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rewrussell/Desktop/HOMEWORK_DMR/Unit 1/"/>
    </mc:Choice>
  </mc:AlternateContent>
  <xr:revisionPtr revIDLastSave="0" documentId="13_ncr:1_{0AF908E6-777A-ED42-8915-E4F572067DD1}" xr6:coauthVersionLast="40" xr6:coauthVersionMax="40" xr10:uidLastSave="{00000000-0000-0000-0000-000000000000}"/>
  <bookViews>
    <workbookView xWindow="0" yWindow="460" windowWidth="28800" windowHeight="16420" activeTab="1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  <sheet name="Bonus" sheetId="7" r:id="rId5"/>
  </sheets>
  <calcPr calcId="191029"/>
  <pivotCaches>
    <pivotCache cacheId="36" r:id="rId6"/>
    <pivotCache cacheId="4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B8" i="7"/>
  <c r="D8" i="7"/>
  <c r="C4" i="7"/>
  <c r="C3" i="7"/>
  <c r="C8" i="7"/>
  <c r="D7" i="7"/>
  <c r="C7" i="7"/>
  <c r="B7" i="7"/>
  <c r="B6" i="7"/>
  <c r="D6" i="7"/>
  <c r="C6" i="7"/>
  <c r="B5" i="7"/>
  <c r="D5" i="7"/>
  <c r="C5" i="7"/>
  <c r="B4" i="7"/>
  <c r="D4" i="7"/>
  <c r="D3" i="7"/>
  <c r="B3" i="7"/>
  <c r="B2" i="7"/>
  <c r="E2" i="7" s="1"/>
  <c r="D2" i="7"/>
  <c r="C2" i="7"/>
  <c r="B25" i="3"/>
  <c r="B21" i="3"/>
  <c r="B17" i="3"/>
  <c r="B24" i="3"/>
  <c r="B20" i="3"/>
  <c r="B23" i="3"/>
  <c r="B19" i="3"/>
  <c r="B22" i="3"/>
  <c r="B18" i="3"/>
  <c r="E13" i="7" l="1"/>
  <c r="H13" i="7" s="1"/>
  <c r="E12" i="7"/>
  <c r="H12" i="7" s="1"/>
  <c r="E11" i="7"/>
  <c r="G11" i="7" s="1"/>
  <c r="E10" i="7"/>
  <c r="G10" i="7" s="1"/>
  <c r="E9" i="7"/>
  <c r="H9" i="7" s="1"/>
  <c r="E8" i="7"/>
  <c r="H8" i="7" s="1"/>
  <c r="E7" i="7"/>
  <c r="G7" i="7" s="1"/>
  <c r="E6" i="7"/>
  <c r="G6" i="7" s="1"/>
  <c r="E5" i="7"/>
  <c r="H5" i="7" s="1"/>
  <c r="E4" i="7"/>
  <c r="H4" i="7" s="1"/>
  <c r="E3" i="7"/>
  <c r="G3" i="7" s="1"/>
  <c r="H2" i="7"/>
  <c r="F10" i="7"/>
  <c r="H10" i="7"/>
  <c r="F7" i="7"/>
  <c r="H7" i="7"/>
  <c r="F6" i="7"/>
  <c r="H6" i="7"/>
  <c r="G5" i="7"/>
  <c r="G12" i="7"/>
  <c r="G4" i="7"/>
  <c r="F5" i="7"/>
  <c r="F1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13" i="7" l="1"/>
  <c r="G13" i="7"/>
  <c r="H11" i="7"/>
  <c r="F11" i="7"/>
  <c r="F9" i="7"/>
  <c r="G9" i="7"/>
  <c r="G8" i="7"/>
  <c r="F4" i="7"/>
  <c r="F8" i="7"/>
  <c r="F2" i="7"/>
  <c r="G2" i="7"/>
  <c r="F3" i="7"/>
  <c r="H3" i="7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R4101" i="1"/>
  <c r="Q4101" i="1"/>
  <c r="Q411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2" i="1"/>
  <c r="Q4103" i="1"/>
  <c r="Q4104" i="1"/>
  <c r="Q4105" i="1"/>
  <c r="Q4106" i="1"/>
  <c r="Q4107" i="1"/>
  <c r="Q4108" i="1"/>
  <c r="Q4109" i="1"/>
  <c r="Q4111" i="1"/>
  <c r="Q4112" i="1"/>
  <c r="Q4113" i="1"/>
  <c r="Q4114" i="1"/>
  <c r="Q4115" i="1"/>
  <c r="Q2" i="1"/>
  <c r="R411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2" i="1"/>
  <c r="R4103" i="1"/>
  <c r="R4104" i="1"/>
  <c r="R4105" i="1"/>
  <c r="R4106" i="1"/>
  <c r="R4107" i="1"/>
  <c r="R4108" i="1"/>
  <c r="R4109" i="1"/>
  <c r="R4110" i="1"/>
  <c r="R4111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<sst xmlns="http://schemas.openxmlformats.org/spreadsheetml/2006/main" count="24832" uniqueCount="8402">
  <si>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</si>
  <si>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</si>
  <si>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</si>
  <si>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</si>
  <si>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</si>
  <si>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</si>
  <si>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</si>
  <si>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</si>
  <si>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</si>
  <si>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</si>
  <si>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</si>
  <si>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</si>
  <si>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</si>
  <si>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</si>
  <si>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</si>
  <si>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</si>
  <si>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</si>
  <si>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</si>
  <si>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</si>
  <si>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</si>
  <si>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</si>
  <si>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</si>
  <si>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</si>
  <si>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</si>
  <si>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</si>
  <si>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</si>
  <si>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</si>
  <si>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</si>
  <si>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</si>
  <si>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</si>
  <si>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</si>
  <si>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</si>
  <si>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</si>
  <si>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</si>
  <si>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</si>
  <si>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</si>
  <si>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</si>
  <si>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</si>
  <si>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</si>
  <si>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</si>
  <si>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</si>
  <si>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</si>
  <si>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</si>
  <si>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</si>
  <si>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</si>
  <si>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</si>
  <si>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</si>
  <si>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</si>
  <si>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</si>
  <si>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</si>
  <si>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</si>
  <si>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</si>
  <si>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</si>
  <si>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</si>
  <si>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</si>
  <si>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</si>
  <si>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</si>
  <si>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</si>
  <si>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</si>
  <si>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</si>
  <si>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</si>
  <si>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</si>
  <si>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</si>
  <si>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</si>
  <si>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</si>
  <si>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</si>
  <si>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</si>
  <si>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</si>
  <si>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</si>
  <si>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</si>
  <si>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</si>
  <si>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</si>
  <si>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</si>
  <si>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</si>
  <si>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</si>
  <si>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</si>
  <si>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</si>
  <si>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</si>
  <si>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</si>
  <si>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</si>
  <si>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</si>
  <si>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</si>
  <si>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</si>
  <si>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</si>
  <si>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</si>
  <si>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</si>
  <si>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</si>
  <si>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</si>
  <si>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</si>
  <si>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</si>
  <si>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</si>
  <si>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</si>
  <si>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</si>
  <si>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</si>
  <si>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</si>
  <si>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</si>
  <si>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</si>
  <si>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</si>
  <si>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</si>
  <si>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</si>
  <si>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</si>
  <si>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</si>
  <si>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</si>
  <si>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</si>
  <si>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</si>
  <si>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</si>
  <si>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</si>
  <si>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</si>
  <si>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</si>
  <si>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</si>
  <si>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</si>
  <si>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</si>
  <si>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</si>
  <si>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</si>
  <si>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</si>
  <si>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</si>
  <si>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</si>
  <si>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</si>
  <si>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</si>
  <si>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</si>
  <si>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</si>
  <si>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</si>
  <si>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</si>
  <si>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</si>
  <si>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</si>
  <si>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</si>
  <si>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</si>
  <si>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</si>
  <si>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</si>
  <si>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</si>
  <si>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</si>
  <si>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</si>
  <si>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</si>
  <si>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</si>
  <si>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</si>
  <si>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</si>
  <si>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</si>
  <si>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</si>
  <si>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</si>
  <si>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</si>
  <si>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</si>
  <si>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</si>
  <si>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</si>
  <si>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</si>
  <si>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</si>
  <si>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</si>
  <si>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</si>
  <si>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</si>
  <si>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</si>
  <si>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</si>
  <si>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</si>
  <si>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</si>
  <si>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</si>
  <si>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</si>
  <si>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</si>
  <si>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</si>
  <si>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</si>
  <si>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</si>
  <si>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</si>
  <si>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</si>
  <si>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</si>
  <si>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</si>
  <si>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</si>
  <si>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</si>
  <si>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</si>
  <si>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</si>
  <si>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</si>
  <si>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</si>
  <si>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</si>
  <si>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</si>
  <si>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</si>
  <si>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</si>
  <si>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</si>
  <si>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</si>
  <si>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</si>
  <si>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</si>
  <si>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</si>
  <si>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</si>
  <si>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</si>
  <si>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</si>
  <si>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</si>
  <si>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</si>
  <si>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</si>
  <si>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</si>
  <si>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</si>
  <si>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</si>
  <si>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</si>
  <si>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</si>
  <si>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</si>
  <si>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</si>
  <si>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</si>
  <si>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</si>
  <si>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</si>
  <si>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</si>
  <si>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</si>
  <si>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</si>
  <si>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</si>
  <si>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</si>
  <si>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</si>
  <si>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</si>
  <si>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</si>
  <si>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</si>
  <si>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</si>
  <si>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</si>
  <si>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</si>
  <si>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</si>
  <si>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</si>
  <si>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</si>
  <si>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</si>
  <si>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</si>
  <si>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</si>
  <si>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</si>
  <si>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</si>
  <si>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</si>
  <si>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</si>
  <si>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</si>
  <si>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</si>
  <si>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</si>
  <si>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</si>
  <si>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</si>
  <si>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</si>
  <si>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</si>
  <si>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</si>
  <si>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</si>
  <si>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</si>
  <si>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</si>
  <si>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</si>
  <si>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</si>
  <si>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</si>
  <si>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</si>
  <si>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</si>
  <si>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</si>
  <si>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</si>
  <si>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</si>
  <si>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</si>
  <si>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</si>
  <si>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</si>
  <si>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</si>
  <si>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</si>
  <si>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</si>
  <si>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</si>
  <si>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</si>
  <si>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</si>
  <si>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</si>
  <si>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</si>
  <si>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</si>
  <si>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</si>
  <si>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</si>
  <si>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</si>
  <si>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</si>
  <si>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</si>
  <si>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</si>
  <si>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</si>
  <si>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</si>
  <si>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</si>
  <si>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</si>
  <si>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</si>
  <si>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</si>
  <si>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</si>
  <si>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</si>
  <si>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</si>
  <si>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</si>
  <si>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</si>
  <si>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</si>
  <si>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</si>
  <si>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</si>
  <si>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</si>
  <si>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</si>
  <si>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</si>
  <si>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</si>
  <si>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</si>
  <si>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</si>
  <si>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</si>
  <si>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</si>
  <si>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</si>
  <si>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</si>
  <si>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</si>
  <si>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</si>
  <si>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</si>
  <si>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</si>
  <si>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</si>
  <si>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</si>
  <si>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</si>
  <si>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</si>
  <si>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</si>
  <si>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</si>
  <si>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</si>
  <si>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</si>
  <si>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</si>
  <si>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</si>
  <si>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</si>
  <si>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</si>
  <si>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</si>
  <si>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</si>
  <si>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</si>
  <si>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</si>
  <si>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</si>
  <si>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</si>
  <si>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</si>
  <si>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</si>
  <si>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</si>
  <si>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</si>
  <si>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</si>
  <si>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</si>
  <si>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</si>
  <si>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</si>
  <si>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</si>
  <si>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</si>
  <si>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</si>
  <si>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</si>
  <si>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</si>
  <si>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</si>
  <si>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</si>
  <si>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</si>
  <si>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</si>
  <si>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</si>
  <si>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</si>
  <si>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</si>
  <si>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</si>
  <si>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</si>
  <si>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</si>
  <si>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</si>
  <si>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</si>
  <si>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</si>
  <si>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</si>
  <si>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</si>
  <si>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</si>
  <si>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</si>
  <si>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</si>
  <si>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</si>
  <si>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</si>
  <si>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</si>
  <si>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</si>
  <si>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</si>
  <si>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</si>
  <si>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</si>
  <si>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</si>
  <si>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</si>
  <si>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</si>
  <si>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</si>
  <si>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</si>
  <si>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</si>
  <si>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</si>
  <si>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</si>
  <si>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</si>
  <si>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</si>
  <si>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</si>
  <si>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</si>
  <si>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</si>
  <si>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</si>
  <si>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</si>
  <si>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</si>
  <si>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</si>
  <si>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</si>
  <si>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</si>
  <si>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</si>
  <si>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</si>
  <si>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</si>
  <si>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</si>
  <si>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</si>
  <si>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</si>
  <si>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</si>
  <si>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</si>
  <si>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</si>
  <si>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</si>
  <si>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</si>
  <si>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</si>
  <si>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</si>
  <si>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</si>
  <si>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</si>
  <si>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</si>
  <si>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</si>
  <si>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</si>
  <si>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</si>
  <si>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</si>
  <si>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</si>
  <si>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</si>
  <si>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</si>
  <si>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</si>
  <si>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</si>
  <si>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</si>
  <si>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</si>
  <si>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</si>
  <si>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</si>
  <si>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</si>
  <si>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</si>
  <si>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</si>
  <si>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</si>
  <si>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</si>
  <si>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</si>
  <si>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</si>
  <si>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</si>
  <si>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</si>
  <si>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</si>
  <si>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</si>
  <si>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</si>
  <si>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</si>
  <si>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</si>
  <si>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</si>
  <si>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</si>
  <si>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</si>
  <si>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</si>
  <si>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</si>
  <si>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</si>
  <si>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</si>
  <si>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</si>
  <si>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</si>
  <si>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</si>
  <si>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</si>
  <si>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</si>
  <si>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</si>
  <si>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</si>
  <si>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</si>
  <si>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</si>
  <si>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</si>
  <si>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</si>
  <si>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</si>
  <si>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</si>
  <si>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</si>
  <si>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</si>
  <si>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</si>
  <si>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</si>
  <si>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</si>
  <si>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</si>
  <si>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</si>
  <si>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</si>
  <si>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</si>
  <si>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</si>
  <si>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</si>
  <si>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</si>
  <si>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</si>
  <si>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</si>
  <si>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</si>
  <si>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</si>
  <si>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</si>
  <si>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</si>
  <si>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</si>
  <si>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</si>
  <si>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</si>
  <si>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</si>
  <si>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</si>
  <si>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</si>
  <si>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</si>
  <si>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</si>
  <si>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</si>
  <si>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</si>
  <si>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</si>
  <si>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</si>
  <si>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</si>
  <si>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</si>
  <si>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</si>
  <si>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</si>
  <si>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</si>
  <si>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</si>
  <si>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</si>
  <si>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</si>
  <si>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</si>
  <si>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</si>
  <si>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</si>
  <si>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</si>
  <si>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</si>
  <si>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</si>
  <si>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</si>
  <si>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</si>
  <si>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</si>
  <si>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</si>
  <si>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</si>
  <si>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</si>
  <si>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</si>
  <si>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</si>
  <si>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</si>
  <si>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</si>
  <si>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</si>
  <si>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</si>
  <si>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</si>
  <si>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</si>
  <si>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</si>
  <si>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</si>
  <si>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</si>
  <si>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</si>
  <si>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</si>
  <si>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</si>
  <si>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</si>
  <si>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</si>
  <si>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</si>
  <si>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</si>
  <si>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</si>
  <si>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</si>
  <si>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</si>
  <si>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</si>
  <si>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</si>
  <si>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</si>
  <si>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</si>
  <si>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</si>
  <si>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</si>
  <si>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</si>
  <si>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</si>
  <si>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</si>
  <si>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</si>
  <si>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</si>
  <si>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</si>
  <si>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</si>
  <si>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</si>
  <si>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</si>
  <si>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</si>
  <si>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</si>
  <si>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</si>
  <si>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</si>
  <si>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</si>
  <si>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</si>
  <si>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</si>
  <si>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</si>
  <si>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</si>
  <si>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</si>
  <si>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</si>
  <si>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</si>
  <si>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</si>
  <si>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</si>
  <si>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</si>
  <si>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</si>
  <si>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</si>
  <si>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</si>
  <si>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</si>
  <si>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</si>
  <si>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</si>
  <si>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</si>
  <si>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</si>
  <si>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</si>
  <si>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</si>
  <si>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</si>
  <si>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</si>
  <si>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</si>
  <si>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</si>
  <si>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</si>
  <si>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</si>
  <si>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</si>
  <si>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</si>
  <si>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</si>
  <si>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</si>
  <si>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</si>
  <si>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</si>
  <si>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</si>
  <si>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</si>
  <si>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</si>
  <si>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</si>
  <si>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</si>
  <si>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</si>
  <si>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</si>
  <si>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</si>
  <si>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</si>
  <si>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</si>
  <si>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</si>
  <si>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</si>
  <si>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</si>
  <si>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</si>
  <si>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</si>
  <si>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</si>
  <si>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</si>
  <si>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</si>
  <si>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</si>
  <si>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</si>
  <si>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</si>
  <si>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</si>
  <si>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</si>
  <si>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</si>
  <si>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</si>
  <si>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</si>
  <si>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</si>
  <si>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</si>
  <si>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</si>
  <si>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</si>
  <si>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</si>
  <si>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</si>
  <si>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</si>
  <si>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</si>
  <si>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</si>
  <si>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</si>
  <si>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</si>
  <si>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</si>
  <si>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</si>
  <si>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</si>
  <si>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</si>
  <si>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</si>
  <si>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</si>
  <si>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</si>
  <si>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</si>
  <si>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</si>
  <si>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</si>
  <si>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</si>
  <si>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</si>
  <si>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</si>
  <si>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</si>
  <si>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</si>
  <si>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</si>
  <si>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</si>
  <si>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</si>
  <si>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</si>
  <si>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</si>
  <si>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</si>
  <si>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</si>
  <si>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</si>
  <si>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</si>
  <si>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</si>
  <si>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</si>
  <si>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</si>
  <si>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</si>
  <si>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</si>
  <si>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</si>
  <si>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</si>
  <si>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</si>
  <si>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</si>
  <si>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</si>
  <si>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</si>
  <si>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</si>
  <si>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</si>
  <si>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</si>
  <si>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</si>
  <si>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</si>
  <si>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</si>
  <si>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</si>
  <si>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</si>
  <si>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</si>
  <si>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</si>
  <si>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</si>
  <si>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</si>
  <si>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</si>
  <si>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</si>
  <si>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</si>
  <si>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</si>
  <si>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</si>
  <si>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</si>
  <si>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</si>
  <si>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</si>
  <si>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</si>
  <si>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</si>
  <si>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</si>
  <si>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</si>
  <si>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</si>
  <si>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</si>
  <si>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</si>
  <si>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</si>
  <si>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</si>
  <si>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</si>
  <si>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</si>
  <si>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</si>
  <si>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</si>
  <si>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</si>
  <si>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</si>
  <si>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</si>
  <si>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</si>
  <si>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</si>
  <si>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</si>
  <si>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</si>
  <si>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</si>
  <si>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</si>
  <si>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</si>
  <si>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</si>
  <si>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</si>
  <si>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</si>
  <si>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</si>
  <si>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</si>
  <si>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</si>
  <si>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</si>
  <si>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</si>
  <si>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</si>
  <si>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</si>
  <si>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</si>
  <si>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</si>
  <si>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</si>
  <si>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</si>
  <si>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</si>
  <si>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</si>
  <si>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</si>
  <si>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</si>
  <si>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</si>
  <si>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</si>
  <si>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</si>
  <si>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</si>
  <si>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</si>
  <si>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</si>
  <si>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</si>
  <si>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</si>
  <si>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</si>
  <si>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</si>
  <si>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</si>
  <si>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</si>
  <si>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</si>
  <si>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</si>
  <si>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</si>
  <si>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</si>
  <si>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</si>
  <si>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</si>
  <si>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</si>
  <si>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</si>
  <si>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</si>
  <si>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</si>
  <si>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</si>
  <si>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</si>
  <si>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</si>
  <si>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</si>
  <si>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</si>
  <si>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</si>
  <si>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</si>
  <si>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</si>
  <si>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</si>
  <si>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</si>
  <si>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</si>
  <si>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</si>
  <si>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</si>
  <si>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</si>
  <si>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</si>
  <si>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</si>
  <si>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</si>
  <si>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</si>
  <si>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</si>
  <si>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</si>
  <si>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</si>
  <si>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</si>
  <si>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</si>
  <si>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</si>
  <si>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</si>
  <si>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</si>
  <si>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</si>
  <si>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</si>
  <si>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</si>
  <si>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</si>
  <si>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</si>
  <si>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</si>
  <si>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</si>
  <si>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</si>
  <si>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</si>
  <si>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</si>
  <si>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</si>
  <si>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</si>
  <si>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</si>
  <si>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</si>
  <si>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</si>
  <si>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</si>
  <si>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</si>
  <si>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</si>
  <si>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</si>
  <si>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</si>
  <si>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</si>
  <si>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</si>
  <si>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</si>
  <si>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</si>
  <si>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</si>
  <si>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</si>
  <si>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</si>
  <si>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</si>
  <si>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</si>
  <si>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</si>
  <si>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</si>
  <si>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</si>
  <si>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</si>
  <si>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</si>
  <si>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</si>
  <si>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</si>
  <si>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</si>
  <si>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</si>
  <si>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</si>
  <si>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</si>
  <si>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</si>
  <si>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</si>
  <si>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</si>
  <si>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</si>
  <si>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</si>
  <si>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</si>
  <si>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</si>
  <si>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</si>
  <si>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</si>
  <si>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</si>
  <si>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</si>
  <si>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</si>
  <si>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</si>
  <si>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</si>
  <si>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</si>
  <si>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</si>
  <si>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</si>
  <si>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</si>
  <si>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</si>
  <si>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</si>
  <si>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</si>
  <si>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</si>
  <si>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</si>
  <si>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</si>
  <si>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</si>
  <si>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</si>
  <si>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</si>
  <si>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</si>
  <si>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</si>
  <si>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</si>
  <si>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</si>
  <si>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</si>
  <si>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</si>
  <si>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</si>
  <si>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</si>
  <si>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</si>
  <si>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</si>
  <si>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</si>
  <si>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</si>
  <si>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</si>
  <si>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</si>
  <si>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</si>
  <si>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</si>
  <si>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</si>
  <si>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</si>
  <si>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</si>
  <si>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</si>
  <si>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</si>
  <si>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</si>
  <si>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</si>
  <si>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</si>
  <si>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</si>
  <si>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</si>
  <si>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</si>
  <si>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</si>
  <si>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</si>
  <si>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</si>
  <si>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</si>
  <si>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</si>
  <si>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</si>
  <si>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</si>
  <si>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</si>
  <si>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</si>
  <si>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</si>
  <si>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</si>
  <si>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</si>
  <si>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</si>
  <si>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</si>
  <si>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</si>
  <si>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</si>
  <si>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</si>
  <si>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</si>
  <si>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</si>
  <si>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</si>
  <si>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</si>
  <si>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</si>
  <si>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</si>
  <si>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</si>
  <si>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</si>
  <si>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</si>
  <si>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</si>
  <si>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</si>
  <si>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</si>
  <si>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</si>
  <si>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</si>
  <si>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</si>
  <si>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</si>
  <si>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</si>
  <si>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</si>
  <si>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</si>
  <si>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</si>
  <si>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</si>
  <si>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</si>
  <si>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</si>
  <si>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</si>
  <si>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</si>
  <si>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</si>
  <si>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</si>
  <si>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</si>
  <si>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</si>
  <si>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</si>
  <si>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</si>
  <si>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</si>
  <si>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</si>
  <si>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</si>
  <si>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</si>
  <si>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</si>
  <si>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</si>
  <si>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</si>
  <si>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</si>
  <si>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</si>
  <si>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</si>
  <si>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</si>
  <si>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</si>
  <si>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</si>
  <si>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</si>
  <si>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</si>
  <si>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</si>
  <si>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</si>
  <si>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</si>
  <si>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</si>
  <si>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</si>
  <si>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</si>
  <si>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</si>
  <si>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</si>
  <si>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</si>
  <si>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</si>
  <si>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</si>
  <si>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</si>
  <si>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</si>
  <si>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</si>
  <si>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</si>
  <si>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</si>
  <si>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</si>
  <si>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</si>
  <si>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</si>
  <si>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</si>
  <si>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</si>
  <si>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</si>
  <si>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</si>
  <si>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</si>
  <si>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</si>
  <si>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</si>
  <si>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</si>
  <si>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</si>
  <si>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</si>
  <si>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</si>
  <si>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</si>
  <si>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</si>
  <si>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</si>
  <si>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</si>
  <si>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</si>
  <si>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</si>
  <si>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</si>
  <si>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</si>
  <si>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</si>
  <si>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</si>
  <si>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</si>
  <si>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</si>
  <si>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</si>
  <si>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</si>
  <si>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</si>
  <si>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</si>
  <si>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</si>
  <si>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</si>
  <si>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</si>
  <si>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</si>
  <si>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</si>
  <si>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</si>
  <si>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</si>
  <si>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</si>
  <si>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</si>
  <si>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</si>
  <si>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</si>
  <si>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</si>
  <si>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</si>
  <si>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</si>
  <si>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</si>
  <si>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</si>
  <si>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</si>
  <si>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</si>
  <si>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</si>
  <si>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</si>
  <si>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</si>
  <si>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</si>
  <si>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</si>
  <si>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</si>
  <si>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</si>
  <si>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</si>
  <si>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</si>
  <si>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</si>
  <si>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</si>
  <si>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</si>
  <si>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</si>
  <si>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</si>
  <si>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</si>
  <si>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</si>
  <si>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</si>
  <si>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</si>
  <si>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</si>
  <si>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</si>
  <si>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</si>
  <si>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</si>
  <si>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</si>
  <si>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</si>
  <si>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</si>
  <si>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</si>
  <si>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</si>
  <si>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</si>
  <si>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</si>
  <si>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</si>
  <si>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</si>
  <si>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</si>
  <si>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</si>
  <si>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</si>
  <si>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</si>
  <si>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</si>
  <si>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</si>
  <si>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</si>
  <si>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</si>
  <si>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</si>
  <si>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</si>
  <si>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</si>
  <si>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</si>
  <si>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</si>
  <si>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</si>
  <si>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</si>
  <si>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</si>
  <si>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</si>
  <si>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</si>
  <si>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</si>
  <si>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</si>
  <si>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</si>
  <si>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</si>
  <si>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</si>
  <si>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</si>
  <si>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</si>
  <si>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</si>
  <si>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</si>
  <si>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</si>
  <si>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</si>
  <si>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</si>
  <si>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</si>
  <si>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</si>
  <si>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</si>
  <si>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</si>
  <si>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</si>
  <si>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</si>
  <si>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</si>
  <si>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</si>
  <si>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</si>
  <si>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</si>
  <si>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</si>
  <si>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</si>
  <si>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</si>
  <si>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</si>
  <si>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</si>
  <si>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</si>
  <si>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</si>
  <si>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</si>
  <si>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</si>
  <si>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</si>
  <si>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</si>
  <si>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</si>
  <si>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</si>
  <si>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</si>
  <si>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</si>
  <si>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</si>
  <si>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</si>
  <si>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</si>
  <si>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</si>
  <si>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</si>
  <si>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</si>
  <si>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</si>
  <si>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</si>
  <si>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</si>
  <si>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</si>
  <si>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</si>
  <si>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</si>
  <si>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</si>
  <si>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</si>
  <si>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</si>
  <si>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</si>
  <si>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</si>
  <si>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</si>
  <si>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</si>
  <si>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</si>
  <si>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</si>
  <si>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</si>
  <si>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</si>
  <si>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</si>
  <si>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</si>
  <si>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</si>
  <si>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</si>
  <si>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</si>
  <si>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</si>
  <si>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</si>
  <si>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</si>
  <si>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</si>
  <si>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</si>
  <si>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</si>
  <si>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</si>
  <si>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</si>
  <si>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</si>
  <si>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</si>
  <si>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</si>
  <si>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</si>
  <si>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</si>
  <si>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</si>
  <si>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</si>
  <si>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</si>
  <si>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</si>
  <si>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</si>
  <si>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</si>
  <si>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</si>
  <si>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</si>
  <si>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</si>
  <si>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</si>
  <si>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</si>
  <si>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</si>
  <si>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</si>
  <si>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</si>
  <si>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</si>
  <si>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</si>
  <si>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</si>
  <si>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</si>
  <si>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</si>
  <si>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</si>
  <si>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</si>
  <si>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</si>
  <si>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</si>
  <si>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</si>
  <si>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</si>
  <si>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</si>
  <si>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</si>
  <si>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</si>
  <si>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</si>
  <si>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</si>
  <si>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</si>
  <si>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</si>
  <si>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</si>
  <si>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</si>
  <si>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</si>
  <si>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</si>
  <si>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</si>
  <si>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</si>
  <si>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</si>
  <si>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</si>
  <si>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</si>
  <si>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</si>
  <si>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</si>
  <si>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</si>
  <si>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</si>
  <si>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</si>
  <si>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</si>
  <si>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</si>
  <si>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</si>
  <si>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</si>
  <si>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</si>
  <si>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</si>
  <si>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</si>
  <si>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</si>
  <si>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</si>
  <si>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</si>
  <si>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</si>
  <si>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</si>
  <si>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</si>
  <si>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</si>
  <si>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</si>
  <si>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</si>
  <si>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</si>
  <si>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</si>
  <si>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</si>
  <si>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</si>
  <si>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</si>
  <si>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</si>
  <si>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</si>
  <si>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</si>
  <si>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</si>
  <si>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</si>
  <si>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</si>
  <si>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</si>
  <si>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</si>
  <si>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</si>
  <si>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</si>
  <si>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</si>
  <si>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</si>
  <si>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</si>
  <si>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</si>
  <si>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</si>
  <si>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</si>
  <si>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</si>
  <si>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</si>
  <si>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</si>
  <si>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</si>
  <si>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</si>
  <si>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</si>
  <si>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</si>
  <si>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</si>
  <si>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</si>
  <si>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</si>
  <si>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</si>
  <si>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</si>
  <si>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</si>
  <si>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</si>
  <si>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</si>
  <si>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</si>
  <si>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</si>
  <si>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</si>
  <si>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</si>
  <si>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</si>
  <si>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</si>
  <si>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</si>
  <si>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</si>
  <si>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</si>
  <si>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</si>
  <si>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</si>
  <si>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</si>
  <si>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</si>
  <si>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</si>
  <si>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</si>
  <si>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</si>
  <si>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</si>
  <si>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</si>
  <si>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</si>
  <si>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</si>
  <si>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</si>
  <si>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</si>
  <si>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</si>
  <si>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</si>
  <si>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</si>
  <si>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</si>
  <si>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</si>
  <si>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</si>
  <si>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</si>
  <si>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</si>
  <si>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</si>
  <si>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</si>
  <si>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</si>
  <si>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</si>
  <si>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</si>
  <si>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</si>
  <si>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</si>
  <si>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</si>
  <si>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</si>
  <si>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</si>
  <si>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</si>
  <si>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</si>
  <si>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</si>
  <si>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</si>
  <si>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</si>
  <si>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</si>
  <si>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</si>
  <si>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</si>
  <si>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</si>
  <si>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</si>
  <si>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</si>
  <si>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</si>
  <si>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</si>
  <si>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</si>
  <si>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</si>
  <si>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</si>
  <si>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</si>
  <si>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</si>
  <si>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</si>
  <si>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</si>
  <si>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</si>
  <si>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</si>
  <si>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</si>
  <si>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</si>
  <si>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</si>
  <si>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</si>
  <si>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</si>
  <si>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</si>
  <si>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</si>
  <si>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</si>
  <si>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</si>
  <si>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</si>
  <si>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</si>
  <si>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</si>
  <si>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</si>
  <si>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</si>
  <si>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</si>
  <si>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</si>
  <si>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</si>
  <si>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</si>
  <si>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</si>
  <si>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</si>
  <si>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</si>
  <si>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</si>
  <si>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</si>
  <si>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</si>
  <si>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</si>
  <si>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</si>
  <si>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</si>
  <si>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</si>
  <si>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</si>
  <si>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</si>
  <si>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</si>
  <si>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</si>
  <si>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</si>
  <si>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</si>
  <si>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</si>
  <si>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</si>
  <si>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</si>
  <si>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</si>
  <si>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</si>
  <si>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</si>
  <si>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</si>
  <si>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</si>
  <si>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</si>
  <si>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</si>
  <si>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</si>
  <si>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</si>
  <si>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</si>
  <si>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</si>
  <si>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</si>
  <si>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</si>
  <si>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</si>
  <si>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</si>
  <si>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</si>
  <si>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</si>
  <si>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</si>
  <si>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</si>
  <si>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</si>
  <si>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</si>
  <si>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</si>
  <si>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</si>
  <si>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</si>
  <si>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</si>
  <si>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</si>
  <si>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</si>
  <si>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</si>
  <si>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</si>
  <si>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</si>
  <si>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</si>
  <si>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</si>
  <si>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</si>
  <si>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</si>
  <si>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</si>
  <si>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</si>
  <si>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</si>
  <si>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</si>
  <si>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</si>
  <si>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</si>
  <si>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</si>
  <si>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</si>
  <si>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</si>
  <si>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</si>
  <si>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</si>
  <si>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</si>
  <si>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</si>
  <si>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</si>
  <si>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</si>
  <si>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</si>
  <si>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</si>
  <si>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</si>
  <si>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</si>
  <si>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</si>
  <si>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</si>
  <si>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</si>
  <si>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</si>
  <si>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</si>
  <si>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</si>
  <si>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</si>
  <si>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</si>
  <si>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</si>
  <si>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</si>
  <si>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</si>
  <si>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</si>
  <si>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</si>
  <si>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</si>
  <si>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</si>
  <si>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</si>
  <si>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</si>
  <si>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</si>
  <si>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</si>
  <si>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</si>
  <si>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</si>
  <si>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</si>
  <si>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</si>
  <si>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</si>
  <si>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</si>
  <si>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</si>
  <si>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</si>
  <si>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</si>
  <si>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</si>
  <si>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</si>
  <si>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</si>
  <si>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</si>
  <si>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</si>
  <si>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</si>
  <si>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</si>
  <si>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</si>
  <si>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</si>
  <si>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</si>
  <si>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</si>
  <si>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</si>
  <si>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</si>
  <si>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</si>
  <si>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</si>
  <si>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</si>
  <si>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</si>
  <si>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</si>
  <si>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</si>
  <si>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</si>
  <si>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</si>
  <si>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</si>
  <si>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</si>
  <si>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</si>
  <si>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</si>
  <si>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</si>
  <si>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</si>
  <si>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</si>
  <si>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</si>
  <si>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</si>
  <si>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</si>
  <si>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</si>
  <si>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</si>
  <si>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</si>
  <si>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</si>
  <si>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</si>
  <si>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</si>
  <si>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</si>
  <si>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</si>
  <si>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</si>
  <si>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</si>
  <si>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</si>
  <si>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</si>
  <si>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</si>
  <si>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</si>
  <si>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</si>
  <si>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</si>
  <si>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</si>
  <si>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</si>
  <si>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</si>
  <si>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</si>
  <si>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</si>
  <si>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</si>
  <si>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</si>
  <si>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</si>
  <si>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</si>
  <si>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</si>
  <si>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</si>
  <si>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</si>
  <si>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</si>
  <si>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</si>
  <si>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</si>
  <si>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</si>
  <si>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</si>
  <si>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</si>
  <si>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</si>
  <si>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</si>
  <si>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</si>
  <si>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</si>
  <si>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</si>
  <si>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</si>
  <si>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</si>
  <si>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</si>
  <si>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</si>
  <si>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</si>
  <si>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</si>
  <si>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</si>
  <si>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</si>
  <si>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</si>
  <si>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</si>
  <si>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</si>
  <si>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</si>
  <si>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</si>
  <si>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</si>
  <si>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</si>
  <si>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</si>
  <si>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</si>
  <si>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</si>
  <si>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</si>
  <si>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</si>
  <si>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</si>
  <si>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</si>
  <si>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</si>
  <si>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</si>
  <si>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</si>
  <si>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</si>
  <si>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</si>
  <si>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</si>
  <si>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</si>
  <si>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</si>
  <si>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</si>
  <si>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</si>
  <si>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</si>
  <si>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</si>
  <si>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</si>
  <si>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</si>
  <si>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</si>
  <si>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</si>
  <si>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</si>
  <si>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</si>
  <si>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</si>
  <si>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</si>
  <si>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</si>
  <si>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</si>
  <si>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</si>
  <si>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</si>
  <si>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</si>
  <si>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</si>
  <si>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</si>
  <si>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</si>
  <si>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</si>
  <si>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</si>
  <si>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</si>
  <si>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</si>
  <si>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</si>
  <si>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</si>
  <si>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</si>
  <si>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</si>
  <si>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</si>
  <si>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</si>
  <si>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</si>
  <si>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</si>
  <si>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</si>
  <si>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</si>
  <si>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</si>
  <si>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</si>
  <si>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</si>
  <si>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</si>
  <si>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</si>
  <si>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</si>
  <si>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</si>
  <si>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</si>
  <si>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</si>
  <si>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</si>
  <si>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</si>
  <si>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</si>
  <si>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</si>
  <si>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</si>
  <si>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</si>
  <si>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</si>
  <si>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</si>
  <si>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</si>
  <si>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</si>
  <si>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</si>
  <si>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</si>
  <si>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</si>
  <si>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</si>
  <si>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</si>
  <si>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</si>
  <si>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</si>
  <si>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</si>
  <si>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</si>
  <si>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</si>
  <si>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</si>
  <si>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</si>
  <si>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</si>
  <si>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</si>
  <si>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</si>
  <si>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</si>
  <si>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</si>
  <si>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</si>
  <si>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</si>
  <si>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</si>
  <si>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</si>
  <si>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</si>
  <si>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</si>
  <si>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</si>
  <si>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</si>
  <si>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</si>
  <si>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</si>
  <si>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</si>
  <si>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</si>
  <si>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</si>
  <si>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</si>
  <si>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</si>
  <si>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</si>
  <si>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</si>
  <si>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</si>
  <si>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</si>
  <si>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</si>
  <si>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</si>
  <si>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</si>
  <si>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</si>
  <si>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</si>
  <si>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</si>
  <si>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</si>
  <si>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</si>
  <si>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</si>
  <si>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</si>
  <si>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</si>
  <si>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</si>
  <si>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</si>
  <si>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</si>
  <si>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</si>
  <si>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</si>
  <si>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</si>
  <si>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</si>
  <si>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</si>
  <si>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</si>
  <si>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</si>
  <si>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</si>
  <si>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</si>
  <si>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</si>
  <si>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</si>
  <si>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</si>
  <si>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</si>
  <si>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</si>
  <si>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</si>
  <si>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</si>
  <si>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</si>
  <si>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</si>
  <si>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</si>
  <si>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</si>
  <si>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</si>
  <si>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</si>
  <si>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</si>
  <si>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</si>
  <si>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</si>
  <si>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</si>
  <si>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</si>
  <si>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</si>
  <si>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</si>
  <si>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</si>
  <si>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</si>
  <si>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</si>
  <si>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</si>
  <si>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</si>
  <si>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</si>
  <si>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</si>
  <si>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</si>
  <si>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</si>
  <si>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</si>
  <si>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</si>
  <si>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</si>
  <si>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</si>
  <si>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</si>
  <si>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</si>
  <si>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</si>
  <si>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</si>
  <si>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</si>
  <si>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</si>
  <si>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</si>
  <si>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</si>
  <si>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</si>
  <si>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</si>
  <si>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</si>
  <si>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</si>
  <si>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</si>
  <si>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</si>
  <si>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</si>
  <si>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</si>
  <si>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</si>
  <si>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</si>
  <si>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</si>
  <si>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</si>
  <si>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</si>
  <si>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</si>
  <si>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</si>
  <si>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</si>
  <si>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</si>
  <si>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</si>
  <si>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</si>
  <si>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</si>
  <si>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</si>
  <si>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</si>
  <si>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</si>
  <si>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</si>
  <si>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</si>
  <si>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</si>
  <si>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</si>
  <si>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</si>
  <si>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</si>
  <si>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</si>
  <si>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</si>
  <si>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</si>
  <si>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</si>
  <si>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</si>
  <si>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</si>
  <si>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</si>
  <si>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</si>
  <si>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</si>
  <si>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</si>
  <si>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</si>
  <si>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</si>
  <si>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</si>
  <si>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</si>
  <si>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</si>
  <si>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</si>
  <si>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</si>
  <si>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</si>
  <si>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</si>
  <si>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</si>
  <si>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</si>
  <si>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</si>
  <si>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</si>
  <si>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</si>
  <si>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</si>
  <si>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</si>
  <si>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</si>
  <si>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</si>
  <si>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</si>
  <si>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</si>
  <si>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</si>
  <si>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</si>
  <si>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</si>
  <si>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</si>
  <si>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</si>
  <si>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</si>
  <si>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</si>
  <si>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</si>
  <si>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</si>
  <si>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</si>
  <si>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</si>
  <si>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</si>
  <si>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</si>
  <si>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</si>
  <si>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</si>
  <si>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</si>
  <si>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</si>
  <si>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</si>
  <si>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</si>
  <si>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</si>
  <si>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</si>
  <si>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</si>
  <si>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</si>
  <si>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</si>
  <si>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</si>
  <si>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</si>
  <si>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</si>
  <si>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</si>
  <si>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</si>
  <si>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</si>
  <si>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</si>
  <si>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</si>
  <si>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</si>
  <si>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</si>
  <si>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</si>
  <si>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</si>
  <si>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</si>
  <si>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</si>
  <si>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</si>
  <si>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</si>
  <si>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</si>
  <si>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</si>
  <si>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</si>
  <si>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</si>
  <si>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</si>
  <si>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</si>
  <si>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</si>
  <si>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</si>
  <si>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</si>
  <si>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</si>
  <si>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</si>
  <si>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</si>
  <si>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</si>
  <si>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</si>
  <si>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</si>
  <si>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</si>
  <si>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</si>
  <si>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</si>
  <si>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</si>
  <si>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</si>
  <si>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</si>
  <si>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</si>
  <si>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</si>
  <si>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</si>
  <si>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</si>
  <si>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</si>
  <si>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</si>
  <si>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</si>
  <si>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</si>
  <si>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</si>
  <si>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</si>
  <si>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</si>
  <si>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</si>
  <si>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</si>
  <si>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</si>
  <si>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</si>
  <si>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</si>
  <si>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</si>
  <si>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</si>
  <si>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</si>
  <si>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</si>
  <si>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</si>
  <si>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</si>
  <si>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</si>
  <si>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</si>
  <si>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</si>
  <si>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</si>
  <si>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</si>
  <si>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</si>
  <si>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</si>
  <si>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</si>
  <si>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</si>
  <si>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</si>
  <si>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</si>
  <si>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</si>
  <si>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</si>
  <si>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</si>
  <si>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</si>
  <si>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</si>
  <si>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</si>
  <si>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</si>
  <si>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</si>
  <si>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</si>
  <si>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</si>
  <si>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</si>
  <si>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</si>
  <si>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</si>
  <si>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</si>
  <si>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</si>
  <si>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</si>
  <si>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</si>
  <si>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</si>
  <si>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</si>
  <si>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</si>
  <si>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</si>
  <si>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</si>
  <si>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</si>
  <si>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</si>
  <si>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</si>
  <si>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</si>
  <si>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</si>
  <si>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</si>
  <si>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</si>
  <si>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</si>
  <si>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</si>
  <si>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</si>
  <si>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</si>
  <si>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</si>
  <si>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</si>
  <si>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</si>
  <si>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</si>
  <si>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</si>
  <si>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</si>
  <si>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</si>
  <si>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</si>
  <si>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</si>
  <si>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</si>
  <si>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</si>
  <si>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</si>
  <si>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</si>
  <si>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</si>
  <si>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</si>
  <si>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</si>
  <si>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</si>
  <si>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</si>
  <si>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</si>
  <si>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</si>
  <si>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</si>
  <si>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</si>
  <si>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</si>
  <si>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</si>
  <si>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</si>
  <si>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</si>
  <si>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</si>
  <si>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</si>
  <si>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</si>
  <si>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</si>
  <si>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</si>
  <si>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</si>
  <si>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</si>
  <si>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</si>
  <si>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</si>
  <si>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</si>
  <si>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</si>
  <si>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</si>
  <si>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</si>
  <si>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</si>
  <si>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</si>
  <si>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</si>
  <si>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</si>
  <si>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</si>
  <si>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</si>
  <si>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</si>
  <si>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</si>
  <si>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</si>
  <si>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</si>
  <si>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</si>
  <si>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</si>
  <si>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</si>
  <si>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</si>
  <si>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</si>
  <si>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</si>
  <si>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</si>
  <si>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</si>
  <si>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</si>
  <si>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</si>
  <si>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</si>
  <si>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</si>
  <si>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</si>
  <si>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</si>
  <si>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</si>
  <si>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</si>
  <si>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</si>
  <si>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</si>
  <si>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</si>
  <si>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</si>
  <si>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</si>
  <si>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</si>
  <si>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</si>
  <si>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</si>
  <si>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</si>
  <si>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</si>
  <si>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</si>
  <si>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</si>
  <si>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</si>
  <si>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</si>
  <si>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</si>
  <si>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</si>
  <si>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</si>
  <si>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</si>
  <si>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</si>
  <si>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</si>
  <si>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</si>
  <si>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</si>
  <si>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</si>
  <si>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</si>
  <si>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</si>
  <si>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</si>
  <si>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</si>
  <si>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</si>
  <si>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</si>
  <si>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</si>
  <si>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</si>
  <si>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</si>
  <si>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</si>
  <si>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</si>
  <si>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</si>
  <si>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</si>
  <si>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</si>
  <si>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</si>
  <si>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</si>
  <si>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</si>
  <si>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</si>
  <si>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</si>
  <si>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</si>
  <si>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</si>
  <si>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</si>
  <si>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</si>
  <si>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</si>
  <si>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</si>
  <si>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</si>
  <si>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</si>
  <si>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</si>
  <si>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</si>
  <si>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</si>
  <si>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</si>
  <si>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</si>
  <si>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</si>
  <si>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</si>
  <si>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</si>
  <si>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</si>
  <si>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</si>
  <si>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</si>
  <si>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</si>
  <si>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</si>
  <si>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</si>
  <si>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</si>
  <si>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</si>
  <si>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</si>
  <si>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</si>
  <si>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</si>
  <si>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</si>
  <si>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</si>
  <si>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</si>
  <si>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</si>
  <si>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</si>
  <si>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</si>
  <si>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</si>
  <si>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</si>
  <si>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</si>
  <si>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</si>
  <si>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</si>
  <si>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</si>
  <si>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</si>
  <si>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</si>
  <si>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</si>
  <si>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</si>
  <si>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</si>
  <si>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</si>
  <si>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</si>
  <si>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</si>
  <si>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</si>
  <si>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</si>
  <si>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</si>
  <si>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</si>
  <si>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</si>
  <si>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</si>
  <si>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</si>
  <si>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</si>
  <si>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</si>
  <si>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</si>
  <si>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</si>
  <si>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</si>
  <si>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</si>
  <si>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</si>
  <si>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</si>
  <si>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</si>
  <si>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</si>
  <si>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</si>
  <si>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</si>
  <si>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</si>
  <si>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</si>
  <si>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</si>
  <si>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</si>
  <si>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</si>
  <si>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</si>
  <si>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</si>
  <si>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</si>
  <si>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</si>
  <si>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</si>
  <si>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</si>
  <si>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</si>
  <si>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</si>
  <si>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</si>
  <si>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</si>
  <si>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</si>
  <si>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</si>
  <si>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</si>
  <si>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</si>
  <si>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</si>
  <si>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</si>
  <si>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</si>
  <si>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</si>
  <si>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</si>
  <si>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</si>
  <si>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</si>
  <si>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</si>
  <si>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</si>
  <si>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</si>
  <si>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</si>
  <si>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</si>
  <si>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</si>
  <si>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</si>
  <si>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</si>
  <si>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</si>
  <si>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</si>
  <si>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</si>
  <si>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</si>
  <si>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</si>
  <si>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</si>
  <si>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</si>
  <si>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</si>
  <si>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</si>
  <si>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</si>
  <si>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</si>
  <si>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</si>
  <si>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</si>
  <si>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</si>
  <si>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</si>
  <si>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</si>
  <si>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</si>
  <si>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</si>
  <si>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</si>
  <si>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</si>
  <si>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</si>
  <si>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</si>
  <si>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</si>
  <si>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</si>
  <si>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</si>
  <si>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</si>
  <si>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</si>
  <si>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</si>
  <si>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</si>
  <si>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</si>
  <si>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</si>
  <si>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</si>
  <si>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</si>
  <si>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</si>
  <si>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</si>
  <si>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</si>
  <si>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</si>
  <si>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</si>
  <si>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</si>
  <si>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</si>
  <si>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</si>
  <si>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</si>
  <si>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</si>
  <si>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</si>
  <si>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</si>
  <si>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</si>
  <si>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</si>
  <si>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</si>
  <si>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</si>
  <si>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</si>
  <si>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</si>
  <si>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</si>
  <si>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</si>
  <si>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</si>
  <si>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</si>
  <si>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</si>
  <si>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</si>
  <si>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</si>
  <si>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</si>
  <si>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</si>
  <si>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</si>
  <si>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</si>
  <si>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</si>
  <si>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</si>
  <si>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</si>
  <si>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</si>
  <si>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</si>
  <si>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</si>
  <si>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</si>
  <si>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</si>
  <si>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</si>
  <si>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</si>
  <si>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</si>
  <si>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</si>
  <si>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</si>
  <si>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</si>
  <si>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</si>
  <si>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</si>
  <si>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</si>
  <si>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</si>
  <si>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</si>
  <si>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</si>
  <si>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</si>
  <si>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</si>
  <si>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</si>
  <si>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</si>
  <si>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</si>
  <si>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</si>
  <si>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</si>
  <si>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</si>
  <si>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</si>
  <si>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</si>
  <si>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</si>
  <si>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</si>
  <si>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</si>
  <si>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</si>
  <si>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</si>
  <si>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</si>
  <si>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</si>
  <si>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</si>
  <si>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</si>
  <si>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</si>
  <si>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</si>
  <si>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</si>
  <si>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</si>
  <si>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</si>
  <si>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</si>
  <si>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</si>
  <si>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</si>
  <si>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</si>
  <si>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</si>
  <si>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</si>
  <si>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</si>
  <si>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</si>
  <si>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</si>
  <si>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</si>
  <si>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</si>
  <si>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</si>
  <si>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</si>
  <si>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</si>
  <si>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</si>
  <si>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</si>
  <si>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</si>
  <si>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</si>
  <si>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</si>
  <si>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</si>
  <si>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</si>
  <si>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</si>
  <si>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</si>
  <si>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</si>
  <si>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</si>
  <si>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</si>
  <si>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</si>
  <si>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</si>
  <si>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</si>
  <si>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</si>
  <si>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</si>
  <si>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</si>
  <si>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</si>
  <si>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</si>
  <si>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</si>
  <si>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</si>
  <si>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</si>
  <si>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</si>
  <si>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</si>
  <si>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</si>
  <si>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</si>
  <si>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</si>
  <si>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</si>
  <si>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</si>
  <si>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</si>
  <si>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</si>
  <si>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</si>
  <si>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</si>
  <si>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</si>
  <si>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</si>
  <si>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</si>
  <si>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</si>
  <si>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</si>
  <si>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</si>
  <si>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</si>
  <si>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</si>
  <si>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</si>
  <si>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</si>
  <si>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</si>
  <si>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</si>
  <si>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</si>
  <si>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</si>
  <si>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</si>
  <si>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</si>
  <si>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</si>
  <si>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</si>
  <si>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</si>
  <si>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</si>
  <si>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</si>
  <si>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</si>
  <si>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</si>
  <si>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</si>
  <si>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</si>
  <si>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</si>
  <si>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</si>
  <si>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</si>
  <si>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</si>
  <si>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</si>
  <si>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</si>
  <si>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</si>
  <si>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</si>
  <si>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</si>
  <si>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</si>
  <si>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</si>
  <si>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</si>
  <si>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</si>
  <si>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</si>
  <si>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</si>
  <si>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</si>
  <si>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</si>
  <si>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</si>
  <si>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</si>
  <si>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</si>
  <si>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</si>
  <si>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</si>
  <si>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</si>
  <si>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</si>
  <si>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</si>
  <si>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</si>
  <si>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</si>
  <si>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</si>
  <si>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</si>
  <si>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</si>
  <si>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</si>
  <si>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</si>
  <si>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</si>
  <si>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</si>
  <si>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</si>
  <si>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</si>
  <si>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</si>
  <si>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</si>
  <si>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</si>
  <si>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</si>
  <si>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</si>
  <si>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</si>
  <si>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</si>
  <si>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</si>
  <si>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</si>
  <si>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</si>
  <si>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</si>
  <si>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</si>
  <si>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</si>
  <si>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</si>
  <si>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</si>
  <si>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</si>
  <si>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</si>
  <si>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</si>
  <si>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</si>
  <si>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</si>
  <si>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</si>
  <si>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</si>
  <si>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</si>
  <si>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</si>
  <si>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</si>
  <si>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</si>
  <si>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</si>
  <si>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</si>
  <si>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</si>
  <si>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</si>
  <si>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</si>
  <si>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</si>
  <si>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</si>
  <si>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</si>
  <si>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</si>
  <si>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</si>
  <si>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</si>
  <si>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</si>
  <si>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</si>
  <si>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</si>
  <si>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</si>
  <si>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</si>
  <si>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</si>
  <si>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</si>
  <si>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</si>
  <si>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</si>
  <si>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</si>
  <si>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</si>
  <si>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</si>
  <si>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</si>
  <si>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</si>
  <si>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</si>
  <si>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</si>
  <si>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</si>
  <si>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</si>
  <si>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</si>
  <si>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</si>
  <si>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</si>
  <si>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</si>
  <si>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</si>
  <si>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</si>
  <si>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</si>
  <si>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</si>
  <si>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</si>
  <si>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</si>
  <si>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</si>
  <si>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</si>
  <si>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</si>
  <si>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</si>
  <si>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</si>
  <si>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</si>
  <si>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</si>
  <si>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</si>
  <si>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</si>
  <si>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</si>
  <si>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</si>
  <si>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</si>
  <si>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</si>
  <si>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</si>
  <si>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</si>
  <si>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</si>
  <si>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</si>
  <si>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</si>
  <si>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</si>
  <si>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</si>
  <si>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</si>
  <si>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</si>
  <si>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</si>
  <si>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</si>
  <si>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</si>
  <si>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</si>
  <si>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</si>
  <si>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</si>
  <si>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</si>
  <si>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</si>
  <si>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</si>
  <si>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</si>
  <si>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</si>
  <si>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</si>
  <si>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</si>
  <si>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</si>
  <si>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</si>
  <si>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</si>
  <si>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</si>
  <si>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</si>
  <si>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</si>
  <si>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</si>
  <si>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</si>
  <si>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</si>
  <si>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</si>
  <si>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</si>
  <si>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</si>
  <si>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</si>
  <si>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</si>
  <si>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</si>
  <si>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</si>
  <si>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</si>
  <si>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</si>
  <si>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</si>
  <si>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</si>
  <si>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</si>
  <si>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</si>
  <si>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</si>
  <si>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</si>
  <si>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</si>
  <si>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</si>
  <si>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</si>
  <si>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</si>
  <si>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</si>
  <si>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</si>
  <si>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</si>
  <si>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</si>
  <si>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</si>
  <si>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</si>
  <si>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</si>
  <si>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</si>
  <si>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</si>
  <si>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</si>
  <si>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</si>
  <si>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</si>
  <si>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</si>
  <si>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</si>
  <si>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</si>
  <si>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</si>
  <si>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</si>
  <si>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</si>
  <si>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</si>
  <si>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</si>
  <si>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</si>
  <si>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</si>
  <si>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</si>
  <si>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</si>
  <si>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</si>
  <si>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</si>
  <si>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</si>
  <si>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</si>
  <si>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</si>
  <si>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</si>
  <si>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</si>
  <si>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</si>
  <si>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</si>
  <si>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</si>
  <si>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</si>
  <si>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</si>
  <si>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</si>
  <si>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</si>
  <si>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</si>
  <si>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</si>
  <si>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</si>
  <si>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</si>
  <si>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</si>
  <si>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</si>
  <si>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</si>
  <si>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</si>
  <si>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</si>
  <si>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</si>
  <si>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</si>
  <si>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</si>
  <si>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</si>
  <si>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</si>
  <si>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</si>
  <si>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</si>
  <si>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</si>
  <si>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</si>
  <si>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</si>
  <si>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</si>
  <si>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</si>
  <si>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</si>
  <si>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</si>
  <si>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</si>
  <si>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</si>
  <si>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</si>
  <si>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</si>
  <si>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</si>
  <si>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</si>
  <si>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</si>
  <si>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</si>
  <si>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</si>
  <si>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</si>
  <si>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</si>
  <si>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</si>
  <si>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</si>
  <si>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</si>
  <si>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</si>
  <si>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</si>
  <si>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</si>
  <si>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</si>
  <si>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</si>
  <si>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</si>
  <si>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</si>
  <si>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</si>
  <si>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</si>
  <si>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</si>
  <si>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</si>
  <si>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</si>
  <si>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</si>
  <si>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</si>
  <si>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</si>
  <si>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</si>
  <si>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</si>
  <si>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</si>
  <si>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</si>
  <si>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</si>
  <si>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</si>
  <si>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</si>
  <si>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</si>
  <si>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</si>
  <si>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</si>
  <si>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</si>
  <si>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</si>
  <si>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</si>
  <si>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</si>
  <si>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</si>
  <si>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</si>
  <si>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</si>
  <si>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</si>
  <si>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</si>
  <si>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</si>
  <si>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</si>
  <si>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</si>
  <si>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</si>
  <si>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</si>
  <si>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</si>
  <si>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</si>
  <si>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</si>
  <si>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</si>
  <si>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</si>
  <si>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</si>
  <si>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</si>
  <si>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</si>
  <si>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</si>
  <si>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</si>
  <si>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</si>
  <si>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</si>
  <si>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</si>
  <si>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</si>
  <si>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</si>
  <si>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</si>
  <si>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</si>
  <si>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</si>
  <si>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</si>
  <si>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</si>
  <si>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</si>
  <si>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</si>
  <si>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</si>
  <si>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</si>
  <si>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</si>
  <si>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</si>
  <si>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</si>
  <si>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</si>
  <si>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</si>
  <si>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</si>
  <si>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</si>
  <si>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</si>
  <si>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</si>
  <si>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</si>
  <si>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</si>
  <si>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</si>
  <si>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</si>
  <si>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</si>
  <si>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</si>
  <si>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</si>
  <si>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</si>
  <si>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</si>
  <si>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</si>
  <si>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</si>
  <si>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</si>
  <si>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</si>
  <si>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</si>
  <si>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</si>
  <si>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</si>
  <si>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</si>
  <si>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</si>
  <si>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</si>
  <si>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</si>
  <si>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</si>
  <si>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</si>
  <si>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</si>
  <si>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</si>
  <si>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</si>
  <si>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</si>
  <si>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</si>
  <si>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</si>
  <si>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</si>
  <si>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</si>
  <si>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</si>
  <si>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</si>
  <si>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</si>
  <si>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</si>
  <si>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</si>
  <si>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</si>
  <si>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</si>
  <si>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</si>
  <si>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</si>
  <si>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</si>
  <si>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</si>
  <si>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</si>
  <si>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</si>
  <si>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</si>
  <si>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</si>
  <si>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</si>
  <si>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</si>
  <si>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</si>
  <si>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</si>
  <si>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</si>
  <si>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</si>
  <si>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</si>
  <si>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</si>
  <si>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</si>
  <si>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</si>
  <si>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</si>
  <si>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</si>
  <si>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</si>
  <si>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</si>
  <si>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</si>
  <si>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</si>
  <si>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</si>
  <si>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</si>
  <si>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</si>
  <si>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</si>
  <si>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</si>
  <si>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</si>
  <si>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</si>
  <si>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</si>
  <si>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</si>
  <si>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</si>
  <si>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</si>
  <si>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</si>
  <si>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</si>
  <si>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</si>
  <si>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</si>
  <si>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</si>
  <si>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</si>
  <si>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</si>
  <si>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</si>
  <si>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</si>
  <si>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</si>
  <si>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</si>
  <si>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</si>
  <si>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</si>
  <si>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</si>
  <si>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</si>
  <si>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</si>
  <si>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</si>
  <si>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</si>
  <si>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</si>
  <si>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</si>
  <si>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</si>
  <si>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</si>
  <si>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</si>
  <si>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</si>
  <si>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</si>
  <si>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</si>
  <si>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</si>
  <si>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</si>
  <si>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</si>
  <si>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</si>
  <si>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</si>
  <si>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</si>
  <si>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</si>
  <si>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</si>
  <si>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</si>
  <si>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</si>
  <si>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</si>
  <si>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</si>
  <si>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</si>
  <si>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</si>
  <si>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</si>
  <si>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</si>
  <si>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</si>
  <si>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</si>
  <si>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</si>
  <si>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</si>
  <si>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</si>
  <si>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</si>
  <si>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</si>
  <si>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</si>
  <si>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</si>
  <si>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</si>
  <si>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</si>
  <si>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</si>
  <si>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</si>
  <si>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</si>
  <si>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</si>
  <si>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</si>
  <si>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</si>
  <si>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</si>
  <si>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</si>
  <si>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</si>
  <si>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</si>
  <si>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</si>
  <si>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</si>
  <si>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</si>
  <si>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</si>
  <si>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</si>
  <si>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</si>
  <si>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</si>
  <si>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</si>
  <si>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</si>
  <si>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</si>
  <si>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</si>
  <si>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</si>
  <si>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</si>
  <si>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</si>
  <si>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</si>
  <si>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</si>
  <si>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</si>
  <si>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</si>
  <si>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</si>
  <si>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</si>
  <si>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</si>
  <si>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</si>
  <si>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</si>
  <si>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</si>
  <si>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</si>
  <si>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</si>
  <si>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</si>
  <si>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</si>
  <si>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</si>
  <si>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</si>
  <si>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</si>
  <si>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</si>
  <si>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</si>
  <si>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</si>
  <si>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</si>
  <si>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</si>
  <si>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</si>
  <si>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</si>
  <si>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</si>
  <si>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</si>
  <si>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</si>
  <si>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</si>
  <si>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</si>
  <si>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</si>
  <si>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</si>
  <si>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</si>
  <si>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</si>
  <si>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</si>
  <si>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</si>
  <si>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</si>
  <si>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</si>
  <si>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</si>
  <si>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</si>
  <si>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</si>
  <si>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</si>
  <si>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</si>
  <si>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</si>
  <si>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</si>
  <si>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</si>
  <si>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</si>
  <si>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</si>
  <si>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</si>
  <si>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</si>
  <si>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</si>
  <si>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</si>
  <si>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</si>
  <si>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</si>
  <si>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</si>
  <si>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</si>
  <si>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</si>
  <si>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</si>
  <si>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</si>
  <si>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</si>
  <si>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</si>
  <si>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</si>
  <si>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</si>
  <si>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</si>
  <si>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</si>
  <si>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</si>
  <si>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</si>
  <si>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</si>
  <si>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</si>
  <si>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</si>
  <si>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</si>
  <si>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</si>
  <si>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</si>
  <si>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</si>
  <si>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</si>
  <si>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</si>
  <si>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</si>
  <si>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</si>
  <si>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</si>
  <si>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</si>
  <si>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</si>
  <si>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</si>
  <si>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</si>
  <si>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</si>
  <si>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</si>
  <si>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</si>
  <si>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</si>
  <si>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</si>
  <si>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</si>
  <si>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</si>
  <si>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</si>
  <si>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</si>
  <si>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</si>
  <si>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</si>
  <si>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</si>
  <si>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</si>
  <si>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</si>
  <si>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</si>
  <si>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</si>
  <si>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</si>
  <si>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</si>
  <si>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</si>
  <si>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</si>
  <si>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</si>
  <si>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</si>
  <si>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</si>
  <si>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</si>
  <si>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</si>
  <si>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</si>
  <si>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</si>
  <si>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</si>
  <si>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</si>
  <si>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</si>
  <si>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</si>
  <si>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</si>
  <si>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</si>
  <si>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</si>
  <si>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</si>
  <si>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</si>
  <si>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</si>
  <si>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</si>
  <si>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</si>
  <si>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</si>
  <si>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</si>
  <si>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</si>
  <si>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</si>
  <si>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</si>
  <si>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</si>
  <si>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</si>
  <si>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</si>
  <si>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</si>
  <si>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</si>
  <si>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</si>
  <si>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</si>
  <si>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</si>
  <si>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</si>
  <si>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</si>
  <si>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</si>
  <si>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</si>
  <si>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</si>
  <si>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</si>
  <si>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</si>
  <si>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</si>
  <si>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</si>
  <si>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</si>
  <si>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</si>
  <si>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</si>
  <si>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</si>
  <si>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</si>
  <si>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</si>
  <si>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</si>
  <si>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</si>
  <si>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</si>
  <si>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</si>
  <si>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</si>
  <si>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</si>
  <si>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</si>
  <si>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</si>
  <si>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</si>
  <si>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</si>
  <si>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</si>
  <si>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</si>
  <si>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</si>
  <si>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</si>
  <si>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</si>
  <si>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</si>
  <si>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</si>
  <si>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</si>
  <si>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</si>
  <si>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</si>
  <si>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</si>
  <si>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</si>
  <si>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</si>
  <si>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</si>
  <si>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</si>
  <si>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</si>
  <si>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</si>
  <si>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</si>
  <si>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</si>
  <si>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</si>
  <si>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</si>
  <si>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</si>
  <si>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</si>
  <si>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</si>
  <si>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</si>
  <si>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</si>
  <si>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</si>
  <si>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</si>
  <si>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</si>
  <si>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</si>
  <si>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</si>
  <si>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</si>
  <si>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</si>
  <si>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</si>
  <si>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</si>
  <si>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</si>
  <si>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</si>
  <si>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</si>
  <si>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</si>
  <si>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</si>
  <si>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</si>
  <si>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</si>
  <si>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</si>
  <si>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</si>
  <si>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</si>
  <si>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</si>
  <si>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</si>
  <si>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</si>
  <si>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</si>
  <si>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</si>
  <si>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</si>
  <si>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</si>
  <si>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</si>
  <si>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</si>
  <si>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</si>
  <si>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</si>
  <si>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</si>
  <si>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</si>
  <si>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</si>
  <si>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</si>
  <si>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</si>
  <si>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</si>
  <si>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</si>
  <si>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</si>
  <si>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</si>
  <si>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</si>
  <si>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</si>
  <si>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</si>
  <si>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</si>
  <si>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</si>
  <si>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</si>
  <si>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</si>
  <si>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</si>
  <si>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</si>
  <si>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</si>
  <si>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</si>
  <si>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</si>
  <si>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</si>
  <si>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</si>
  <si>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</si>
  <si>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</si>
  <si>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</si>
  <si>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</si>
  <si>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</si>
  <si>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</si>
  <si>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</si>
  <si>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</si>
  <si>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</si>
  <si>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</si>
  <si>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</si>
  <si>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</si>
  <si>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</si>
  <si>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</si>
  <si>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</si>
  <si>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</si>
  <si>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</si>
  <si>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</si>
  <si>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</si>
  <si>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</si>
  <si>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</si>
  <si>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</si>
  <si>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</si>
  <si>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</si>
  <si>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</si>
  <si>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</si>
  <si>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</si>
  <si>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</si>
  <si>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</si>
  <si>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</si>
  <si>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</si>
  <si>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</si>
  <si>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</si>
  <si>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</si>
  <si>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</si>
  <si>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</si>
  <si>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</si>
  <si>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</si>
  <si>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</si>
  <si>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</si>
  <si>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</si>
  <si>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</si>
  <si>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</si>
  <si>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</si>
  <si>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</si>
  <si>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</si>
  <si>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</si>
  <si>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</si>
  <si>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</si>
  <si>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</si>
  <si>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</si>
  <si>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</si>
  <si>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</si>
  <si>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</si>
  <si>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</si>
  <si>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</si>
  <si>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</si>
  <si>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</si>
  <si>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</si>
  <si>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</si>
  <si>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</si>
  <si>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</si>
  <si>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</si>
  <si>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</si>
  <si>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</si>
  <si>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</si>
  <si>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</si>
  <si>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</si>
  <si>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</si>
  <si>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</si>
  <si>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</si>
  <si>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</si>
  <si>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</si>
  <si>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</si>
  <si>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</si>
  <si>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</si>
  <si>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</si>
  <si>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</si>
  <si>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</si>
  <si>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</si>
  <si>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</si>
  <si>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</si>
  <si>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</si>
  <si>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</si>
  <si>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</si>
  <si>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</si>
  <si>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</si>
  <si>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</si>
  <si>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</si>
  <si>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</si>
  <si>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</si>
  <si>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</si>
  <si>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</si>
  <si>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</si>
  <si>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</si>
  <si>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</si>
  <si>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</si>
  <si>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</si>
  <si>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</si>
  <si>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</si>
  <si>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</si>
  <si>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</si>
  <si>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</si>
  <si>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</si>
  <si>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</si>
  <si>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</si>
  <si>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</si>
  <si>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</si>
  <si>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</si>
  <si>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</si>
  <si>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</si>
  <si>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</si>
  <si>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</si>
  <si>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</si>
  <si>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</si>
  <si>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</si>
  <si>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</si>
  <si>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</si>
  <si>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</si>
  <si>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</si>
  <si>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</si>
  <si>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</si>
  <si>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</si>
  <si>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</si>
  <si>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</si>
  <si>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</si>
  <si>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</si>
  <si>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</si>
  <si>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</si>
  <si>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</si>
  <si>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</si>
  <si>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</si>
  <si>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</si>
  <si>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</si>
  <si>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</si>
  <si>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</si>
  <si>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</si>
  <si>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</si>
  <si>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</si>
  <si>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</si>
  <si>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</si>
  <si>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</si>
  <si>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</si>
  <si>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</si>
  <si>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</si>
  <si>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</si>
  <si>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</si>
  <si>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</si>
  <si>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</si>
  <si>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</si>
  <si>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</si>
  <si>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</si>
  <si>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</si>
  <si>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</si>
  <si>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</si>
  <si>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</si>
  <si>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</si>
  <si>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</si>
  <si>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</si>
  <si>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</si>
  <si>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</si>
  <si>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</si>
  <si>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</si>
  <si>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</si>
  <si>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</si>
  <si>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</si>
  <si>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</si>
  <si>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</si>
  <si>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</si>
  <si>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</si>
  <si>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</si>
  <si>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</si>
  <si>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</si>
  <si>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</si>
  <si>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</si>
  <si>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</si>
  <si>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</si>
  <si>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</si>
  <si>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</si>
  <si>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</si>
  <si>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</si>
  <si>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</si>
  <si>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</si>
  <si>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</si>
  <si>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</si>
  <si>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</si>
  <si>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</si>
  <si>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</si>
  <si>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</si>
  <si>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</si>
  <si>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</si>
  <si>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</si>
  <si>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</si>
  <si>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</si>
  <si>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</si>
  <si>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</si>
  <si>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</si>
  <si>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</si>
  <si>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</si>
  <si>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</si>
  <si>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</si>
  <si>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</si>
  <si>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</si>
  <si>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</si>
  <si>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</si>
  <si>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</si>
  <si>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</si>
  <si>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</si>
  <si>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</si>
  <si>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</si>
  <si>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</si>
  <si>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</si>
  <si>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</si>
  <si>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</si>
  <si>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</si>
  <si>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</si>
  <si>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</si>
  <si>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</si>
  <si>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</si>
  <si>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</si>
  <si>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</si>
  <si>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</si>
  <si>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</si>
  <si>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</si>
  <si>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</si>
  <si>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</si>
  <si>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</si>
  <si>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</si>
  <si>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</si>
  <si>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</si>
  <si>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</si>
  <si>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</si>
  <si>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</si>
  <si>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</si>
  <si>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</si>
  <si>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</si>
  <si>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</si>
  <si>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</si>
  <si>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</si>
  <si>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</si>
  <si>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</si>
  <si>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</si>
  <si>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</si>
  <si>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</si>
  <si>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</si>
  <si>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</si>
  <si>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</si>
  <si>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</si>
  <si>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</si>
  <si>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</si>
  <si>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</si>
  <si>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</si>
  <si>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</si>
  <si>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</si>
  <si>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</si>
  <si>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</si>
  <si>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</si>
  <si>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</si>
  <si>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</si>
  <si>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</si>
  <si>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</si>
  <si>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</si>
  <si>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</si>
  <si>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</si>
  <si>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</si>
  <si>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</si>
  <si>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</si>
  <si>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</si>
  <si>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</si>
  <si>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</si>
  <si>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</si>
  <si>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</si>
  <si>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</si>
  <si>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</si>
  <si>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</si>
  <si>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</si>
  <si>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</si>
  <si>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</si>
  <si>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</si>
  <si>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</si>
  <si>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</si>
  <si>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</si>
  <si>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</si>
  <si>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</si>
  <si>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</si>
  <si>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</si>
  <si>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</si>
  <si>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</si>
  <si>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</si>
  <si>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</si>
  <si>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</si>
  <si>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</si>
  <si>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</si>
  <si>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</si>
  <si>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</si>
  <si>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</si>
  <si>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</si>
  <si>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</si>
  <si>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</si>
  <si>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</si>
  <si>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</si>
  <si>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</si>
  <si>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</si>
  <si>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</si>
  <si>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</si>
  <si>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</si>
  <si>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</si>
  <si>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</si>
  <si>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</si>
  <si>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</si>
  <si>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</si>
  <si>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</si>
  <si>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</si>
  <si>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</si>
  <si>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</si>
  <si>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</si>
  <si>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</si>
  <si>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</si>
  <si>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</si>
  <si>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</si>
  <si>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</si>
  <si>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</si>
  <si>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</si>
  <si>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</si>
  <si>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</si>
  <si>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</si>
  <si>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</si>
  <si>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</si>
  <si>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</si>
  <si>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</si>
  <si>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</si>
  <si>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</si>
  <si>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</si>
  <si>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</si>
  <si>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</si>
  <si>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</si>
  <si>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</si>
  <si>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</si>
  <si>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</si>
  <si>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</si>
  <si>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</si>
  <si>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</si>
  <si>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</si>
  <si>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</si>
  <si>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</si>
  <si>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</si>
  <si>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</si>
  <si>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</si>
  <si>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</si>
  <si>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</si>
  <si>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</si>
  <si>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</si>
  <si>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</si>
  <si>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</si>
  <si>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</si>
  <si>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</si>
  <si>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</si>
  <si>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</si>
  <si>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</si>
  <si>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</si>
  <si>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</si>
  <si>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</si>
  <si>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</si>
  <si>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</si>
  <si>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</si>
  <si>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</si>
  <si>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</si>
  <si>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</si>
  <si>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</si>
  <si>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</si>
  <si>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</si>
  <si>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</si>
  <si>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</si>
  <si>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</si>
  <si>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</si>
  <si>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</si>
  <si>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</si>
  <si>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</si>
  <si>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</si>
  <si>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</si>
  <si>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</si>
  <si>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</si>
  <si>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</si>
  <si>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</si>
  <si>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</si>
  <si>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</si>
  <si>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</si>
  <si>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</si>
  <si>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</si>
  <si>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</si>
  <si>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</si>
  <si>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</si>
  <si>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</si>
  <si>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</si>
  <si>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</si>
  <si>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</si>
  <si>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</si>
  <si>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</si>
  <si>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</si>
  <si>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</si>
  <si>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</si>
  <si>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</si>
  <si>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</si>
  <si>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</si>
  <si>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</si>
  <si>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</si>
  <si>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</si>
  <si>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</si>
  <si>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</si>
  <si>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</si>
  <si>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</si>
  <si>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</si>
  <si>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</si>
  <si>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</si>
  <si>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</si>
  <si>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</si>
  <si>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</si>
  <si>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</si>
  <si>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</si>
  <si>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</si>
  <si>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</si>
  <si>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</si>
  <si>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</si>
  <si>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</si>
  <si>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</si>
  <si>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</si>
  <si>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</si>
  <si>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</si>
  <si>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</si>
  <si>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</si>
  <si>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</si>
  <si>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</si>
  <si>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</si>
  <si>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</si>
  <si>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</si>
  <si>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</si>
  <si>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</si>
  <si>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</si>
  <si>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</si>
  <si>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</si>
  <si>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</si>
  <si>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</si>
  <si>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</si>
  <si>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</si>
  <si>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</si>
  <si>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</si>
  <si>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</si>
  <si>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</si>
  <si>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</si>
  <si>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</si>
  <si>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</si>
  <si>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</si>
  <si>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</si>
  <si>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</si>
  <si>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</si>
  <si>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</si>
  <si>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</si>
  <si>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</si>
  <si>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</si>
  <si>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</si>
  <si>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</si>
  <si>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</si>
  <si>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</si>
  <si>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</si>
  <si>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</si>
  <si>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</si>
  <si>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</si>
  <si>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</si>
  <si>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</si>
  <si>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</si>
  <si>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</si>
  <si>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</si>
  <si>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</si>
  <si>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</si>
  <si>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</si>
  <si>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</si>
  <si>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</si>
  <si>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</si>
  <si>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</si>
  <si>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</si>
  <si>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</si>
  <si>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</si>
  <si>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</si>
  <si>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</si>
  <si>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</si>
  <si>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</si>
  <si>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</si>
  <si>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</si>
  <si>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</si>
  <si>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</si>
  <si>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</si>
  <si>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</si>
  <si>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</si>
  <si>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</si>
  <si>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</si>
  <si>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</si>
  <si>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</si>
  <si>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</si>
  <si>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</si>
  <si>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</si>
  <si>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</si>
  <si>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</si>
  <si>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</si>
  <si>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</si>
  <si>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</si>
  <si>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</si>
  <si>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</si>
  <si>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</si>
  <si>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</si>
  <si>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</si>
  <si>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</si>
  <si>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</si>
  <si>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</si>
  <si>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</si>
  <si>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</si>
  <si>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</si>
  <si>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</si>
  <si>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</si>
  <si>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</si>
  <si>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</si>
  <si>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</si>
  <si>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</si>
  <si>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</si>
  <si>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</si>
  <si>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</si>
  <si>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</si>
  <si>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</si>
  <si>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</si>
  <si>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</si>
  <si>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</si>
  <si>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</si>
  <si>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</si>
  <si>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</si>
  <si>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</si>
  <si>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</si>
  <si>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</si>
  <si>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</si>
  <si>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</si>
  <si>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</si>
  <si>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</si>
  <si>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</si>
  <si>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</si>
  <si>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</si>
  <si>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</si>
  <si>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</si>
  <si>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</si>
  <si>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</si>
  <si>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</si>
  <si>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</si>
  <si>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</si>
  <si>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</si>
  <si>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</si>
  <si>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</si>
  <si>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</si>
  <si>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</si>
  <si>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</si>
  <si>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</si>
  <si>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</si>
  <si>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</si>
  <si>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</si>
  <si>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</si>
  <si>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</si>
  <si>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</si>
  <si>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</si>
  <si>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</si>
  <si>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</si>
  <si>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</si>
  <si>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</si>
  <si>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</si>
  <si>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</si>
  <si>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</si>
  <si>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</si>
  <si>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</si>
  <si>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</si>
  <si>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</si>
  <si>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</si>
  <si>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</si>
  <si>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</si>
  <si>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</si>
  <si>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</si>
  <si>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</si>
  <si>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</si>
  <si>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</si>
  <si>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</si>
  <si>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</si>
  <si>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</si>
  <si>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</si>
  <si>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</si>
  <si>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</si>
  <si>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</si>
  <si>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</si>
  <si>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</si>
  <si>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</si>
  <si>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</si>
  <si>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</si>
  <si>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</si>
  <si>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</si>
  <si>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</si>
  <si>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</si>
  <si>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</si>
  <si>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</si>
  <si>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</si>
  <si>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</si>
  <si>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</si>
  <si>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</si>
  <si>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</si>
  <si>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</si>
  <si>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</si>
  <si>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</si>
  <si>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</si>
  <si>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</si>
  <si>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</si>
  <si>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</si>
  <si>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</si>
  <si>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</si>
  <si>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</si>
  <si>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</si>
  <si>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</si>
  <si>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</si>
  <si>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</si>
  <si>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</si>
  <si>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</si>
  <si>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</si>
  <si>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</si>
  <si>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</si>
  <si>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</si>
  <si>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</si>
  <si>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</si>
  <si>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</si>
  <si>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</si>
  <si>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</si>
  <si>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</si>
  <si>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</si>
  <si>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</si>
  <si>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</si>
  <si>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</si>
  <si>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</si>
  <si>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</si>
  <si>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</si>
  <si>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</si>
  <si>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</si>
  <si>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</si>
  <si>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</si>
  <si>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</si>
  <si>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</si>
  <si>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</si>
  <si>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</si>
  <si>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</si>
  <si>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</si>
  <si>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</si>
  <si>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</si>
  <si>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</si>
  <si>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</si>
  <si>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</si>
  <si>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</si>
  <si>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</si>
  <si>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</si>
  <si>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</si>
  <si>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</si>
  <si>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</si>
  <si>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</si>
  <si>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</si>
  <si>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</si>
  <si>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</si>
  <si>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</si>
  <si>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</si>
  <si>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</si>
  <si>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</si>
  <si>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</si>
  <si>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</si>
  <si>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</si>
  <si>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</si>
  <si>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</si>
  <si>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</si>
  <si>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</si>
  <si>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</si>
  <si>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</si>
  <si>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</si>
  <si>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</si>
  <si>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</si>
  <si>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</si>
  <si>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</si>
  <si>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</si>
  <si>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</si>
  <si>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</si>
  <si>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</si>
  <si>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</si>
  <si>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</si>
  <si>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</si>
  <si>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</si>
  <si>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</si>
  <si>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</si>
  <si>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</si>
  <si>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</si>
  <si>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</si>
  <si>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</si>
  <si>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</si>
  <si>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</si>
  <si>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</si>
  <si>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</si>
  <si>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</si>
  <si>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</si>
  <si>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</si>
  <si>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</si>
  <si>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</si>
  <si>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</si>
  <si>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</si>
  <si>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</si>
  <si>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</si>
  <si>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</si>
  <si>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</si>
  <si>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</si>
  <si>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</si>
  <si>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</si>
  <si>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</si>
  <si>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</si>
  <si>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</si>
  <si>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</si>
  <si>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</si>
  <si>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</si>
  <si>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</si>
  <si>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</si>
  <si>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</si>
  <si>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</si>
  <si>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</si>
  <si>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</si>
  <si>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</si>
  <si>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</si>
  <si>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</si>
  <si>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</si>
  <si>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</si>
  <si>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</si>
  <si>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</si>
  <si>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</si>
  <si>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</si>
  <si>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</si>
  <si>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</si>
  <si>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</si>
  <si>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</si>
  <si>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</si>
  <si>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</si>
  <si>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</si>
  <si>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</si>
  <si>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</si>
  <si>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</si>
  <si>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</si>
  <si>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</si>
  <si>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</si>
  <si>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</si>
  <si>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</si>
  <si>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</si>
  <si>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</si>
  <si>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</si>
  <si>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</si>
  <si>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</si>
  <si>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</si>
  <si>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</si>
  <si>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</si>
  <si>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</si>
  <si>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</si>
  <si>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</si>
  <si>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</si>
  <si>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</si>
  <si>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</si>
  <si>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</si>
  <si>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</si>
  <si>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</si>
  <si>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</si>
  <si>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</si>
  <si>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</si>
  <si>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</si>
  <si>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</si>
  <si>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</si>
  <si>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</si>
  <si>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</si>
  <si>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</si>
  <si>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</si>
  <si>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</si>
  <si>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</si>
  <si>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</si>
  <si>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</si>
  <si>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</si>
  <si>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</si>
  <si>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</si>
  <si>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</si>
  <si>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</si>
  <si>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</si>
  <si>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</si>
  <si>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</si>
  <si>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</si>
  <si>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</si>
  <si>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</si>
  <si>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</si>
  <si>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</si>
  <si>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</si>
  <si>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</si>
  <si>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</si>
  <si>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</si>
  <si>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</si>
  <si>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</si>
  <si>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</si>
  <si>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</si>
  <si>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</si>
  <si>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</si>
  <si>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</si>
  <si>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</si>
  <si>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</si>
  <si>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</si>
  <si>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</si>
  <si>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</si>
  <si>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</si>
  <si>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</si>
  <si>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</si>
  <si>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</si>
  <si>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</si>
  <si>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</si>
  <si>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</si>
  <si>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</si>
  <si>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</si>
  <si>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</si>
  <si>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</si>
  <si>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</si>
  <si>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</si>
  <si>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</si>
  <si>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</si>
  <si>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</si>
  <si>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</si>
  <si>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</si>
  <si>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</si>
  <si>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</si>
  <si>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</si>
  <si>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</si>
  <si>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</si>
  <si>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</si>
  <si>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</si>
  <si>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</si>
  <si>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</si>
  <si>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</si>
  <si>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</si>
  <si>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</si>
  <si>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</si>
  <si>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</si>
  <si>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</si>
  <si>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</si>
  <si>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</si>
  <si>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</si>
  <si>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</si>
  <si>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</si>
  <si>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</si>
  <si>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</si>
  <si>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</si>
  <si>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</si>
  <si>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</si>
  <si>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</si>
  <si>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</si>
  <si>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</si>
  <si>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</si>
  <si>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</si>
  <si>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</si>
  <si>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</si>
  <si>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</si>
  <si>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</si>
  <si>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</si>
  <si>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</si>
  <si>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</si>
  <si>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</si>
  <si>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</si>
  <si>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</si>
  <si>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</si>
  <si>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</si>
  <si>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</si>
  <si>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</si>
  <si>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</si>
  <si>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</si>
  <si>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</si>
  <si>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</si>
  <si>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</si>
  <si>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</si>
  <si>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</si>
  <si>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</si>
  <si>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</si>
  <si>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</si>
  <si>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</si>
  <si>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</si>
  <si>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</si>
  <si>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</si>
  <si>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</si>
  <si>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</si>
  <si>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</si>
  <si>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</si>
  <si>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</si>
  <si>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</si>
  <si>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</si>
  <si>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</si>
  <si>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</si>
  <si>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</si>
  <si>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</si>
  <si>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</si>
  <si>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</si>
  <si>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</si>
  <si>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</si>
  <si>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</si>
  <si>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</si>
  <si>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</si>
  <si>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</si>
  <si>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</si>
  <si>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</si>
  <si>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</si>
  <si>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</si>
  <si>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</si>
  <si>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</si>
  <si>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</si>
  <si>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</si>
  <si>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</si>
  <si>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</si>
  <si>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</si>
  <si>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</si>
  <si>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</si>
  <si>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</si>
  <si>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</si>
  <si>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</si>
  <si>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</si>
  <si>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</si>
  <si>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</si>
  <si>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</si>
  <si>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</si>
  <si>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</si>
  <si>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</si>
  <si>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</si>
  <si>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</si>
  <si>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</si>
  <si>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</si>
  <si>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</si>
  <si>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</si>
  <si>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</si>
  <si>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</si>
  <si>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</si>
  <si>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</si>
  <si>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</si>
  <si>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</si>
  <si>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</si>
  <si>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</si>
  <si>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</si>
  <si>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</si>
  <si>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</si>
  <si>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</si>
  <si>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</si>
  <si>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</si>
  <si>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</si>
  <si>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</si>
  <si>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</si>
  <si>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</si>
  <si>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</si>
  <si>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</si>
  <si>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</si>
  <si>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</si>
  <si>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</si>
  <si>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</si>
  <si>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</si>
  <si>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</si>
  <si>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</si>
  <si>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</si>
  <si>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</si>
  <si>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</si>
  <si>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</si>
  <si>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</si>
  <si>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</si>
  <si>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</si>
  <si>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</si>
  <si>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</si>
  <si>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</si>
  <si>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</si>
  <si>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</si>
  <si>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</si>
  <si>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</si>
  <si>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</si>
  <si>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</si>
  <si>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</si>
  <si>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</si>
  <si>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</si>
  <si>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</si>
  <si>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</si>
  <si>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</si>
  <si>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</si>
  <si>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</si>
  <si>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</si>
  <si>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</si>
  <si>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</si>
  <si>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</si>
  <si>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</si>
  <si>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</si>
  <si>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</si>
  <si>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</si>
  <si>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</si>
  <si>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</si>
  <si>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</si>
  <si>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</si>
  <si>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</si>
  <si>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</si>
  <si>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</si>
  <si>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</si>
  <si>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</si>
  <si>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</si>
  <si>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</si>
  <si>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</si>
  <si>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</si>
  <si>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</si>
  <si>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</si>
  <si>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</si>
  <si>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</si>
  <si>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</si>
  <si>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</si>
  <si>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</si>
  <si>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</si>
  <si>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</si>
  <si>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</si>
  <si>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</si>
  <si>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</si>
  <si>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</si>
  <si>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</si>
  <si>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</si>
  <si>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</si>
  <si>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</si>
  <si>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</si>
  <si>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</si>
  <si>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</si>
  <si>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</si>
  <si>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</si>
  <si>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</si>
  <si>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</si>
  <si>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</si>
  <si>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</si>
  <si>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</si>
  <si>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</si>
  <si>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</si>
  <si>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</si>
  <si>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</si>
  <si>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</si>
  <si>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</si>
  <si>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</si>
  <si>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</si>
  <si>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</si>
  <si>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</si>
  <si>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</si>
  <si>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</si>
  <si>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</si>
  <si>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</si>
  <si>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</si>
  <si>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</si>
  <si>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</si>
  <si>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</si>
  <si>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</si>
  <si>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</si>
  <si>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</si>
  <si>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</si>
  <si>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</si>
  <si>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</si>
  <si>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</si>
  <si>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</si>
  <si>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</si>
  <si>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</si>
  <si>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</si>
  <si>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</si>
  <si>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</si>
  <si>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</si>
  <si>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</si>
  <si>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</si>
  <si>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</si>
  <si>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</si>
  <si>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</si>
  <si>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</si>
  <si>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</si>
  <si>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</si>
  <si>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</si>
  <si>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</si>
  <si>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</si>
  <si>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</si>
  <si>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</si>
  <si>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</si>
  <si>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</si>
  <si>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</si>
  <si>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</si>
  <si>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</si>
  <si>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</si>
  <si>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</si>
  <si>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</si>
  <si>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</si>
  <si>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</si>
  <si>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</si>
  <si>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</si>
  <si>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</si>
  <si>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</si>
  <si>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</si>
  <si>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</si>
  <si>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</si>
  <si>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</si>
  <si>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</si>
  <si>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</si>
  <si>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</si>
  <si>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</si>
  <si>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</si>
  <si>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</si>
  <si>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</si>
  <si>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</si>
  <si>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</si>
  <si>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</si>
  <si>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</si>
  <si>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</si>
  <si>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</si>
  <si>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</si>
  <si>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</si>
  <si>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</si>
  <si>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</si>
  <si>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</si>
  <si>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</si>
  <si>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</si>
  <si>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</si>
  <si>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</si>
  <si>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</si>
  <si>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</si>
  <si>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</si>
  <si>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</si>
  <si>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</si>
  <si>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</si>
  <si>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</si>
  <si>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</si>
  <si>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</si>
  <si>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</si>
  <si>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</si>
  <si>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</si>
  <si>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</si>
  <si>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</si>
  <si>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</si>
  <si>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</si>
  <si>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</si>
  <si>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</si>
  <si>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</si>
  <si>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</si>
  <si>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</si>
  <si>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</si>
  <si>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</si>
  <si>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</si>
  <si>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</si>
  <si>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</si>
  <si>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</si>
  <si>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</si>
  <si>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</si>
  <si>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</si>
  <si>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</si>
  <si>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</si>
  <si>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</si>
  <si>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</si>
  <si>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</si>
  <si>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</si>
  <si>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</si>
  <si>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</si>
  <si>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</si>
  <si>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</si>
  <si>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</si>
  <si>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</si>
  <si>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</si>
  <si>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</si>
  <si>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</si>
  <si>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</si>
  <si>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</si>
  <si>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</si>
  <si>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</si>
  <si>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</si>
  <si>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</si>
  <si>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</si>
  <si>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</si>
  <si>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</si>
  <si>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</si>
  <si>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</si>
  <si>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</si>
  <si>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</si>
  <si>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</si>
  <si>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</si>
  <si>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</si>
  <si>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</si>
  <si>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</si>
  <si>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</si>
  <si>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</si>
  <si>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</si>
  <si>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</si>
  <si>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</si>
  <si>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</si>
  <si>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</si>
  <si>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</si>
  <si>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</si>
  <si>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</si>
  <si>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</si>
  <si>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</si>
  <si>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</si>
  <si>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</si>
  <si>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</si>
  <si>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</si>
  <si>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</si>
  <si>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</si>
  <si>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</si>
  <si>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</si>
  <si>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</si>
  <si>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</si>
  <si>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</si>
  <si>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</si>
  <si>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</si>
  <si>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</si>
  <si>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</si>
  <si>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</si>
  <si>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</si>
  <si>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</si>
  <si>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</si>
  <si>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</si>
  <si>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</si>
  <si>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</si>
  <si>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</si>
  <si>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</si>
  <si>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</si>
  <si>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</si>
  <si>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</si>
  <si>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</si>
  <si>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</si>
  <si>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</si>
  <si>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</si>
  <si>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</si>
  <si>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</si>
  <si>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</si>
  <si>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</si>
  <si>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</si>
  <si>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</si>
  <si>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</si>
  <si>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</si>
  <si>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</si>
  <si>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</si>
  <si>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</si>
  <si>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</si>
  <si>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</si>
  <si>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</si>
  <si>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</si>
  <si>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</si>
  <si>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</si>
  <si>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</si>
  <si>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</si>
  <si>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</si>
  <si>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</si>
  <si>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</si>
  <si>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</si>
  <si>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</si>
  <si>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</si>
  <si>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</si>
  <si>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</si>
  <si>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</si>
  <si>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</si>
  <si>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</si>
  <si>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</si>
  <si>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</si>
  <si>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</si>
  <si>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</si>
  <si>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</si>
  <si>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</si>
  <si>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</si>
  <si>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</si>
  <si>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</si>
  <si>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</si>
  <si>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</si>
  <si>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</si>
  <si>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</si>
  <si>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</si>
  <si>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</si>
  <si>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</si>
  <si>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</si>
  <si>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</si>
  <si>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</si>
  <si>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</si>
  <si>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</si>
  <si>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</si>
  <si>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</si>
  <si>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</si>
  <si>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</si>
  <si>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</si>
  <si>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</si>
  <si>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</si>
  <si>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</si>
  <si>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</si>
  <si>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</si>
  <si>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</si>
  <si>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</si>
  <si>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</si>
  <si>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</si>
  <si>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</si>
  <si>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</si>
  <si>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</si>
  <si>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</si>
  <si>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</si>
  <si>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</si>
  <si>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</si>
  <si>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</si>
  <si>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</si>
  <si>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</si>
  <si>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</si>
  <si>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</si>
  <si>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</si>
  <si>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</si>
  <si>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</si>
  <si>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</si>
  <si>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</si>
  <si>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</si>
  <si>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</si>
  <si>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</si>
  <si>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</si>
  <si>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</si>
  <si>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</si>
  <si>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</si>
  <si>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</si>
  <si>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</si>
  <si>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</si>
  <si>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</si>
  <si>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</si>
  <si>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</si>
  <si>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</si>
  <si>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</si>
  <si>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</si>
  <si>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</si>
  <si>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</si>
  <si>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</si>
  <si>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</si>
  <si>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</si>
  <si>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</si>
  <si>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</si>
  <si>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</si>
  <si>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</si>
  <si>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</si>
  <si>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</si>
  <si>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</si>
  <si>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</si>
  <si>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</si>
  <si>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</si>
  <si>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</si>
  <si>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</si>
  <si>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</si>
  <si>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</si>
  <si>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</si>
  <si>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</si>
  <si>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</si>
  <si>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</si>
  <si>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</si>
  <si>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</si>
  <si>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</si>
  <si>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</si>
  <si>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</si>
  <si>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</si>
  <si>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</si>
  <si>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</si>
  <si>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</si>
  <si>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</si>
  <si>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</si>
  <si>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</si>
  <si>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</si>
  <si>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</si>
  <si>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</si>
  <si>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</si>
  <si>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</si>
  <si>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</si>
  <si>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</si>
  <si>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</si>
  <si>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</si>
  <si>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</si>
  <si>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</si>
  <si>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</si>
  <si>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</si>
  <si>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</si>
  <si>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</si>
  <si>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</si>
  <si>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</si>
  <si>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</si>
  <si>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</si>
  <si>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</si>
  <si>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</si>
  <si>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</si>
  <si>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</si>
  <si>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</si>
  <si>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</si>
  <si>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</si>
  <si>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</si>
  <si>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</si>
  <si>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</si>
  <si>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</si>
  <si>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</si>
  <si>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</si>
  <si>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</si>
  <si>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</si>
  <si>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</si>
  <si>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</si>
  <si>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</si>
  <si>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</si>
  <si>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</si>
  <si>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</si>
  <si>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</si>
  <si>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</si>
  <si>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</si>
  <si>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</si>
  <si>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</si>
  <si>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</si>
  <si>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</si>
  <si>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</si>
  <si>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</si>
  <si>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</si>
  <si>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</si>
  <si>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</si>
  <si>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</si>
  <si>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</si>
  <si>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</si>
  <si>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</si>
  <si>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</si>
  <si>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</si>
  <si>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</si>
  <si>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</si>
  <si>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</si>
  <si>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</si>
  <si>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</si>
  <si>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</si>
  <si>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</si>
  <si>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</si>
  <si>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</si>
  <si>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</si>
  <si>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</si>
  <si>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</si>
  <si>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</si>
  <si>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</si>
  <si>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</si>
  <si>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</si>
  <si>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</si>
  <si>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</si>
  <si>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</si>
  <si>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</si>
  <si>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</si>
  <si>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</si>
  <si>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</si>
  <si>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</si>
  <si>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</si>
  <si>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</si>
  <si>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</si>
  <si>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</si>
  <si>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</si>
  <si>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</si>
  <si>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</si>
  <si>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</si>
  <si>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</si>
  <si>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</si>
  <si>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</si>
  <si>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</si>
  <si>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</si>
  <si>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</si>
  <si>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</si>
  <si>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</si>
  <si>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</si>
  <si>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</si>
  <si>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</si>
  <si>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</si>
  <si>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</si>
  <si>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</si>
  <si>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</si>
  <si>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</si>
  <si>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</si>
  <si>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</si>
  <si>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</si>
  <si>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</si>
  <si>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</si>
  <si>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</si>
  <si>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</si>
  <si>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</si>
  <si>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</si>
  <si>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</si>
  <si>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</si>
  <si>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</si>
  <si>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</si>
  <si>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</si>
  <si>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</si>
  <si>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</si>
  <si>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</si>
  <si>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</si>
  <si>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</si>
  <si>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</si>
  <si>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</si>
  <si>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</si>
  <si>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</si>
  <si>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</si>
  <si>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</si>
  <si>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</si>
  <si>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</si>
  <si>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</si>
  <si>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</si>
  <si>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</si>
  <si>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</si>
  <si>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</si>
  <si>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</si>
  <si>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</si>
  <si>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</si>
  <si>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</si>
  <si>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</si>
  <si>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</si>
  <si>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</si>
  <si>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</si>
  <si>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</si>
  <si>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</si>
  <si>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</si>
  <si>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</si>
  <si>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</si>
  <si>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</si>
  <si>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</si>
  <si>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</si>
  <si>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</si>
  <si>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</si>
  <si>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</si>
  <si>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</si>
  <si>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</si>
  <si>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</si>
  <si>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</si>
  <si>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</si>
  <si>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</si>
  <si>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</si>
  <si>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</si>
  <si>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</si>
  <si>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</si>
  <si>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</si>
  <si>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</si>
  <si>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</si>
  <si>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</si>
  <si>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</si>
  <si>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</si>
  <si>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</si>
  <si>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</si>
  <si>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</si>
  <si>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</si>
  <si>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</si>
  <si>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</si>
  <si>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</si>
  <si>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</si>
  <si>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</si>
  <si>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</si>
  <si>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</si>
  <si>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</si>
  <si>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</si>
  <si>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</si>
  <si>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</si>
  <si>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</si>
  <si>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</si>
  <si>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</si>
  <si>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</si>
  <si>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</si>
  <si>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</si>
  <si>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</si>
  <si>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</si>
  <si>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</si>
  <si>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</si>
  <si>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</si>
  <si>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</si>
  <si>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</si>
  <si>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</si>
  <si>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</si>
  <si>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</si>
  <si>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</si>
  <si>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</si>
  <si>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</si>
  <si>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</si>
  <si>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</si>
  <si>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</si>
  <si>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</si>
  <si>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</si>
  <si>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</si>
  <si>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</si>
  <si>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</si>
  <si>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</si>
  <si>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</si>
  <si>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</si>
  <si>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</si>
  <si>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</si>
  <si>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</si>
  <si>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</si>
  <si>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</si>
  <si>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</si>
  <si>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</si>
  <si>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</si>
  <si>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</si>
  <si>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</si>
  <si>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</si>
  <si>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</si>
  <si>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</si>
  <si>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</si>
  <si>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</si>
  <si>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</si>
  <si>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</si>
  <si>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</si>
  <si>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</si>
  <si>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</si>
  <si>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</si>
  <si>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</si>
  <si>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</si>
  <si>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</si>
  <si>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</si>
  <si>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</si>
  <si>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</si>
  <si>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</si>
  <si>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</si>
  <si>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</si>
  <si>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</si>
  <si>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</si>
  <si>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</si>
  <si>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</si>
  <si>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</si>
  <si>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</si>
  <si>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</si>
  <si>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</si>
  <si>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</si>
  <si>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</si>
  <si>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</si>
  <si>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</si>
  <si>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</si>
  <si>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</si>
  <si>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</si>
  <si>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</si>
  <si>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</si>
  <si>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</si>
  <si>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</si>
  <si>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</si>
  <si>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</si>
  <si>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</si>
  <si>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</si>
  <si>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</si>
  <si>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</si>
  <si>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</si>
  <si>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</si>
  <si>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</si>
  <si>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</si>
  <si>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</si>
  <si>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</si>
  <si>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</si>
  <si>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</si>
  <si>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</si>
  <si>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</si>
  <si>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</si>
  <si>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</si>
  <si>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</si>
  <si>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</si>
  <si>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</si>
  <si>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</si>
  <si>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</si>
  <si>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</si>
  <si>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</si>
  <si>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</si>
  <si>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</si>
  <si>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</si>
  <si>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</si>
  <si>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</si>
  <si>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</si>
  <si>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</si>
  <si>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</si>
  <si>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</si>
  <si>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</si>
  <si>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</si>
  <si>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</si>
  <si>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</si>
  <si>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</si>
  <si>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</si>
  <si>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</si>
  <si>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</si>
  <si>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</si>
  <si>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</si>
  <si>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</si>
  <si>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</si>
  <si>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</si>
  <si>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</si>
  <si>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</si>
  <si>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</si>
  <si>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</si>
  <si>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</si>
  <si>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</si>
  <si>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</si>
  <si>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</si>
  <si>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</si>
  <si>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</si>
  <si>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</si>
  <si>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</si>
  <si>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</si>
  <si>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</si>
  <si>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</si>
  <si>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</si>
  <si>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</si>
  <si>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</si>
  <si>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</si>
  <si>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</si>
  <si>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</si>
  <si>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</si>
  <si>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</si>
  <si>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</si>
  <si>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</si>
  <si>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</si>
  <si>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</si>
  <si>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</si>
  <si>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</si>
  <si>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</si>
  <si>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</si>
  <si>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</si>
  <si>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</si>
  <si>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</si>
  <si>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</si>
  <si>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</si>
  <si>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</si>
  <si>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</si>
  <si>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</si>
  <si>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</si>
  <si>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</si>
  <si>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</si>
  <si>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</si>
  <si>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</si>
  <si>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</si>
  <si>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</si>
  <si>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</si>
  <si>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</si>
  <si>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</si>
  <si>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</si>
  <si>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</si>
  <si>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</si>
  <si>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</si>
  <si>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</si>
  <si>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</si>
  <si>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</si>
  <si>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</si>
  <si>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</si>
  <si>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</si>
  <si>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</si>
  <si>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</si>
  <si>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</si>
  <si>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</si>
  <si>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</si>
  <si>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</si>
  <si>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</si>
  <si>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</si>
  <si>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</si>
  <si>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</si>
  <si>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</si>
  <si>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</si>
  <si>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</si>
  <si>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</si>
  <si>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</si>
  <si>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</si>
  <si>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</si>
  <si>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</si>
  <si>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</si>
  <si>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</si>
  <si>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</si>
  <si>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</si>
  <si>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</si>
  <si>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</si>
  <si>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</si>
  <si>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</si>
  <si>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</si>
  <si>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</si>
  <si>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</si>
  <si>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</si>
  <si>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</si>
  <si>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</si>
  <si>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</si>
  <si>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</si>
  <si>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</si>
  <si>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</si>
  <si>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</si>
  <si>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</si>
  <si>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</si>
  <si>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</si>
  <si>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</si>
  <si>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</si>
  <si>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</si>
  <si>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</si>
  <si>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</si>
  <si>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</si>
  <si>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</si>
  <si>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</si>
  <si>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</si>
  <si>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</si>
  <si>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</si>
  <si>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</si>
  <si>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</si>
  <si>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</si>
  <si>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</si>
  <si>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</si>
  <si>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</si>
  <si>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</si>
  <si>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</si>
  <si>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</si>
  <si>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</si>
  <si>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</si>
  <si>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</si>
  <si>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</si>
  <si>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</si>
  <si>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</si>
  <si>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</si>
  <si>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</si>
  <si>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</si>
  <si>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</si>
  <si>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</si>
  <si>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</si>
  <si>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</si>
  <si>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</si>
  <si>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</si>
  <si>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</si>
  <si>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</si>
  <si>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</si>
  <si>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</si>
  <si>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</si>
  <si>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</si>
  <si>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</si>
  <si>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</si>
  <si>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</si>
  <si>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</si>
  <si>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</si>
  <si>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</si>
  <si>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</si>
  <si>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</si>
  <si>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</si>
  <si>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</si>
  <si>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</si>
  <si>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</si>
  <si>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</si>
  <si>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</si>
  <si>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</si>
  <si>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</si>
  <si>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</si>
  <si>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</si>
  <si>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</si>
  <si>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</si>
  <si>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</si>
  <si>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</si>
  <si>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</si>
  <si>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</si>
  <si>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</si>
  <si>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</si>
  <si>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</si>
  <si>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</si>
  <si>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</si>
  <si>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</si>
  <si>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</si>
  <si>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</si>
  <si>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</si>
  <si>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</si>
  <si>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</si>
  <si>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</si>
  <si>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</si>
  <si>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</si>
  <si>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</si>
  <si>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</si>
  <si>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</si>
  <si>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</si>
  <si>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</si>
  <si>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</si>
  <si>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</si>
  <si>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</si>
  <si>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</si>
  <si>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</si>
  <si>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</si>
  <si>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</si>
  <si>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</si>
  <si>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</si>
  <si>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</si>
  <si>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</si>
  <si>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</si>
  <si>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</si>
  <si>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</si>
  <si>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</si>
  <si>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</si>
  <si>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</si>
  <si>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</si>
  <si>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</si>
  <si>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</si>
  <si>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</si>
  <si>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</si>
  <si>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</si>
  <si>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</si>
  <si>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</si>
  <si>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</si>
  <si>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</si>
  <si>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</si>
  <si>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</si>
  <si>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</si>
  <si>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</si>
  <si>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</si>
  <si>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</si>
  <si>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</si>
  <si>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</si>
  <si>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</si>
  <si>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</si>
  <si>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</si>
  <si>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</si>
  <si>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</si>
  <si>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</si>
  <si>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</si>
  <si>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</si>
  <si>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</si>
  <si>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</si>
  <si>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</si>
  <si>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</si>
  <si>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</si>
  <si>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</si>
  <si>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</si>
  <si>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</si>
  <si>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</si>
  <si>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</si>
  <si>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</si>
  <si>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</si>
  <si>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</si>
  <si>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</si>
  <si>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</si>
  <si>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</si>
  <si>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</si>
  <si>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</si>
  <si>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</si>
  <si>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</si>
  <si>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</si>
  <si>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</si>
  <si>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</si>
  <si>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</si>
  <si>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</si>
  <si>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</si>
  <si>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</si>
  <si>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</si>
  <si>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</si>
  <si>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</si>
  <si>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</si>
  <si>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</si>
  <si>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</si>
  <si>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</si>
  <si>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</si>
  <si>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</si>
  <si>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</si>
  <si>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</si>
  <si>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</si>
  <si>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</si>
  <si>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</si>
  <si>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</si>
  <si>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</si>
  <si>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</si>
  <si>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</si>
  <si>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</si>
  <si>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</si>
  <si>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</si>
  <si>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</si>
  <si>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</si>
  <si>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</si>
  <si>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</si>
  <si>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</si>
  <si>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</si>
  <si>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</si>
  <si>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</si>
  <si>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</si>
  <si>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</si>
  <si>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</si>
  <si>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</si>
  <si>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</si>
  <si>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</si>
  <si>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</si>
  <si>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</si>
  <si>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</si>
  <si>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</si>
  <si>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</si>
  <si>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</si>
  <si>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</si>
  <si>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</si>
  <si>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</si>
  <si>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</si>
  <si>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</si>
  <si>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</si>
  <si>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</si>
  <si>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</si>
  <si>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</si>
  <si>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</si>
  <si>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</si>
  <si>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</si>
  <si>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</si>
  <si>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</si>
  <si>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</si>
  <si>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</si>
  <si>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</si>
  <si>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</si>
  <si>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</si>
  <si>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</si>
  <si>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</si>
  <si>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</si>
  <si>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</si>
  <si>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</si>
  <si>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</si>
  <si>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</si>
  <si>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</si>
  <si>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</si>
  <si>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</si>
  <si>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</si>
  <si>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</si>
  <si>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</si>
  <si>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</si>
  <si>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</si>
  <si>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</si>
  <si>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</si>
  <si>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</si>
  <si>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</si>
  <si>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</si>
  <si>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</si>
  <si>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</si>
  <si>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</si>
  <si>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</si>
  <si>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</si>
  <si>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</si>
  <si>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</si>
  <si>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</si>
  <si>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</si>
  <si>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</si>
  <si>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</si>
  <si>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</si>
  <si>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</si>
  <si>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</si>
  <si>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</si>
  <si>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</si>
  <si>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</si>
  <si>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</si>
  <si>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</si>
  <si>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</si>
  <si>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</si>
  <si>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</si>
  <si>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</si>
  <si>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</si>
  <si>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</si>
  <si>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</si>
  <si>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</si>
  <si>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</si>
  <si>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</si>
  <si>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</si>
  <si>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</si>
  <si>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</si>
  <si>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</si>
  <si>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</si>
  <si>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</si>
  <si>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</si>
  <si>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</si>
  <si>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</si>
  <si>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</si>
  <si>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</si>
  <si>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</si>
  <si>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</si>
  <si>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</si>
  <si>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</si>
  <si>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</si>
  <si>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</si>
  <si>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</si>
  <si>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</si>
  <si>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</si>
  <si>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</si>
  <si>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</si>
  <si>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</si>
  <si>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</si>
  <si>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</si>
  <si>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</si>
  <si>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</si>
  <si>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</si>
  <si>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</si>
  <si>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</si>
  <si>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</si>
  <si>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</si>
  <si>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</si>
  <si>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</si>
  <si>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</si>
  <si>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</si>
  <si>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</si>
  <si>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</si>
  <si>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</si>
  <si>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</si>
  <si>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</si>
  <si>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</si>
  <si>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</si>
  <si>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</si>
  <si>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</si>
  <si>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</si>
  <si>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</si>
  <si>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</si>
  <si>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</si>
  <si>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</si>
  <si>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</si>
  <si>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</si>
  <si>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</si>
  <si>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</si>
  <si>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</si>
  <si>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</si>
  <si>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</si>
  <si>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</si>
  <si>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</si>
  <si>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</si>
  <si>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</si>
  <si>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</si>
  <si>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</si>
  <si>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</si>
  <si>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</si>
  <si>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</si>
  <si>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</si>
  <si>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</si>
  <si>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</si>
  <si>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</si>
  <si>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</si>
  <si>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</si>
  <si>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</si>
  <si>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</si>
  <si>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</si>
  <si>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</si>
  <si>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</si>
  <si>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</si>
  <si>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</si>
  <si>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</si>
  <si>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</si>
  <si>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</si>
  <si>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</si>
  <si>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</si>
  <si>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</si>
  <si>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</si>
  <si>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</si>
  <si>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</si>
  <si>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</si>
  <si>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</si>
  <si>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</si>
  <si>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</si>
  <si>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</si>
  <si>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</si>
  <si>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</si>
  <si>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</si>
  <si>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</si>
  <si>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</si>
  <si>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</si>
  <si>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</si>
  <si>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</si>
  <si>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</si>
  <si>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</si>
  <si>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</si>
  <si>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</si>
  <si>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</si>
  <si>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</si>
  <si>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</si>
  <si>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</si>
  <si>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</si>
  <si>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</si>
  <si>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</si>
  <si>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</si>
  <si>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</si>
  <si>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</si>
  <si>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</si>
  <si>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</si>
  <si>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</si>
  <si>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</si>
  <si>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</si>
  <si>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</si>
  <si>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</si>
  <si>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</si>
  <si>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</si>
  <si>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</si>
  <si>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</si>
  <si>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</si>
  <si>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</si>
  <si>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</si>
  <si>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</si>
  <si>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</si>
  <si>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</si>
  <si>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</si>
  <si>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</si>
  <si>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</si>
  <si>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</si>
  <si>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</si>
  <si>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</si>
  <si>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</si>
  <si>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</si>
  <si>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</si>
  <si>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</si>
  <si>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</si>
  <si>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</si>
  <si>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</si>
  <si>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</si>
  <si>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</si>
  <si>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</si>
  <si>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</si>
  <si>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</si>
  <si>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</si>
  <si>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</si>
  <si>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</si>
  <si>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</si>
  <si>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</si>
  <si>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</si>
  <si>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</si>
  <si>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</si>
  <si>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</si>
  <si>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</si>
  <si>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</si>
  <si>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</si>
  <si>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</si>
  <si>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</si>
  <si>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</si>
  <si>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</si>
  <si>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</si>
  <si>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</si>
  <si>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</si>
  <si>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</si>
  <si>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</si>
  <si>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</si>
  <si>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</si>
  <si>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</si>
  <si>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</si>
  <si>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</si>
  <si>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</si>
  <si>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</si>
  <si>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</si>
  <si>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</si>
  <si>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</si>
  <si>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</si>
  <si>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</si>
  <si>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</si>
  <si>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</si>
  <si>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</si>
  <si>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</si>
  <si>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</si>
  <si>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</si>
  <si>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</si>
  <si>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</si>
  <si>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</si>
  <si>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</si>
  <si>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</si>
  <si>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</si>
  <si>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</si>
  <si>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</si>
  <si>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</si>
  <si>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</si>
  <si>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</si>
  <si>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</si>
  <si>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</si>
  <si>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</si>
  <si>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</si>
  <si>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</si>
  <si>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</si>
  <si>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</si>
  <si>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</si>
  <si>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</si>
  <si>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</si>
  <si>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</si>
  <si>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</si>
  <si>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</si>
  <si>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</si>
  <si>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</si>
  <si>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</si>
  <si>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</si>
  <si>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</si>
  <si>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</si>
  <si>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</si>
  <si>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</si>
  <si>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</si>
  <si>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</si>
  <si>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</si>
  <si>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</si>
  <si>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</si>
  <si>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</si>
  <si>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</si>
  <si>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</si>
  <si>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</si>
  <si>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</si>
  <si>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</si>
  <si>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</si>
  <si>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</si>
  <si>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</si>
  <si>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</si>
  <si>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</si>
  <si>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</si>
  <si>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</si>
  <si>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</si>
  <si>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</si>
  <si>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</si>
  <si>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</si>
  <si>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</si>
  <si>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</si>
  <si>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</si>
  <si>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</si>
  <si>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</si>
  <si>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</si>
  <si>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</si>
  <si>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</si>
  <si>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</si>
  <si>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</si>
  <si>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</si>
  <si>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</si>
  <si>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</si>
  <si>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</si>
  <si>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</si>
  <si>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</si>
  <si>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</si>
  <si>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</si>
  <si>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</si>
  <si>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</si>
  <si>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</si>
  <si>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</si>
  <si>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</si>
  <si>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</si>
  <si>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</si>
  <si>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</si>
  <si>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</si>
  <si>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</si>
  <si>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</si>
  <si>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</si>
  <si>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</si>
  <si>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</si>
  <si>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</si>
  <si>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</si>
  <si>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</si>
  <si>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</si>
  <si>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</si>
  <si>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</si>
  <si>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</si>
  <si>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</si>
  <si>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</si>
  <si>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</si>
  <si>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</si>
  <si>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</si>
  <si>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</si>
  <si>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</si>
  <si>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</si>
  <si>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</si>
  <si>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</si>
  <si>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</si>
  <si>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</si>
  <si>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</si>
  <si>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</si>
  <si>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</si>
  <si>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</si>
  <si>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</si>
  <si>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</si>
  <si>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</si>
  <si>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</si>
  <si>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</si>
  <si>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</si>
  <si>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</si>
  <si>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</si>
  <si>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</si>
  <si>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</si>
  <si>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</si>
  <si>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</si>
  <si>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</si>
  <si>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</si>
  <si>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</si>
  <si>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</si>
  <si>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</si>
  <si>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</si>
  <si>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</si>
  <si>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</si>
  <si>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</si>
  <si>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</si>
  <si>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</si>
  <si>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</si>
  <si>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</si>
  <si>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</si>
  <si>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</si>
  <si>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</si>
  <si>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</si>
  <si>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</si>
  <si>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</si>
  <si>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</si>
  <si>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</si>
  <si>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</si>
  <si>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</si>
  <si>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</si>
  <si>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</si>
  <si>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</si>
  <si>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</si>
  <si>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</si>
  <si>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</si>
  <si>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</si>
  <si>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</si>
  <si>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</si>
  <si>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</si>
  <si>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</si>
  <si>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</si>
  <si>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</si>
  <si>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</si>
  <si>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</si>
  <si>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</si>
  <si>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</si>
  <si>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</si>
  <si>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</si>
  <si>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</si>
  <si>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</si>
  <si>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</si>
  <si>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</si>
  <si>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</si>
  <si>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</si>
  <si>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</si>
  <si>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</si>
  <si>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</si>
  <si>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</si>
  <si>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</si>
  <si>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</si>
  <si>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</si>
  <si>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</si>
  <si>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</si>
  <si>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</si>
  <si>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</si>
  <si>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</si>
  <si>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</si>
  <si>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</si>
  <si>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</si>
  <si>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</si>
  <si>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</si>
  <si>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</si>
  <si>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</si>
  <si>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</si>
  <si>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</si>
  <si>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</si>
  <si>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</si>
  <si>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</si>
  <si>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</si>
  <si>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</si>
  <si>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</si>
  <si>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</si>
  <si>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</si>
  <si>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</si>
  <si>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</si>
  <si>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</si>
  <si>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</si>
  <si>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</si>
  <si>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</si>
  <si>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</si>
  <si>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</si>
  <si>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</si>
  <si>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</si>
  <si>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</si>
  <si>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</si>
  <si>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</si>
  <si>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</si>
  <si>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</si>
  <si>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</si>
  <si>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</si>
  <si>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</si>
  <si>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</si>
  <si>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</si>
  <si>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</si>
  <si>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</si>
  <si>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</si>
  <si>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</si>
  <si>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</si>
  <si>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</si>
  <si>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</si>
  <si>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</si>
  <si>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</si>
  <si>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</si>
  <si>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</si>
  <si>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</si>
  <si>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</si>
  <si>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</si>
  <si>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</si>
  <si>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</si>
  <si>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</si>
  <si>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</si>
  <si>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</si>
  <si>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</si>
  <si>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</si>
  <si>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</si>
  <si>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</si>
  <si>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</si>
  <si>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</si>
  <si>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</si>
  <si>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</si>
  <si>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</si>
  <si>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</si>
  <si>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</si>
  <si>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</si>
  <si>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</si>
  <si>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</si>
  <si>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</si>
  <si>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</si>
  <si>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</si>
  <si>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</si>
  <si>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</si>
  <si>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</si>
  <si>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</si>
  <si>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</si>
  <si>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</si>
  <si>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</si>
  <si>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</si>
  <si>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</si>
  <si>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</si>
  <si>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</si>
  <si>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</si>
  <si>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</si>
  <si>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</si>
  <si>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</si>
  <si>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</si>
  <si>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</si>
  <si>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</si>
  <si>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</si>
  <si>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</si>
  <si>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</si>
  <si>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</si>
  <si>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</si>
  <si>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</si>
  <si>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</si>
  <si>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</si>
  <si>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</si>
  <si>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</si>
  <si>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</si>
  <si>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</si>
  <si>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</si>
  <si>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</si>
  <si>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</si>
  <si>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</si>
  <si>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</si>
  <si>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</si>
  <si>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</si>
  <si>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</si>
  <si>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</si>
  <si>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</si>
  <si>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</si>
  <si>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</si>
  <si>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</si>
  <si>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</si>
  <si>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</si>
  <si>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</si>
  <si>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</si>
  <si>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</si>
  <si>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</si>
  <si>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</si>
  <si>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</si>
  <si>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</si>
  <si>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</si>
  <si>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</si>
  <si>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</si>
  <si>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</si>
  <si>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</si>
  <si>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</si>
  <si>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</si>
  <si>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</si>
  <si>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</si>
  <si>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</si>
  <si>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</si>
  <si>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</si>
  <si>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</si>
  <si>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</si>
  <si>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</si>
  <si>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</si>
  <si>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</si>
  <si>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</si>
  <si>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</si>
  <si>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</si>
  <si>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</si>
  <si>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</si>
  <si>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</si>
  <si>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</si>
  <si>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</si>
  <si>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</si>
  <si>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</si>
  <si>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</si>
  <si>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</si>
  <si>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</si>
  <si>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</si>
  <si>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</si>
  <si>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</si>
  <si>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</si>
  <si>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</si>
  <si>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</si>
  <si>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</si>
  <si>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</si>
  <si>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</si>
  <si>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</si>
  <si>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</si>
  <si>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</si>
  <si>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</si>
  <si>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</si>
  <si>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</si>
  <si>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</si>
  <si>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</si>
  <si>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</si>
  <si>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</si>
  <si>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</si>
  <si>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</si>
  <si>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</si>
  <si>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</si>
  <si>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</si>
  <si>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</si>
  <si>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</si>
  <si>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</si>
  <si>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</si>
  <si>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</si>
  <si>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</si>
  <si>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</si>
  <si>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</si>
  <si>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</si>
  <si>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</si>
  <si>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</si>
  <si>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</si>
  <si>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</si>
  <si>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</si>
  <si>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</si>
  <si>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</si>
  <si>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</si>
  <si>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</si>
  <si>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</si>
  <si>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</si>
  <si>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</si>
  <si>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</si>
  <si>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</si>
  <si>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</si>
  <si>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</si>
  <si>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</si>
  <si>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</si>
  <si>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</si>
  <si>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</si>
  <si>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</si>
  <si>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</si>
  <si>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</si>
  <si>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</si>
  <si>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</si>
  <si>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</si>
  <si>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</si>
  <si>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</si>
  <si>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</si>
  <si>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</si>
  <si>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</si>
  <si>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</si>
  <si>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</si>
  <si>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</si>
  <si>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</si>
  <si>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</si>
  <si>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</si>
  <si>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</si>
  <si>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</si>
  <si>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</si>
  <si>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</si>
  <si>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</si>
  <si>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</si>
  <si>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</si>
  <si>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</si>
  <si>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</si>
  <si>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</si>
  <si>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</si>
  <si>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</si>
  <si>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</si>
  <si>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</si>
  <si>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</si>
  <si>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</si>
  <si>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</si>
  <si>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</si>
  <si>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</si>
  <si>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</si>
  <si>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</si>
  <si>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</si>
  <si>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</si>
  <si>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</si>
  <si>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</si>
  <si>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</si>
  <si>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</si>
  <si>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</si>
  <si>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</si>
  <si>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</si>
  <si>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</si>
  <si>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</si>
  <si>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</si>
  <si>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</si>
  <si>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</si>
  <si>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</si>
  <si>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</si>
  <si>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</si>
  <si>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</si>
  <si>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</si>
  <si>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</si>
  <si>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</si>
  <si>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</si>
  <si>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</si>
  <si>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</si>
  <si>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</si>
  <si>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</si>
  <si>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</si>
  <si>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</si>
  <si>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</si>
  <si>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</si>
  <si>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</si>
  <si>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</si>
  <si>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</si>
  <si>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</si>
  <si>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</si>
  <si>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</si>
  <si>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</si>
  <si>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</si>
  <si>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</si>
  <si>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</si>
  <si>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</si>
  <si>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</si>
  <si>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</si>
  <si>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</si>
  <si>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</si>
  <si>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</si>
  <si>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</si>
  <si>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</si>
  <si>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</si>
  <si>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</si>
  <si>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</si>
  <si>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</si>
  <si>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</si>
  <si>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</si>
  <si>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</si>
  <si>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</si>
  <si>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</si>
  <si>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</si>
  <si>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</si>
  <si>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</si>
  <si>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</si>
  <si>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</si>
  <si>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</si>
  <si>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</si>
  <si>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</si>
  <si>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</si>
  <si>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</si>
  <si>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</si>
  <si>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</si>
  <si>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</si>
  <si>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</si>
  <si>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</si>
  <si>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</si>
  <si>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</si>
  <si>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</si>
  <si>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</si>
  <si>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</si>
  <si>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</si>
  <si>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</si>
  <si>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</si>
  <si>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</si>
  <si>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</si>
  <si>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</si>
  <si>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</si>
  <si>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</si>
  <si>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</si>
  <si>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</si>
  <si>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</si>
  <si>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</si>
  <si>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</si>
  <si>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</si>
  <si>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</si>
  <si>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</si>
  <si>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</si>
  <si>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</si>
  <si>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</si>
  <si>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</si>
  <si>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</si>
  <si>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</si>
  <si>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</si>
  <si>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</si>
  <si>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</si>
  <si>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</si>
  <si>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</si>
  <si>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</si>
  <si>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</si>
  <si>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</si>
  <si>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</si>
  <si>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</si>
  <si>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</si>
  <si>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</si>
  <si>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</si>
  <si>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</si>
  <si>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</si>
  <si>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</si>
  <si>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</si>
  <si>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</si>
  <si>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</si>
  <si>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</si>
  <si>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</si>
  <si>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</si>
  <si>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</si>
  <si>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</si>
  <si>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</si>
  <si>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</si>
  <si>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</si>
  <si>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</si>
  <si>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</si>
  <si>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</si>
  <si>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</si>
  <si>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</si>
  <si>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</si>
  <si>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</si>
  <si>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</si>
  <si>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</si>
  <si>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</si>
  <si>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</si>
  <si>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</si>
  <si>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</si>
  <si>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</si>
  <si>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</si>
  <si>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</si>
  <si>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</si>
  <si>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</si>
  <si>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</si>
  <si>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</si>
  <si>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</si>
  <si>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</si>
  <si>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</si>
  <si>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</si>
  <si>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</si>
  <si>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</si>
  <si>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</si>
  <si>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</si>
  <si>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</si>
  <si>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</si>
  <si>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</si>
  <si>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</si>
  <si>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</si>
  <si>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</si>
  <si>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</si>
  <si>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</si>
  <si>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</si>
  <si>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</si>
  <si>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</si>
  <si>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</si>
  <si>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</si>
  <si>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</si>
  <si>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</si>
  <si>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</si>
  <si>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</si>
  <si>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</si>
  <si>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</si>
  <si>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</si>
  <si>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</si>
  <si>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</si>
  <si>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</si>
  <si>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</si>
  <si>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</si>
  <si>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</si>
  <si>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</si>
  <si>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</si>
  <si>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</si>
  <si>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</si>
  <si>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</si>
  <si>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</si>
  <si>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</si>
  <si>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</si>
  <si>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</si>
  <si>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</si>
  <si>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</si>
  <si>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</si>
  <si>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</si>
  <si>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</si>
  <si>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</si>
  <si>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</si>
  <si>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</si>
  <si>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</si>
  <si>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</si>
  <si>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</si>
  <si>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</si>
  <si>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</si>
  <si>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</si>
  <si>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</si>
  <si>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</si>
  <si>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</si>
  <si>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</si>
  <si>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</si>
  <si>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</si>
  <si>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</si>
  <si>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</si>
  <si>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</si>
  <si>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</si>
  <si>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</si>
  <si>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</si>
  <si>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</si>
  <si>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</si>
  <si>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</si>
  <si>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</si>
  <si>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</si>
  <si>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</si>
  <si>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</si>
  <si>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</si>
  <si>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</si>
  <si>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</si>
  <si>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</si>
  <si>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</si>
  <si>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</si>
  <si>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</si>
  <si>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</si>
  <si>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</si>
  <si>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</si>
  <si>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</si>
  <si>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</si>
  <si>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</si>
  <si>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</si>
  <si>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</si>
  <si>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</si>
  <si>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</si>
  <si>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</si>
  <si>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</si>
  <si>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</si>
  <si>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</si>
  <si>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</si>
  <si>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</si>
  <si>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</si>
  <si>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</si>
  <si>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</si>
  <si>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</si>
  <si>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</si>
  <si>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</si>
  <si>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</si>
  <si>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</si>
  <si>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</si>
  <si>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</si>
  <si>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</si>
  <si>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</si>
  <si>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</si>
  <si>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</si>
  <si>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</si>
  <si>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</si>
  <si>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</si>
  <si>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</si>
  <si>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</si>
  <si>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</si>
  <si>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</si>
  <si>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</si>
  <si>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</si>
  <si>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</si>
  <si>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</si>
  <si>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</si>
  <si>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</si>
  <si>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</si>
  <si>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</si>
  <si>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</si>
  <si>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</si>
  <si>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</si>
  <si>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</si>
  <si>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</si>
  <si>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</si>
  <si>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</si>
  <si>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</si>
  <si>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</si>
  <si>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</si>
  <si>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</si>
  <si>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</si>
  <si>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</si>
  <si>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</si>
  <si>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</si>
  <si>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</si>
  <si>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</si>
  <si>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</si>
  <si>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</si>
  <si>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</si>
  <si>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</si>
  <si>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</si>
  <si>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</si>
  <si>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</si>
  <si>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</si>
  <si>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</si>
  <si>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</si>
  <si>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</si>
  <si>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</si>
  <si>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</si>
  <si>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</si>
  <si>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</si>
  <si>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</si>
  <si>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</si>
  <si>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</si>
  <si>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</si>
  <si>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</si>
  <si>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</si>
  <si>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</si>
  <si>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</si>
  <si>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</si>
  <si>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</si>
  <si>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</si>
  <si>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</si>
  <si>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</si>
  <si>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</si>
  <si>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</si>
  <si>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</si>
  <si>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</si>
  <si>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</si>
  <si>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</si>
  <si>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</si>
  <si>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</si>
  <si>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</si>
  <si>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</si>
  <si>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</si>
  <si>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</si>
  <si>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</si>
  <si>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</si>
  <si>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</si>
  <si>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</si>
  <si>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</si>
  <si>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</si>
  <si>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</si>
  <si>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</si>
  <si>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</si>
  <si>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</si>
  <si>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</si>
  <si>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</si>
  <si>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</si>
  <si>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</si>
  <si>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</si>
  <si>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</si>
  <si>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</si>
  <si>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</si>
  <si>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</si>
  <si>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</si>
  <si>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</si>
  <si>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</si>
  <si>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</si>
  <si>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</si>
  <si>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</si>
  <si>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</si>
  <si>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</si>
  <si>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</si>
  <si>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</si>
  <si>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</si>
  <si>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</si>
  <si>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</si>
  <si>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</si>
  <si>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</si>
  <si>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</si>
  <si>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</si>
  <si>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</si>
  <si>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</si>
  <si>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</si>
  <si>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</si>
  <si>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</si>
  <si>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</si>
  <si>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</si>
  <si>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</si>
  <si>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</si>
  <si>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</si>
  <si>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</si>
  <si>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</si>
  <si>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</si>
  <si>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</si>
  <si>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</si>
  <si>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</si>
  <si>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</si>
  <si>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</si>
  <si>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</si>
  <si>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</si>
  <si>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</si>
  <si>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</si>
  <si>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</si>
  <si>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</si>
  <si>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</si>
  <si>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</si>
  <si>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</si>
  <si>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</si>
  <si>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</si>
  <si>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</si>
  <si>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</si>
  <si>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</si>
  <si>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</si>
  <si>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</si>
  <si>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</si>
  <si>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</si>
  <si>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</si>
  <si>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</si>
  <si>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</si>
  <si>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</si>
  <si>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</si>
  <si>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</si>
  <si>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</si>
  <si>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</si>
  <si>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</si>
  <si>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</si>
  <si>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</si>
  <si>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</si>
  <si>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</si>
  <si>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</si>
  <si>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</si>
  <si>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</si>
  <si>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</si>
  <si>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</si>
  <si>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</si>
  <si>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</si>
  <si>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</si>
  <si>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</si>
  <si>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</si>
  <si>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</si>
  <si>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</si>
  <si>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</si>
  <si>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</si>
  <si>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</si>
  <si>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</si>
  <si>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</si>
  <si>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</si>
  <si>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</si>
  <si>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</si>
  <si>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</si>
  <si>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</si>
  <si>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</si>
  <si>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</si>
  <si>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</si>
  <si>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</si>
  <si>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</si>
  <si>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</si>
  <si>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</si>
  <si>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</si>
  <si>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</si>
  <si>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</si>
  <si>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</si>
  <si>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</si>
  <si>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</si>
  <si>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</si>
  <si>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</si>
  <si>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</si>
  <si>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</si>
  <si>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</si>
  <si>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</si>
  <si>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</si>
  <si>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</si>
  <si>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</si>
  <si>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</si>
  <si>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</si>
  <si>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</si>
  <si>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</si>
  <si>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</si>
  <si>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</si>
  <si>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</si>
  <si>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</si>
  <si>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</si>
  <si>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</si>
  <si>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</si>
  <si>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</si>
  <si>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</si>
  <si>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</si>
  <si>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</si>
  <si>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</si>
  <si>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</si>
  <si>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</si>
  <si>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</si>
  <si>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</si>
  <si>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</si>
  <si>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</si>
  <si>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</si>
  <si>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</si>
  <si>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</si>
  <si>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</si>
  <si>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</si>
  <si>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</si>
  <si>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</si>
  <si>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</si>
  <si>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</si>
  <si>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</si>
  <si>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</si>
  <si>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</si>
  <si>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</si>
  <si>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</si>
  <si>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</si>
  <si>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</si>
  <si>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</si>
  <si>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</si>
  <si>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</si>
  <si>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</si>
  <si>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</si>
  <si>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</si>
  <si>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</si>
  <si>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</si>
  <si>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</si>
  <si>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</si>
  <si>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</si>
  <si>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</si>
  <si>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</si>
  <si>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</si>
  <si>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</si>
  <si>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</si>
  <si>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</si>
  <si>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</si>
  <si>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</si>
  <si>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</si>
  <si>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</si>
  <si>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</si>
  <si>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</si>
  <si>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</si>
  <si>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</si>
  <si>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</si>
  <si>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</si>
  <si>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</si>
  <si>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</si>
  <si>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</si>
  <si>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</si>
  <si>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</si>
  <si>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</si>
  <si>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</si>
  <si>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</si>
  <si>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</si>
  <si>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</si>
  <si>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</si>
  <si>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</si>
  <si>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</si>
  <si>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</si>
  <si>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</si>
  <si>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</si>
  <si>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</si>
  <si>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</si>
  <si>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</si>
  <si>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</si>
  <si>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</si>
  <si>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</si>
  <si>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</si>
  <si>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</si>
  <si>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</si>
  <si>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</si>
  <si>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</si>
  <si>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</si>
  <si>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</si>
  <si>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</si>
  <si>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</si>
  <si>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</si>
  <si>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</si>
  <si>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</si>
  <si>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</si>
  <si>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</si>
  <si>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</si>
  <si>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</si>
  <si>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</si>
  <si>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</si>
  <si>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</si>
  <si>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</si>
  <si>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</si>
  <si>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</si>
  <si>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</si>
  <si>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</si>
  <si>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</si>
  <si>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</si>
  <si>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</si>
  <si>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</si>
  <si>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</si>
  <si>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</si>
  <si>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</si>
  <si>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</si>
  <si>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</si>
  <si>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</si>
  <si>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</si>
  <si>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</si>
  <si>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</si>
  <si>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</si>
  <si>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</si>
  <si>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</si>
  <si>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</si>
  <si>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</si>
  <si>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</si>
  <si>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</si>
  <si>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</si>
  <si>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</si>
  <si>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</si>
  <si>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</si>
  <si>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</si>
  <si>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</si>
  <si>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</si>
  <si>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</si>
  <si>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</si>
  <si>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</si>
  <si>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</si>
  <si>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</si>
  <si>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</si>
  <si>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</si>
  <si>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</si>
  <si>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</si>
  <si>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</si>
  <si>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</si>
  <si>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</si>
  <si>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</si>
  <si>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</si>
  <si>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</si>
  <si>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</si>
  <si>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</si>
  <si>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</si>
  <si>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</si>
  <si>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</si>
  <si>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</si>
  <si>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</si>
  <si>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</si>
  <si>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</si>
  <si>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</si>
  <si>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</si>
  <si>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</si>
  <si>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</si>
  <si>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</si>
  <si>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</si>
  <si>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</si>
  <si>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</si>
  <si>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</si>
  <si>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</si>
  <si>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</si>
  <si>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</si>
  <si>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</si>
  <si>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</si>
  <si>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</si>
  <si>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</si>
  <si>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</si>
  <si>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</si>
  <si>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</si>
  <si>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</si>
  <si>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</si>
  <si>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</si>
  <si>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</si>
  <si>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</si>
  <si>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</si>
  <si>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</si>
  <si>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</si>
  <si>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</si>
  <si>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</si>
  <si>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</si>
  <si>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</si>
  <si>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</si>
  <si>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</si>
  <si>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</si>
  <si>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</si>
  <si>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</si>
  <si>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</si>
  <si>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</si>
  <si>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</si>
  <si>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</si>
  <si>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</si>
  <si>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</si>
  <si>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</si>
  <si>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</si>
  <si>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</si>
  <si>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</si>
  <si>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</si>
  <si>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</si>
  <si>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</si>
  <si>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</si>
  <si>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</si>
  <si>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</si>
  <si>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</si>
  <si>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</si>
  <si>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</si>
  <si>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</si>
  <si>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</si>
  <si>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</si>
  <si>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</si>
  <si>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</si>
  <si>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</si>
  <si>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</si>
  <si>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</si>
  <si>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</si>
  <si>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</si>
  <si>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</si>
  <si>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</si>
  <si>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</si>
  <si>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</si>
  <si>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</si>
  <si>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</si>
  <si>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</si>
  <si>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</si>
  <si>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</si>
  <si>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</si>
  <si>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</si>
  <si>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</si>
  <si>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</si>
  <si>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</si>
  <si>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</si>
  <si>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</si>
  <si>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</si>
  <si>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</si>
  <si>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</si>
  <si>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</si>
  <si>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</si>
  <si>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</si>
  <si>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</si>
  <si>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</si>
  <si>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</si>
  <si>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</si>
  <si>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</si>
  <si>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</si>
  <si>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</si>
  <si>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</si>
  <si>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</si>
  <si>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</si>
  <si>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</si>
  <si>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</si>
  <si>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</si>
  <si>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</si>
  <si>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</si>
  <si>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</si>
  <si>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</si>
  <si>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</si>
  <si>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</si>
  <si>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</si>
  <si>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</si>
  <si>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</si>
  <si>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</si>
  <si>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</si>
  <si>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</si>
  <si>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</si>
  <si>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</si>
  <si>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</si>
  <si>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</si>
  <si>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</si>
  <si>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</si>
  <si>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</si>
  <si>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</si>
  <si>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</si>
  <si>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</si>
  <si>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</si>
  <si>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</si>
  <si>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</si>
  <si>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</si>
  <si>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</si>
  <si>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</si>
  <si>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</si>
  <si>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</si>
  <si>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</si>
  <si>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</si>
  <si>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</si>
  <si>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</si>
  <si>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</si>
  <si>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</si>
  <si>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</si>
  <si>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</si>
  <si>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</si>
  <si>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</si>
  <si>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</si>
  <si>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</si>
  <si>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</si>
  <si>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</si>
  <si>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</si>
  <si>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</si>
  <si>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</si>
  <si>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</si>
  <si>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</si>
  <si>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</si>
  <si>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</si>
  <si>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</si>
  <si>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</si>
  <si>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</si>
  <si>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</si>
  <si>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</si>
  <si>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</si>
  <si>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</si>
  <si>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</si>
  <si>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</si>
  <si>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</si>
  <si>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</si>
  <si>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</si>
  <si>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</si>
  <si>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</si>
  <si>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</si>
  <si>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</si>
  <si>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</si>
  <si>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</si>
  <si>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</si>
  <si>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</si>
  <si>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</si>
  <si>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</si>
  <si>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</si>
  <si>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</si>
  <si>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</si>
  <si>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</si>
  <si>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</si>
  <si>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</si>
  <si>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</si>
  <si>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</si>
  <si>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</si>
  <si>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</si>
  <si>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</si>
  <si>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</si>
  <si>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</si>
  <si>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</si>
  <si>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</si>
  <si>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</si>
  <si>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</si>
  <si>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</si>
  <si>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</si>
  <si>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</si>
  <si>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</si>
  <si>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</si>
  <si>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</si>
  <si>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</si>
  <si>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</si>
  <si>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</si>
  <si>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</si>
  <si>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</si>
  <si>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</si>
  <si>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</si>
  <si>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</si>
  <si>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</si>
  <si>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</si>
  <si>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</si>
  <si>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</si>
  <si>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</si>
  <si>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</si>
  <si>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</si>
  <si>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</si>
  <si>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</si>
  <si>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</si>
  <si>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</si>
  <si>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</si>
  <si>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</si>
  <si>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</si>
  <si>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</si>
  <si>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</si>
  <si>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</si>
  <si>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</si>
  <si>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</si>
  <si>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</si>
  <si>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</si>
  <si>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</si>
  <si>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</si>
  <si>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</si>
  <si>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</si>
  <si>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</si>
  <si>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</si>
  <si>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</si>
  <si>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</si>
  <si>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</si>
  <si>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</si>
  <si>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</si>
  <si>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</si>
  <si>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</si>
  <si>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</si>
  <si>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</si>
  <si>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</si>
  <si>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</si>
  <si>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</si>
  <si>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</si>
  <si>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</si>
  <si>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</si>
  <si>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</si>
  <si>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</si>
  <si>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</si>
  <si>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</si>
  <si>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</si>
  <si>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</si>
  <si>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</si>
  <si>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</si>
  <si>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</si>
  <si>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</si>
  <si>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</si>
  <si>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</si>
  <si>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</si>
  <si>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</si>
  <si>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</si>
  <si>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</si>
  <si>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</si>
  <si>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</si>
  <si>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</si>
  <si>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</si>
  <si>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</si>
  <si>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</si>
  <si>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</si>
  <si>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</si>
  <si>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</si>
  <si>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</si>
  <si>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</si>
  <si>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</si>
  <si>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</si>
  <si>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</si>
  <si>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</si>
  <si>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</si>
  <si>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</si>
  <si>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</si>
  <si>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</si>
  <si>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</si>
  <si>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</si>
  <si>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</si>
  <si>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</si>
  <si>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</si>
  <si>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</si>
  <si>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</si>
  <si>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</si>
  <si>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</si>
  <si>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</si>
  <si>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</si>
  <si>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</si>
  <si>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</si>
  <si>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</si>
  <si>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</si>
  <si>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</si>
  <si>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</si>
  <si>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</si>
  <si>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</si>
  <si>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</si>
  <si>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</si>
  <si>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</si>
  <si>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</si>
  <si>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</si>
  <si>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</si>
  <si>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</si>
  <si>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</si>
  <si>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</si>
  <si>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</si>
  <si>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</si>
  <si>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</si>
  <si>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</si>
  <si>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</si>
  <si>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</si>
  <si>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</si>
  <si>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</si>
  <si>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</si>
  <si>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</si>
  <si>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</si>
  <si>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</si>
  <si>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</si>
  <si>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</si>
  <si>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</si>
  <si>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</si>
  <si>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</si>
  <si>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</si>
  <si>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</si>
  <si>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</si>
  <si>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</si>
  <si>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</si>
  <si>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</si>
  <si>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</si>
  <si>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</si>
  <si>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</si>
  <si>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</si>
  <si>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</si>
  <si>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</si>
  <si>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</si>
  <si>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</si>
  <si>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</si>
  <si>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</si>
  <si>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</si>
  <si>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</si>
  <si>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</si>
  <si>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</si>
  <si>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</si>
  <si>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</si>
  <si>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</si>
  <si>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</si>
  <si>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</si>
  <si>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</si>
  <si>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</si>
  <si>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</si>
  <si>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</si>
  <si>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</si>
  <si>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</si>
  <si>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</si>
  <si>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</si>
  <si>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</si>
  <si>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</si>
  <si>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</si>
  <si>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</si>
  <si>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</si>
  <si>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</si>
  <si>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</si>
  <si>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</si>
  <si>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</si>
  <si>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</si>
  <si>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</si>
  <si>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</si>
  <si>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</si>
  <si>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</si>
  <si>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</si>
  <si>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</si>
  <si>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</si>
  <si>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</si>
  <si>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</si>
  <si>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</si>
  <si>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</si>
  <si>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</si>
  <si>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</si>
  <si>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</si>
  <si>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</si>
  <si>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</si>
  <si>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</si>
  <si>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</si>
  <si>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</si>
  <si>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</si>
  <si>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</si>
  <si>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</si>
  <si>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</si>
  <si>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</si>
  <si>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</si>
  <si>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</si>
  <si>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</si>
  <si>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</si>
  <si>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</si>
  <si>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</si>
  <si>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</si>
  <si>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</si>
  <si>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</si>
  <si>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</si>
  <si>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</si>
  <si>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</si>
  <si>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</si>
  <si>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</si>
  <si>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</si>
  <si>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</si>
  <si>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</si>
  <si>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</si>
  <si>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</si>
  <si>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</si>
  <si>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</si>
  <si>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</si>
  <si>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</si>
  <si>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</si>
  <si>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</si>
  <si>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</si>
  <si>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</si>
  <si>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</si>
  <si>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</si>
  <si>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</si>
  <si>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</si>
  <si>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</si>
  <si>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</si>
  <si>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</si>
  <si>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</si>
  <si>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</si>
  <si>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</si>
  <si>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</si>
  <si>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</si>
  <si>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</si>
  <si>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</si>
  <si>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</si>
  <si>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</si>
  <si>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</si>
  <si>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</si>
  <si>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</si>
  <si>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</si>
  <si>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</si>
  <si>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</si>
  <si>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</si>
  <si>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</si>
  <si>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</si>
  <si>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</si>
  <si>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</si>
  <si>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</si>
  <si>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</si>
  <si>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</si>
  <si>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</si>
  <si>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</si>
  <si>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</si>
  <si>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</si>
  <si>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</si>
  <si>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</si>
  <si>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</si>
  <si>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</si>
  <si>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</si>
  <si>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</si>
  <si>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</si>
  <si>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</si>
  <si>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</si>
  <si>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</si>
  <si>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</si>
  <si>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</si>
  <si>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</si>
  <si>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</si>
  <si>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</si>
  <si>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</si>
  <si>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</si>
  <si>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</si>
  <si>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</si>
  <si>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</si>
  <si>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</si>
  <si>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</si>
  <si>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</si>
  <si>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</si>
  <si>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</si>
  <si>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</si>
  <si>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</si>
  <si>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</si>
  <si>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</si>
  <si>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</si>
  <si>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</si>
  <si>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</si>
  <si>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</si>
  <si>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</si>
  <si>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</si>
  <si>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</si>
  <si>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</si>
  <si>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</si>
  <si>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</si>
  <si>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</si>
  <si>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</si>
  <si>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</si>
  <si>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</si>
  <si>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</si>
  <si>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</si>
  <si>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</si>
  <si>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</si>
  <si>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</si>
  <si>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</si>
  <si>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</si>
  <si>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</si>
  <si>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</si>
  <si>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</si>
  <si>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</si>
  <si>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</si>
  <si>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</si>
  <si>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</si>
  <si>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</si>
  <si>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</si>
  <si>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</si>
  <si>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</si>
  <si>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</si>
  <si>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</si>
  <si>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</si>
  <si>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</si>
  <si>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</si>
  <si>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</si>
  <si>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</si>
  <si>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</si>
  <si>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</si>
  <si>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</si>
  <si>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</si>
  <si>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</si>
  <si>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</si>
  <si>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</si>
  <si>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</si>
  <si>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</si>
  <si>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</si>
  <si>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</si>
  <si>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</si>
  <si>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</si>
  <si>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</si>
  <si>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</si>
  <si>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</si>
  <si>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</si>
  <si>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</si>
  <si>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</si>
  <si>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</si>
  <si>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</si>
  <si>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</si>
  <si>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</si>
  <si>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</si>
  <si>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</si>
  <si>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</si>
  <si>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</si>
  <si>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</si>
  <si>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</si>
  <si>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</si>
  <si>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</si>
  <si>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</si>
  <si>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</si>
  <si>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</si>
  <si>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</si>
  <si>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</si>
  <si>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</si>
  <si>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</si>
  <si>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</si>
  <si>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</si>
  <si>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</si>
  <si>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</si>
  <si>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</si>
  <si>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</si>
  <si>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</si>
  <si>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</si>
  <si>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</si>
  <si>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</si>
  <si>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</si>
  <si>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</si>
  <si>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</si>
  <si>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</si>
  <si>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</si>
  <si>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</si>
  <si>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</si>
  <si>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</si>
  <si>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</si>
  <si>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</si>
  <si>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</si>
  <si>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</si>
  <si>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</si>
  <si>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</si>
  <si>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</si>
  <si>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</si>
  <si>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</si>
  <si>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</si>
  <si>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</si>
  <si>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</si>
  <si>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</si>
  <si>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</si>
  <si>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</si>
  <si>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</si>
  <si>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</si>
  <si>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</si>
  <si>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</si>
  <si>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</si>
  <si>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</si>
  <si>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</si>
  <si>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</si>
  <si>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</si>
  <si>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</si>
  <si>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</si>
  <si>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</si>
  <si>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</si>
  <si>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</si>
  <si>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</si>
  <si>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</si>
  <si>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</si>
  <si>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</si>
  <si>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</si>
  <si>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</si>
  <si>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</si>
  <si>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</si>
  <si>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</si>
  <si>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</si>
  <si>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</si>
  <si>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</si>
  <si>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</si>
  <si>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</si>
  <si>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</si>
  <si>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</si>
  <si>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</si>
  <si>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</si>
  <si>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</si>
  <si>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</si>
  <si>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</si>
  <si>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</si>
  <si>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</si>
  <si>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</si>
  <si>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</si>
  <si>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</si>
  <si>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</si>
  <si>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</si>
  <si>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</si>
  <si>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</si>
  <si>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</si>
  <si>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</si>
  <si>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</si>
  <si>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</si>
  <si>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</si>
  <si>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</si>
  <si>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</si>
  <si>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</si>
  <si>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</si>
  <si>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</si>
  <si>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</si>
  <si>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</si>
  <si>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</si>
  <si>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</si>
  <si>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</si>
  <si>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</si>
  <si>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</si>
  <si>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</si>
  <si>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</si>
  <si>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</si>
  <si>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</si>
  <si>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</si>
  <si>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</si>
  <si>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</si>
  <si>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</si>
  <si>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</si>
  <si>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</si>
  <si>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</si>
  <si>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</si>
  <si>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</si>
  <si>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</si>
  <si>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</si>
  <si>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</si>
  <si>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</si>
  <si>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</si>
  <si>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</si>
  <si>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</si>
  <si>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</si>
  <si>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</si>
  <si>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</si>
  <si>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</si>
  <si>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</si>
  <si>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</si>
  <si>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</si>
  <si>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</si>
  <si>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</si>
  <si>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</si>
  <si>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</si>
  <si>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</si>
  <si>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</si>
  <si>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</si>
  <si>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</si>
  <si>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</si>
  <si>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</si>
  <si>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</si>
  <si>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</si>
  <si>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</si>
  <si>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</si>
  <si>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</si>
  <si>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</si>
  <si>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</si>
  <si>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</si>
  <si>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</si>
  <si>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</si>
  <si>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</si>
  <si>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</si>
  <si>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</si>
  <si>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</si>
  <si>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</si>
  <si>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</si>
  <si>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</si>
  <si>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</si>
  <si>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</si>
  <si>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</si>
  <si>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</si>
  <si>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</si>
  <si>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</si>
  <si>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</si>
  <si>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</si>
  <si>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</si>
  <si>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</si>
  <si>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</si>
  <si>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</si>
  <si>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</si>
  <si>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</si>
  <si>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</si>
  <si>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</si>
  <si>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</si>
  <si>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</si>
  <si>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</si>
  <si>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</si>
  <si>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</si>
  <si>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</si>
  <si>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</si>
  <si>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</si>
  <si>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</si>
  <si>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</si>
  <si>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</si>
  <si>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</si>
  <si>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</si>
  <si>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</si>
  <si>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</si>
  <si>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</si>
  <si>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</si>
  <si>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</si>
  <si>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</si>
  <si>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</si>
  <si>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</si>
  <si>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</si>
  <si>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</si>
  <si>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</si>
  <si>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</si>
  <si>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</si>
  <si>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</si>
  <si>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</si>
  <si>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</si>
  <si>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</si>
  <si>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</si>
  <si>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</si>
  <si>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</si>
  <si>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</si>
  <si>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</si>
  <si>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</si>
  <si>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</si>
  <si>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</si>
  <si>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</si>
  <si>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</si>
  <si>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</si>
  <si>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</si>
  <si>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</si>
  <si>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</si>
  <si>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</si>
  <si>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</si>
  <si>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</si>
  <si>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</si>
  <si>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</si>
  <si>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</si>
  <si>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</si>
  <si>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</si>
  <si>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</si>
  <si>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</si>
  <si>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</si>
  <si>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</si>
  <si>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</si>
  <si>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</si>
  <si>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</si>
  <si>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</si>
  <si>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</si>
  <si>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</si>
  <si>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</si>
  <si>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</si>
  <si>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</si>
  <si>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</si>
  <si>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</si>
  <si>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</si>
  <si>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</si>
  <si>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</si>
  <si>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</si>
  <si>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</si>
  <si>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</si>
  <si>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</si>
  <si>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</si>
  <si>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</si>
  <si>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</si>
  <si>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</si>
  <si>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</si>
  <si>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</si>
  <si>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</si>
  <si>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</si>
  <si>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</si>
  <si>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</si>
  <si>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</si>
  <si>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</si>
  <si>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</si>
  <si>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</si>
  <si>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</si>
  <si>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</si>
  <si>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</si>
  <si>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</si>
  <si>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</si>
  <si>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</si>
  <si>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</si>
  <si>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</si>
  <si>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</si>
  <si>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</si>
  <si>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</si>
  <si>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</si>
  <si>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</si>
  <si>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</si>
  <si>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</si>
  <si>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</si>
  <si>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</si>
  <si>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</si>
  <si>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</si>
  <si>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</si>
  <si>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</si>
  <si>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</si>
  <si>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</si>
  <si>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</si>
  <si>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</si>
  <si>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</si>
  <si>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</si>
  <si>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</si>
  <si>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</si>
  <si>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</si>
  <si>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</si>
  <si>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</si>
  <si>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</si>
  <si>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</si>
  <si>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</si>
  <si>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</si>
  <si>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</si>
  <si>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</si>
  <si>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</si>
  <si>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</si>
  <si>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</si>
  <si>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</si>
  <si>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</si>
  <si>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</si>
  <si>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</si>
  <si>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</si>
  <si>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</si>
  <si>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</si>
  <si>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</si>
  <si>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</si>
  <si>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</si>
  <si>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</si>
  <si>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</si>
  <si>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</si>
  <si>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</si>
  <si>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</si>
  <si>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</si>
  <si>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</si>
  <si>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</si>
  <si>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</si>
  <si>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</si>
  <si>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</si>
  <si>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</si>
  <si>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</si>
  <si>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</si>
  <si>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</si>
  <si>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</si>
  <si>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</si>
  <si>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</si>
  <si>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</si>
  <si>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</si>
  <si>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</si>
  <si>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</si>
  <si>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</si>
  <si>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</si>
  <si>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</si>
  <si>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</si>
  <si>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</si>
  <si>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</si>
  <si>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</si>
  <si>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</si>
  <si>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</si>
  <si>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</si>
  <si>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</si>
  <si>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</si>
  <si>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</si>
  <si>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</si>
  <si>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</si>
  <si>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</si>
  <si>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</si>
  <si>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</si>
  <si>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</si>
  <si>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</si>
  <si>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</si>
  <si>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</si>
  <si>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</si>
  <si>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</si>
  <si>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</si>
  <si>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</si>
  <si>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</si>
  <si>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</si>
  <si>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</si>
  <si>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</si>
  <si>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</si>
  <si>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</si>
  <si>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</si>
  <si>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</si>
  <si>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</si>
  <si>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</si>
  <si>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</si>
  <si>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</si>
  <si>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</si>
  <si>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</si>
  <si>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</si>
  <si>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</si>
  <si>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</si>
  <si>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</si>
  <si>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</si>
  <si>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</si>
  <si>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</si>
  <si>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</si>
  <si>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</si>
  <si>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</si>
  <si>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</si>
  <si>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</si>
  <si>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</si>
  <si>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</si>
  <si>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</si>
  <si>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</si>
  <si>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</si>
  <si>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</si>
  <si>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</si>
  <si>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</si>
  <si>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</si>
  <si>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</si>
  <si>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</si>
  <si>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</si>
  <si>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</si>
  <si>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</si>
  <si>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</si>
  <si>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</si>
  <si>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</si>
  <si>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</si>
  <si>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</si>
  <si>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</si>
  <si>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</si>
  <si>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</si>
  <si>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</si>
  <si>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</si>
  <si>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</si>
  <si>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</si>
  <si>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</si>
  <si>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</si>
  <si>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</si>
  <si>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</si>
  <si>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</si>
  <si>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</si>
  <si>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</si>
  <si>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</si>
  <si>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</si>
  <si>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</si>
  <si>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</si>
  <si>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</si>
  <si>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</si>
  <si>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</si>
  <si>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</si>
  <si>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</si>
  <si>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</si>
  <si>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</si>
  <si>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</si>
  <si>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</si>
  <si>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</si>
  <si>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</si>
  <si>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</si>
  <si>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</si>
  <si>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</si>
  <si>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</si>
  <si>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</si>
  <si>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</si>
  <si>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</si>
  <si>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</si>
  <si>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</si>
  <si>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</si>
  <si>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</si>
  <si>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</si>
  <si>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</si>
  <si>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</si>
  <si>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</si>
  <si>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</si>
  <si>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</si>
  <si>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</si>
  <si>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</si>
  <si>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</si>
  <si>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</si>
  <si>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</si>
  <si>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</si>
  <si>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</si>
  <si>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</si>
  <si>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</si>
  <si>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</si>
  <si>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</si>
  <si>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</si>
  <si>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</si>
  <si>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</si>
  <si>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</si>
  <si>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</si>
  <si>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</si>
  <si>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</si>
  <si>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</si>
  <si>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</si>
  <si>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</si>
  <si>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</si>
  <si>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</si>
  <si>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</si>
  <si>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</si>
  <si>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</si>
  <si>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</si>
  <si>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</si>
  <si>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</si>
  <si>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</si>
  <si>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</si>
  <si>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</si>
  <si>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</si>
  <si>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</si>
  <si>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</si>
  <si>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</si>
  <si>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</si>
  <si>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</si>
  <si>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</si>
  <si>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</si>
  <si>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</si>
  <si>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</si>
  <si>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</si>
  <si>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</si>
  <si>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</si>
  <si>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</si>
  <si>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</si>
  <si>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</si>
  <si>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</si>
  <si>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</si>
  <si>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</si>
  <si>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</si>
  <si>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</si>
  <si>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</si>
  <si>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</si>
  <si>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</si>
  <si>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</si>
  <si>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</si>
  <si>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</si>
  <si>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</si>
  <si>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</si>
  <si>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</si>
  <si>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</si>
  <si>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</si>
  <si>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</si>
  <si>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</si>
  <si>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</si>
  <si>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</si>
  <si>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</si>
  <si>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</si>
  <si>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</si>
  <si>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</si>
  <si>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</si>
  <si>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</si>
  <si>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</si>
  <si>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</si>
  <si>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</si>
  <si>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</si>
  <si>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</si>
  <si>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</si>
  <si>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</si>
  <si>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</si>
  <si>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</si>
  <si>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</si>
  <si>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</si>
  <si>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</si>
  <si>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</si>
  <si>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</si>
  <si>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</si>
  <si>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</si>
  <si>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</si>
  <si>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</si>
  <si>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</si>
  <si>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</si>
  <si>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</si>
  <si>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</si>
  <si>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</si>
  <si>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</si>
  <si>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</si>
  <si>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</si>
  <si>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</si>
  <si>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</si>
  <si>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</si>
  <si>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</si>
  <si>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</si>
  <si>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</si>
  <si>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</si>
  <si>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</si>
  <si>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</si>
  <si>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</si>
  <si>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</si>
  <si>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</si>
  <si>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</si>
  <si>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</si>
  <si>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</si>
  <si>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</si>
  <si>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</si>
  <si>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</si>
  <si>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</si>
  <si>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</si>
  <si>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</si>
  <si>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</si>
  <si>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</si>
  <si>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</si>
  <si>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</si>
  <si>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</si>
  <si>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</si>
  <si>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</si>
  <si>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</si>
  <si>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</si>
  <si>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</si>
  <si>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</si>
  <si>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</si>
  <si>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</si>
  <si>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</si>
  <si>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</si>
  <si>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</si>
  <si>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</si>
  <si>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</si>
  <si>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</si>
  <si>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</si>
  <si>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</si>
  <si>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</si>
  <si>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</si>
  <si>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</si>
  <si>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</si>
  <si>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</si>
  <si>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</si>
  <si>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</si>
  <si>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</si>
  <si>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</si>
  <si>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</si>
  <si>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</si>
  <si>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</si>
  <si>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</si>
  <si>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</si>
  <si>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</si>
  <si>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</si>
  <si>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</si>
  <si>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</si>
  <si>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</si>
  <si>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</si>
  <si>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</si>
  <si>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</si>
  <si>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</si>
  <si>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</si>
  <si>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</si>
  <si>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</si>
  <si>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</si>
  <si>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</si>
  <si>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</si>
  <si>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</si>
  <si>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</si>
  <si>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</si>
  <si>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</si>
  <si>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</si>
  <si>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</si>
  <si>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</si>
  <si>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</si>
  <si>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</si>
  <si>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</si>
  <si>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</si>
  <si>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</si>
  <si>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</si>
  <si>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</si>
  <si>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</si>
  <si>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</si>
  <si>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</si>
  <si>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</si>
  <si>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</si>
  <si>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</si>
  <si>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</si>
  <si>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</si>
  <si>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</si>
  <si>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</si>
  <si>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</si>
  <si>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</si>
  <si>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</si>
  <si>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</si>
  <si>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</si>
  <si>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</si>
  <si>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</si>
  <si>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</si>
  <si>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</si>
  <si>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</si>
  <si>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</si>
  <si>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</si>
  <si>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</si>
  <si>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</si>
  <si>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</si>
  <si>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</si>
  <si>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</si>
  <si>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</si>
  <si>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</si>
  <si>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</si>
  <si>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</si>
  <si>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</si>
  <si>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</si>
  <si>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</si>
  <si>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</si>
  <si>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</si>
  <si>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</si>
  <si>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</si>
  <si>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</si>
  <si>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</si>
  <si>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</si>
  <si>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</si>
  <si>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</si>
  <si>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</si>
  <si>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</si>
  <si>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</si>
  <si>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</si>
  <si>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</si>
  <si>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</si>
  <si>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</si>
  <si>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</si>
  <si>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</si>
  <si>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</si>
  <si>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</si>
  <si>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</si>
  <si>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</si>
  <si>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</si>
  <si>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</si>
  <si>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</si>
  <si>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</si>
  <si>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</si>
  <si>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</si>
  <si>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</si>
  <si>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</si>
  <si>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</si>
  <si>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</si>
  <si>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</si>
  <si>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</si>
  <si>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</si>
  <si>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</si>
  <si>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</si>
  <si>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</si>
  <si>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</si>
  <si>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</si>
  <si>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</si>
  <si>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</si>
  <si>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</si>
  <si>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</si>
  <si>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</si>
  <si>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</si>
  <si>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</si>
  <si>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</si>
  <si>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</si>
  <si>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</si>
  <si>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</si>
  <si>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</si>
  <si>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</si>
  <si>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</si>
  <si>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</si>
  <si>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</si>
  <si>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</si>
  <si>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</si>
  <si>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</si>
  <si>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</si>
  <si>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</si>
  <si>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</si>
  <si>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</si>
  <si>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</si>
  <si>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</si>
  <si>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</si>
  <si>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</si>
  <si>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</si>
  <si>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</si>
  <si>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</si>
  <si>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</si>
  <si>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</si>
  <si>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</si>
  <si>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</si>
  <si>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</si>
  <si>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</si>
  <si>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</si>
  <si>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</si>
  <si>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</si>
  <si>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</si>
  <si>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</si>
  <si>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</si>
  <si>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</si>
  <si>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</si>
  <si>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</si>
  <si>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</si>
  <si>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</si>
  <si>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</si>
  <si>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</si>
  <si>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</si>
  <si>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</si>
  <si>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</si>
  <si>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</si>
  <si>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</si>
  <si>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</si>
  <si>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</si>
  <si>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</si>
  <si>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</si>
  <si>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</si>
  <si>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</si>
  <si>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</si>
  <si>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</si>
  <si>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</si>
  <si>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</si>
  <si>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</si>
  <si>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</si>
  <si>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</si>
  <si>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</si>
  <si>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</si>
  <si>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</si>
  <si>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</si>
  <si>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</si>
  <si>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</si>
  <si>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</si>
  <si>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</si>
  <si>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</si>
  <si>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</si>
  <si>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</si>
  <si>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</si>
  <si>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</si>
  <si>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</si>
  <si>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</si>
  <si>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</si>
  <si>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</si>
  <si>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</si>
  <si>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</si>
  <si>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</si>
  <si>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</si>
  <si>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</si>
  <si>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</si>
  <si>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</si>
  <si>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</si>
  <si>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</si>
  <si>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</si>
  <si>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</si>
  <si>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</si>
  <si>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</si>
  <si>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</si>
  <si>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</si>
  <si>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</si>
  <si>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</si>
  <si>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</si>
  <si>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</si>
  <si>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</si>
  <si>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</si>
  <si>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</si>
  <si>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</si>
  <si>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</si>
  <si>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</si>
  <si>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</si>
  <si>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</si>
  <si>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</si>
  <si>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</si>
  <si>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</si>
  <si>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</si>
  <si>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</si>
  <si>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</si>
  <si>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</si>
  <si>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</si>
  <si>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</si>
  <si>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</si>
  <si>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</si>
  <si>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</si>
  <si>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</si>
  <si>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</si>
  <si>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</si>
  <si>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</si>
  <si>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</si>
  <si>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</si>
  <si>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</si>
  <si>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</si>
  <si>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</si>
  <si>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</si>
  <si>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</si>
  <si>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</si>
  <si>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</si>
  <si>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</si>
  <si>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</si>
  <si>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</si>
  <si>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</si>
  <si>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</si>
  <si>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</si>
  <si>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</si>
  <si>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</si>
  <si>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</si>
  <si>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</si>
  <si>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</si>
  <si>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</si>
  <si>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</si>
  <si>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</si>
  <si>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</si>
  <si>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</si>
  <si>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</si>
  <si>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</si>
  <si>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</si>
  <si>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</si>
  <si>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</si>
  <si>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</si>
  <si>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</si>
  <si>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</si>
  <si>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</si>
  <si>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</si>
  <si>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</si>
  <si>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</si>
  <si>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</si>
  <si>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</si>
  <si>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</si>
  <si>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</si>
  <si>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</si>
  <si>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</si>
  <si>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</si>
  <si>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</si>
  <si>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</si>
  <si>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</si>
  <si>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</si>
  <si>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</si>
  <si>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</si>
  <si>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</si>
  <si>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</si>
  <si>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</si>
  <si>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</si>
  <si>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</si>
  <si>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</si>
  <si>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</si>
  <si>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</si>
  <si>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</si>
  <si>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</si>
  <si>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</si>
  <si>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</si>
  <si>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</si>
  <si>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</si>
  <si>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</si>
  <si>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</si>
  <si>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</si>
  <si>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</si>
  <si>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</si>
  <si>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</si>
  <si>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</si>
  <si>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</si>
  <si>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</si>
  <si>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</si>
  <si>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</si>
  <si>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</si>
  <si>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</si>
  <si>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</si>
  <si>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</si>
  <si>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</si>
  <si>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</si>
  <si>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</si>
  <si>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</si>
  <si>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</si>
  <si>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</si>
  <si>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</si>
  <si>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</si>
  <si>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</si>
  <si>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</si>
  <si>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</si>
  <si>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</si>
  <si>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</si>
  <si>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</si>
  <si>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</si>
  <si>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</si>
  <si>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</si>
  <si>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</si>
  <si>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</si>
  <si>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</si>
  <si>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</si>
  <si>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</si>
  <si>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</si>
  <si>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</si>
  <si>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</si>
  <si>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</si>
  <si>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</si>
  <si>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</si>
  <si>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</si>
  <si>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</si>
  <si>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</si>
  <si>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</si>
  <si>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</si>
  <si>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</si>
  <si>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</si>
  <si>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</si>
  <si>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</si>
  <si>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</si>
  <si>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</si>
  <si>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</si>
  <si>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</si>
  <si>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</si>
  <si>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</si>
  <si>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</si>
  <si>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</si>
  <si>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</si>
  <si>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</si>
  <si>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</si>
  <si>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</si>
  <si>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</si>
  <si>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</si>
  <si>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</si>
  <si>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</si>
  <si>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</si>
  <si>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</si>
  <si>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</si>
  <si>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</si>
  <si>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</si>
  <si>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</si>
  <si>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</si>
  <si>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</si>
  <si>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</si>
  <si>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</si>
  <si>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</si>
  <si>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</si>
  <si>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</si>
  <si>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</si>
  <si>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</si>
  <si>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</si>
  <si>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</si>
  <si>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</si>
  <si>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</si>
  <si>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</si>
  <si>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</si>
  <si>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</si>
  <si>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</si>
  <si>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</si>
  <si>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</si>
  <si>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</si>
  <si>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</si>
  <si>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</si>
  <si>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</si>
  <si>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</si>
  <si>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</si>
  <si>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</si>
  <si>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</si>
  <si>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</si>
  <si>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</si>
  <si>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</si>
  <si>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</si>
  <si>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</si>
  <si>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</si>
  <si>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</si>
  <si>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</si>
  <si>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</si>
  <si>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</si>
  <si>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</si>
  <si>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</si>
  <si>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</si>
  <si>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</si>
  <si>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</si>
  <si>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</si>
  <si>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</si>
  <si>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</si>
  <si>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</si>
  <si>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</si>
  <si>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</si>
  <si>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</si>
  <si>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</si>
  <si>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</si>
  <si>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</si>
  <si>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</si>
  <si>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</si>
  <si>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</si>
  <si>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</si>
  <si>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</si>
  <si>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</si>
  <si>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</si>
  <si>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</si>
  <si>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</si>
  <si>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</si>
  <si>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</si>
  <si>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</si>
  <si>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</si>
  <si>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</si>
  <si>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</si>
  <si>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</si>
  <si>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</si>
  <si>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</si>
  <si>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</si>
  <si>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</si>
  <si>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</si>
  <si>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</si>
  <si>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</si>
  <si>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</si>
  <si>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</si>
  <si>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</si>
  <si>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</si>
  <si>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</si>
  <si>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</si>
  <si>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</si>
  <si>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</si>
  <si>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</si>
  <si>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</si>
  <si>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</si>
  <si>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</si>
  <si>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</si>
  <si>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</si>
  <si>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</si>
  <si>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</si>
  <si>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</si>
  <si>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</si>
  <si>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</si>
  <si>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</si>
  <si>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</si>
  <si>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</si>
  <si>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</si>
  <si>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</si>
  <si>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</si>
  <si>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</si>
  <si>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</si>
  <si>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</si>
  <si>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</si>
  <si>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</si>
  <si>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</si>
  <si>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</si>
  <si>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</si>
  <si>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</si>
  <si>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</si>
  <si>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</si>
  <si>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</si>
  <si>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</si>
  <si>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</si>
  <si>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</si>
  <si>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</si>
  <si>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</si>
  <si>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</si>
  <si>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</si>
  <si>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</si>
  <si>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</si>
  <si>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</si>
  <si>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</si>
  <si>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</si>
  <si>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</si>
  <si>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</si>
  <si>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</si>
  <si>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</si>
  <si>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</si>
  <si>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</si>
  <si>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</si>
  <si>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</si>
  <si>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</si>
  <si>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</si>
  <si>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</si>
  <si>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</si>
  <si>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</si>
  <si>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</si>
  <si>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</si>
  <si>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</si>
  <si>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</si>
  <si>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</si>
  <si>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</si>
  <si>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</si>
  <si>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</si>
  <si>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</si>
  <si>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</si>
  <si>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</si>
  <si>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</si>
  <si>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</si>
  <si>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</si>
  <si>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</si>
  <si>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</si>
  <si>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</si>
  <si>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</si>
  <si>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</si>
  <si>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</si>
  <si>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</si>
  <si>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</si>
  <si>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</si>
  <si>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</si>
  <si>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</si>
  <si>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</si>
  <si>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</si>
  <si>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</si>
  <si>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</si>
  <si>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</si>
  <si>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</si>
  <si>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</si>
  <si>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</si>
  <si>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</si>
  <si>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</si>
  <si>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</si>
  <si>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</si>
  <si>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</si>
  <si>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</si>
  <si>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</si>
  <si>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</si>
  <si>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</si>
  <si>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</si>
  <si>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</si>
  <si>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</si>
  <si>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</si>
  <si>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</si>
  <si>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</si>
  <si>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</si>
  <si>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</si>
  <si>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</si>
  <si>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</si>
  <si>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</si>
  <si>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</si>
  <si>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</si>
  <si>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</si>
  <si>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</si>
  <si>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</si>
  <si>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</si>
  <si>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</si>
  <si>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</si>
  <si>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</si>
  <si>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</si>
  <si>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</si>
  <si>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</si>
  <si>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</si>
  <si>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</si>
  <si>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</si>
  <si>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</si>
  <si>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</si>
  <si>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</si>
  <si>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</si>
  <si>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</si>
  <si>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</si>
  <si>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</si>
  <si>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</si>
  <si>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</si>
  <si>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</si>
  <si>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</si>
  <si>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</si>
  <si>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</si>
  <si>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</si>
  <si>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</si>
  <si>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</si>
  <si>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</si>
  <si>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</si>
  <si>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</si>
  <si>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</si>
  <si>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</si>
  <si>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</si>
  <si>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</si>
  <si>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</si>
  <si>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</si>
  <si>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</si>
  <si>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</si>
  <si>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</si>
  <si>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</si>
  <si>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</si>
  <si>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</si>
  <si>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</si>
  <si>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</si>
  <si>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</si>
  <si>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</si>
  <si>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</si>
  <si>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</si>
  <si>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</si>
  <si>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</si>
  <si>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</si>
  <si>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</si>
  <si>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</si>
  <si>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</si>
  <si>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</si>
  <si>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</si>
  <si>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</si>
  <si>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</si>
  <si>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</si>
  <si>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</si>
  <si>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</si>
  <si>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</si>
  <si>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</si>
  <si>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</si>
  <si>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</si>
  <si>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</si>
  <si>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</si>
  <si>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</si>
  <si>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</si>
  <si>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</si>
  <si>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</si>
  <si>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</si>
  <si>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</si>
  <si>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</si>
  <si>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</si>
  <si>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</si>
  <si>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</si>
  <si>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</si>
  <si>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</si>
  <si>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</si>
  <si>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</si>
  <si>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</si>
  <si>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</si>
  <si>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</si>
  <si>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</si>
  <si>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</si>
  <si>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</si>
  <si>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</si>
  <si>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</si>
  <si>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</si>
  <si>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</si>
  <si>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</si>
  <si>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</si>
  <si>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</si>
  <si>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</si>
  <si>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</si>
  <si>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</si>
  <si>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</si>
  <si>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</si>
  <si>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</si>
  <si>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</si>
  <si>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</si>
  <si>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</si>
  <si>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</si>
  <si>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</si>
  <si>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</si>
  <si>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</si>
  <si>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</si>
  <si>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</si>
  <si>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</si>
  <si>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</si>
  <si>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</si>
  <si>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</si>
  <si>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</si>
  <si>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</si>
  <si>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</si>
  <si>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</si>
  <si>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</si>
  <si>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</si>
  <si>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</si>
  <si>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</si>
  <si>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</si>
  <si>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</si>
  <si>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</si>
  <si>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</si>
  <si>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</si>
  <si>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</si>
  <si>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</si>
  <si>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</si>
  <si>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</si>
  <si>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</si>
  <si>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</si>
  <si>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</si>
  <si>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</si>
  <si>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</si>
  <si>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</si>
  <si>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</si>
  <si>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</si>
  <si>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</si>
  <si>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</si>
  <si>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</si>
  <si>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</si>
  <si>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</si>
  <si>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</si>
  <si>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</si>
  <si>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</si>
  <si>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</si>
  <si>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</si>
  <si>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</si>
  <si>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</si>
  <si>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</si>
  <si>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</si>
  <si>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</si>
  <si>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</si>
  <si>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</si>
  <si>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</si>
  <si>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</si>
  <si>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</si>
  <si>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</si>
  <si>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</si>
  <si>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</si>
  <si>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</si>
  <si>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</si>
  <si>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</si>
  <si>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</si>
  <si>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</si>
  <si>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</si>
  <si>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</si>
  <si>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</si>
  <si>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</si>
  <si>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</si>
  <si>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</si>
  <si>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</si>
  <si>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</si>
  <si>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</si>
  <si>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</si>
  <si>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</si>
  <si>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</si>
  <si>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</si>
  <si>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</si>
  <si>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</si>
  <si>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</si>
  <si>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</si>
  <si>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</si>
  <si>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</si>
  <si>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</si>
  <si>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</si>
  <si>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</si>
  <si>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</si>
  <si>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</si>
  <si>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</si>
  <si>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</si>
  <si>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</si>
  <si>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</si>
  <si>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</si>
  <si>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</si>
  <si>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</si>
  <si>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</si>
  <si>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</si>
  <si>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</si>
  <si>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</si>
  <si>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</si>
  <si>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</si>
  <si>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</si>
  <si>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</si>
  <si>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</si>
  <si>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</si>
  <si>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</si>
  <si>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</si>
  <si>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</si>
  <si>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</si>
  <si>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</si>
  <si>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</si>
  <si>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</si>
  <si>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</si>
  <si>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</si>
  <si>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</si>
  <si>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</si>
  <si>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</si>
  <si>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</si>
  <si>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</si>
  <si>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</si>
  <si>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</si>
  <si>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</si>
  <si>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</si>
  <si>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</si>
  <si>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</si>
  <si>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</si>
  <si>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</si>
  <si>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</si>
  <si>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</si>
  <si>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</si>
  <si>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</si>
  <si>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</si>
  <si>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</si>
  <si>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</si>
  <si>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</si>
  <si>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</si>
  <si>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</si>
  <si>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</si>
  <si>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</si>
  <si>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</si>
  <si>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</si>
  <si>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</si>
  <si>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</si>
  <si>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</si>
  <si>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</si>
  <si>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</si>
  <si>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</si>
  <si>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</si>
  <si>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</si>
  <si>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</si>
  <si>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</si>
  <si>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</si>
  <si>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</si>
  <si>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</si>
  <si>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</si>
  <si>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</si>
  <si>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</si>
  <si>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</si>
  <si>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</si>
  <si>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</si>
  <si>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</si>
  <si>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</si>
  <si>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</si>
  <si>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</si>
  <si>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</si>
  <si>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</si>
  <si>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</si>
  <si>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</si>
  <si>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</si>
  <si>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</si>
  <si>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</si>
  <si>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</si>
  <si>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</si>
  <si>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</si>
  <si>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</si>
  <si>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</si>
  <si>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</si>
  <si>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</si>
  <si>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</si>
  <si>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</si>
  <si>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</si>
  <si>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</si>
  <si>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</si>
  <si>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</si>
  <si>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</si>
  <si>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</si>
  <si>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</si>
  <si>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</si>
  <si>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</si>
  <si>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</si>
  <si>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</si>
  <si>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</si>
  <si>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</si>
  <si>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</si>
  <si>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</si>
  <si>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</si>
  <si>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</si>
  <si>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</si>
  <si>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</si>
  <si>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</si>
  <si>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</si>
  <si>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</si>
  <si>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</si>
  <si>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</si>
  <si>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</si>
  <si>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</si>
  <si>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</si>
  <si>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</si>
  <si>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</si>
  <si>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</si>
  <si>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</si>
  <si>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</si>
  <si>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</si>
  <si>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</si>
  <si>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</si>
  <si>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</si>
  <si>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</si>
  <si>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</si>
  <si>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</si>
  <si>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</si>
  <si>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</si>
  <si>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</si>
  <si>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</si>
  <si>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</si>
  <si>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</si>
  <si>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</si>
  <si>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</si>
  <si>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</si>
  <si>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</si>
  <si>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</si>
  <si>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</si>
  <si>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</si>
  <si>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</si>
  <si>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</si>
  <si>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</si>
  <si>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</si>
  <si>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</si>
  <si>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</si>
  <si>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</si>
  <si>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</si>
  <si>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</si>
  <si>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</si>
  <si>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</si>
  <si>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</si>
  <si>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</si>
  <si>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</si>
  <si>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</si>
  <si>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</si>
  <si>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</si>
  <si>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</si>
  <si>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</si>
  <si>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</si>
  <si>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</si>
  <si>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</si>
  <si>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</si>
  <si>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</si>
  <si>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</si>
  <si>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</si>
  <si>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</si>
  <si>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</si>
  <si>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</si>
  <si>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</si>
  <si>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</si>
  <si>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</si>
  <si>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</si>
  <si>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</si>
  <si>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</si>
  <si>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</si>
  <si>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</si>
  <si>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</si>
  <si>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</si>
  <si>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</si>
  <si>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</si>
  <si>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</si>
  <si>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</si>
  <si>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</si>
  <si>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</si>
  <si>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</si>
  <si>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</si>
  <si>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</si>
  <si>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</si>
  <si>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</si>
  <si>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</si>
  <si>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</si>
  <si>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</si>
  <si>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</si>
  <si>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</si>
  <si>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</si>
  <si>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</si>
  <si>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</si>
  <si>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</si>
  <si>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</si>
  <si>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</si>
  <si>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</si>
  <si>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</si>
  <si>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</si>
  <si>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</si>
  <si>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</si>
  <si>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</si>
  <si>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</si>
  <si>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</si>
  <si>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</si>
  <si>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</si>
  <si>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</si>
  <si>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</si>
  <si>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</si>
  <si>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</si>
  <si>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</si>
  <si>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</si>
  <si>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</si>
  <si>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</si>
  <si>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</si>
  <si>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</si>
  <si>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</si>
  <si>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</si>
  <si>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</si>
  <si>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</si>
  <si>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</si>
  <si>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</si>
  <si>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</si>
  <si>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</si>
  <si>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</si>
  <si>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</si>
  <si>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</si>
  <si>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</si>
  <si>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</si>
  <si>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</si>
  <si>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</si>
  <si>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</si>
  <si>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</si>
  <si>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</si>
  <si>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</si>
  <si>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</si>
  <si>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</si>
  <si>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</si>
  <si>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</si>
  <si>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</si>
  <si>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</si>
  <si>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</si>
  <si>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</si>
  <si>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</si>
  <si>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</si>
  <si>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</si>
  <si>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</si>
  <si>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</si>
  <si>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</si>
  <si>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</si>
  <si>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</si>
  <si>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</si>
  <si>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</si>
  <si>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</si>
  <si>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</si>
  <si>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</si>
  <si>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</si>
  <si>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</si>
  <si>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</si>
  <si>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</si>
  <si>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</si>
  <si>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</si>
  <si>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</si>
  <si>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</si>
  <si>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</si>
  <si>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</si>
  <si>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</si>
  <si>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</si>
  <si>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</si>
  <si>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</si>
  <si>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</si>
  <si>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</si>
  <si>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</si>
  <si>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</si>
  <si>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</si>
  <si>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</si>
  <si>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</si>
  <si>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</si>
  <si>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</si>
  <si>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</si>
  <si>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</si>
  <si>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</si>
  <si>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</si>
  <si>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</si>
  <si>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</si>
  <si>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</si>
  <si>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</si>
  <si>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</si>
  <si>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</si>
  <si>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</si>
  <si>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</si>
  <si>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</si>
  <si>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</si>
  <si>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</si>
  <si>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</si>
  <si>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</si>
  <si>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</si>
  <si>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</si>
  <si>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</si>
  <si>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</si>
  <si>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</si>
  <si>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</si>
  <si>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</si>
  <si>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</si>
  <si>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Data Created Conversion</t>
  </si>
  <si>
    <t>Data Ended Conversion</t>
  </si>
  <si>
    <t>Dec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</si>
  <si>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</si>
  <si>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</si>
  <si>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</si>
  <si>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</si>
  <si>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</si>
  <si>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</si>
  <si>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</si>
  <si>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</si>
  <si>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</si>
  <si>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Apr</t>
  </si>
  <si>
    <t>Feb</t>
  </si>
  <si>
    <t>Years (Data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</si>
  <si>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</si>
  <si>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</si>
  <si>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</si>
  <si>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</si>
  <si>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</si>
  <si>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</si>
  <si>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</si>
  <si>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</si>
  <si>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</si>
  <si>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</si>
  <si>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</si>
  <si>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</si>
  <si>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</si>
  <si>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</si>
  <si>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</si>
  <si>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</si>
  <si>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</si>
  <si>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</si>
  <si>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</si>
  <si>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</si>
  <si>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Categories</t>
  </si>
  <si>
    <t xml:space="preserve">Percentage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</si>
</sst>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4">
    <dxf>
      <fill>
        <patternFill>
          <bgColor rgb="FFFF91DB"/>
        </patternFill>
      </fill>
    </dxf>
    <dxf>
      <fill>
        <patternFill>
          <bgColor rgb="FFFC6F5F"/>
        </patternFill>
      </fill>
    </dxf>
    <dxf>
      <fill>
        <patternFill>
          <bgColor rgb="FFE80000"/>
        </patternFill>
      </fill>
    </dxf>
    <dxf>
      <fill>
        <patternFill>
          <bgColor rgb="FFD300FF"/>
        </patternFill>
      </fill>
    </dxf>
  </dxfs>
  <tableStyles count="0" defaultTableStyle="TableStyleMedium2" defaultPivotStyle="PivotStyleLight16"/>
  <colors>
    <mruColors>
      <color rgb="FF382DFF"/>
      <color rgb="FFE30000"/>
      <color rgb="FFD300FF"/>
      <color rgb="FFE80000"/>
      <color rgb="FFFC6F5F"/>
      <color rgb="FFFF001C"/>
      <color rgb="FFFF91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Chart.xlsx]Sheet2!PivotTable3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9-AB49-AD44-58868D9E21F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49-AB49-AD44-58868D9E21F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9-AB49-AD44-58868D9E21F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49-AB49-AD44-58868D9E2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878223"/>
        <c:axId val="1803560687"/>
      </c:barChart>
      <c:catAx>
        <c:axId val="180587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560687"/>
        <c:crosses val="autoZero"/>
        <c:auto val="1"/>
        <c:lblAlgn val="ctr"/>
        <c:lblOffset val="100"/>
        <c:noMultiLvlLbl val="0"/>
      </c:catAx>
      <c:valAx>
        <c:axId val="180356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87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6-B34B-8592-D537A770B8B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6-B34B-8592-D537A770B8B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6-B34B-8592-D537A770B8B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6-B34B-8592-D537A770B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9051423"/>
        <c:axId val="1371943071"/>
      </c:barChart>
      <c:catAx>
        <c:axId val="167905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943071"/>
        <c:crosses val="autoZero"/>
        <c:auto val="1"/>
        <c:lblAlgn val="ctr"/>
        <c:lblOffset val="100"/>
        <c:noMultiLvlLbl val="0"/>
      </c:catAx>
      <c:valAx>
        <c:axId val="137194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05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Chart.xlsx]Sheet4!PivotTable9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D-7143-9FE3-0E4ADF7026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D-7143-9FE3-0E4ADF7026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D-7143-9FE3-0E4ADF7026F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D-7143-9FE3-0E4ADF702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493695"/>
        <c:axId val="1458936767"/>
      </c:lineChart>
      <c:catAx>
        <c:axId val="14444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936767"/>
        <c:crosses val="autoZero"/>
        <c:auto val="1"/>
        <c:lblAlgn val="ctr"/>
        <c:lblOffset val="100"/>
        <c:noMultiLvlLbl val="0"/>
      </c:catAx>
      <c:valAx>
        <c:axId val="14589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4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0-3F4B-B03A-ECD438C57C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E0-3F4B-B03A-ECD438C57C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E0-3F4B-B03A-ECD438C57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669983"/>
        <c:axId val="1442671663"/>
      </c:lineChart>
      <c:catAx>
        <c:axId val="144266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671663"/>
        <c:crosses val="autoZero"/>
        <c:auto val="1"/>
        <c:lblAlgn val="ctr"/>
        <c:lblOffset val="100"/>
        <c:noMultiLvlLbl val="0"/>
      </c:catAx>
      <c:valAx>
        <c:axId val="144267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66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1143000</xdr:colOff>
      <xdr:row>1</xdr:row>
      <xdr:rowOff>6350</xdr:rowOff>
    </xdr:from>
    <xdr:to>
      <xdr:col>14</xdr:col>
      <xdr:colOff>508000</xdr:colOff>
      <xdr:row>23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1551FC1-3707-BA47-AE27-183F9E1B2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184150</xdr:rowOff>
    </xdr:from>
    <xdr:to>
      <xdr:col>13</xdr:col>
      <xdr:colOff>635000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ABBC8-3554-2344-AA61-98C5D7647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19050</xdr:rowOff>
    </xdr:from>
    <xdr:to>
      <xdr:col>10</xdr:col>
      <xdr:colOff>1562100</xdr:colOff>
      <xdr:row>25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73EB94-EF54-3C40-94D9-E8CA220CE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14</xdr:row>
      <xdr:rowOff>31750</xdr:rowOff>
    </xdr:from>
    <xdr:to>
      <xdr:col>15</xdr:col>
      <xdr:colOff>88900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E2CDF-27EA-3D4B-B18E-417FCE47F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0.762799652781" createdVersion="6" refreshedVersion="6" minRefreshableVersion="3" recordCount="4114" xr:uid="{64D085FC-7735-AF40-ADE2-95FC457B805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5.485052546297" createdVersion="6" refreshedVersion="6" minRefreshableVersion="3" recordCount="4114" xr:uid="{51959D17-9E15-E848-ADD4-C41FA7C2EB8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2:26:00" maxDate="2017-05-03T12:12:00"/>
    </cacheField>
    <cacheField name="Quarters (Data Created Conversion)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a Created Conversion)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590AF-A73A-184D-BF63-0979E1213EB6}" name="PivotTable3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8D0CD-FC76-844C-97EB-4A49BB8F004A}" name="PivotTable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A107C-008B-2841-908B-D662BAADCCD1}" name="PivotTable9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Normal="100" workbookViewId="0">
      <selection activeCell="H4" sqref="H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6" bestFit="1" customWidth="1"/>
    <col min="16" max="16" width="16.83203125" style="9" bestFit="1" customWidth="1"/>
    <col min="17" max="17" width="26.1640625" bestFit="1" customWidth="1"/>
    <col min="18" max="18" width="14.6640625" bestFit="1" customWidth="1"/>
    <col min="19" max="19" width="20.33203125" style="13" bestFit="1" customWidth="1"/>
    <col min="20" max="20" width="19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9">
        <f>(E2/L2)</f>
        <v>63.917582417582416</v>
      </c>
      <c r="Q2" t="str">
        <f>LEFT(N2,SEARCH("/",N2)-1)</f>
        <v>film &amp; video</v>
      </c>
      <c r="R2" t="str">
        <f>RIGHT(N2, LEN(N2)-SEARCH("/", N2))</f>
        <v>television</v>
      </c>
      <c r="S2" s="13">
        <f>(J2/86400)+25569+(-7/24)</f>
        <v>42176.715405092596</v>
      </c>
      <c r="T2" s="13">
        <f>(I2/86400)+25569+(-7/24)</f>
        <v>42207.833333333336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</f>
        <v>1.4260827250608272</v>
      </c>
      <c r="P3" s="9">
        <f>(E3/L3)</f>
        <v>185.48101265822785</v>
      </c>
      <c r="Q3" t="str">
        <f>LEFT(N3,SEARCH("/",N3)-1)</f>
        <v>film &amp; video</v>
      </c>
      <c r="R3" t="str">
        <f>RIGHT(N3, LEN(N3)-SEARCH("/", N3))</f>
        <v>television</v>
      </c>
      <c r="S3" s="13">
        <f>(J3/86400)+25569+(-7/24)</f>
        <v>42766.308831018519</v>
      </c>
      <c r="T3" s="13">
        <f>(I3/86400)+25569+(-7/24)</f>
        <v>42796.308831018519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</f>
        <v>1.05</v>
      </c>
      <c r="P4" s="9">
        <f>(E4/L4)</f>
        <v>15</v>
      </c>
      <c r="Q4" t="str">
        <f>LEFT(N4,SEARCH("/",N4)-1)</f>
        <v>film &amp; video</v>
      </c>
      <c r="R4" t="str">
        <f>RIGHT(N4, LEN(N4)-SEARCH("/", N4))</f>
        <v>television</v>
      </c>
      <c r="S4" s="13">
        <f>(J4/86400)+25569+(-7/24)</f>
        <v>42405.410682870373</v>
      </c>
      <c r="T4" s="13">
        <f>(I4/86400)+25569+(-7/24)</f>
        <v>42415.410682870373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</f>
        <v>1.0389999999999999</v>
      </c>
      <c r="P5" s="9">
        <f>(E5/L5)</f>
        <v>69.266666666666666</v>
      </c>
      <c r="Q5" t="str">
        <f>LEFT(N5,SEARCH("/",N5)-1)</f>
        <v>film &amp; video</v>
      </c>
      <c r="R5" t="str">
        <f>RIGHT(N5, LEN(N5)-SEARCH("/", N5))</f>
        <v>television</v>
      </c>
      <c r="S5" s="13">
        <f>(J5/86400)+25569+(-7/24)</f>
        <v>41828.223460648151</v>
      </c>
      <c r="T5" s="13">
        <f>(I5/86400)+25569+(-7/24)</f>
        <v>41858.223460648151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</f>
        <v>1.2299154545454545</v>
      </c>
      <c r="P6" s="9">
        <f>(E6/L6)</f>
        <v>190.55028169014085</v>
      </c>
      <c r="Q6" t="str">
        <f>LEFT(N6,SEARCH("/",N6)-1)</f>
        <v>film &amp; video</v>
      </c>
      <c r="R6" t="str">
        <f>RIGHT(N6, LEN(N6)-SEARCH("/", N6))</f>
        <v>television</v>
      </c>
      <c r="S6" s="13">
        <f>(J6/86400)+25569+(-7/24)</f>
        <v>42327.542581018519</v>
      </c>
      <c r="T6" s="13">
        <f>(I6/86400)+25569+(-7/24)</f>
        <v>42357.542581018519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</f>
        <v>1.0977744436109027</v>
      </c>
      <c r="P7" s="9">
        <f>(E7/L7)</f>
        <v>93.40425531914893</v>
      </c>
      <c r="Q7" t="str">
        <f>LEFT(N7,SEARCH("/",N7)-1)</f>
        <v>film &amp; video</v>
      </c>
      <c r="R7" t="str">
        <f>RIGHT(N7, LEN(N7)-SEARCH("/", N7))</f>
        <v>television</v>
      </c>
      <c r="S7" s="13">
        <f>(J7/86400)+25569+(-7/24)</f>
        <v>42563.641284722224</v>
      </c>
      <c r="T7" s="13">
        <f>(I7/86400)+25569+(-7/24)</f>
        <v>42579.940972222226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</f>
        <v>1.064875</v>
      </c>
      <c r="P8" s="9">
        <f>(E8/L8)</f>
        <v>146.87931034482759</v>
      </c>
      <c r="Q8" t="str">
        <f>LEFT(N8,SEARCH("/",N8)-1)</f>
        <v>film &amp; video</v>
      </c>
      <c r="R8" t="str">
        <f>RIGHT(N8, LEN(N8)-SEARCH("/", N8))</f>
        <v>television</v>
      </c>
      <c r="S8" s="13">
        <f>(J8/86400)+25569+(-7/24)</f>
        <v>41793.780671296299</v>
      </c>
      <c r="T8" s="13">
        <f>(I8/86400)+25569+(-7/24)</f>
        <v>41803.780671296299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</f>
        <v>1.0122222222222221</v>
      </c>
      <c r="P9" s="9">
        <f>(E9/L9)</f>
        <v>159.82456140350877</v>
      </c>
      <c r="Q9" t="str">
        <f>LEFT(N9,SEARCH("/",N9)-1)</f>
        <v>film &amp; video</v>
      </c>
      <c r="R9" t="str">
        <f>RIGHT(N9, LEN(N9)-SEARCH("/", N9))</f>
        <v>television</v>
      </c>
      <c r="S9" s="13">
        <f>(J9/86400)+25569+(-7/24)</f>
        <v>42515.75540509259</v>
      </c>
      <c r="T9" s="13">
        <f>(I9/86400)+25569+(-7/24)</f>
        <v>42555.75540509259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</f>
        <v>1.0004342857142856</v>
      </c>
      <c r="P10" s="9">
        <f>(E10/L10)</f>
        <v>291.79333333333335</v>
      </c>
      <c r="Q10" t="str">
        <f>LEFT(N10,SEARCH("/",N10)-1)</f>
        <v>film &amp; video</v>
      </c>
      <c r="R10" t="str">
        <f>RIGHT(N10, LEN(N10)-SEARCH("/", N10))</f>
        <v>television</v>
      </c>
      <c r="S10" s="13">
        <f>(J10/86400)+25569+(-7/24)</f>
        <v>42468.652916666666</v>
      </c>
      <c r="T10" s="13">
        <f>(I10/86400)+25569+(-7/24)</f>
        <v>42475.583333333336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</f>
        <v>1.2599800000000001</v>
      </c>
      <c r="P11" s="9">
        <f>(E11/L11)</f>
        <v>31.499500000000001</v>
      </c>
      <c r="Q11" t="str">
        <f>LEFT(N11,SEARCH("/",N11)-1)</f>
        <v>film &amp; video</v>
      </c>
      <c r="R11" t="str">
        <f>RIGHT(N11, LEN(N11)-SEARCH("/", N11))</f>
        <v>television</v>
      </c>
      <c r="S11" s="13">
        <f>(J11/86400)+25569+(-7/24)</f>
        <v>42446.811851851853</v>
      </c>
      <c r="T11" s="13">
        <f>(I11/86400)+25569+(-7/24)</f>
        <v>42476.811851851853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</f>
        <v>1.0049999999999999</v>
      </c>
      <c r="P12" s="9">
        <f>(E12/L12)</f>
        <v>158.68421052631578</v>
      </c>
      <c r="Q12" t="str">
        <f>LEFT(N12,SEARCH("/",N12)-1)</f>
        <v>film &amp; video</v>
      </c>
      <c r="R12" t="str">
        <f>RIGHT(N12, LEN(N12)-SEARCH("/", N12))</f>
        <v>television</v>
      </c>
      <c r="S12" s="13">
        <f>(J12/86400)+25569+(-7/24)</f>
        <v>41779.776377314818</v>
      </c>
      <c r="T12" s="13">
        <f>(I12/86400)+25569+(-7/24)</f>
        <v>41814.776377314818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</f>
        <v>1.2050000000000001</v>
      </c>
      <c r="P13" s="9">
        <f>(E13/L13)</f>
        <v>80.333333333333329</v>
      </c>
      <c r="Q13" t="str">
        <f>LEFT(N13,SEARCH("/",N13)-1)</f>
        <v>film &amp; video</v>
      </c>
      <c r="R13" t="str">
        <f>RIGHT(N13, LEN(N13)-SEARCH("/", N13))</f>
        <v>television</v>
      </c>
      <c r="S13" s="13">
        <f>(J13/86400)+25569+(-7/24)</f>
        <v>42572.486828703702</v>
      </c>
      <c r="T13" s="13">
        <f>(I13/86400)+25569+(-7/24)</f>
        <v>42603.833333333336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</f>
        <v>1.6529333333333334</v>
      </c>
      <c r="P14" s="9">
        <f>(E14/L14)</f>
        <v>59.961305925030231</v>
      </c>
      <c r="Q14" t="str">
        <f>LEFT(N14,SEARCH("/",N14)-1)</f>
        <v>film &amp; video</v>
      </c>
      <c r="R14" t="str">
        <f>RIGHT(N14, LEN(N14)-SEARCH("/", N14))</f>
        <v>television</v>
      </c>
      <c r="S14" s="13">
        <f>(J14/86400)+25569+(-7/24)</f>
        <v>41791.421585648153</v>
      </c>
      <c r="T14" s="13">
        <f>(I14/86400)+25569+(-7/24)</f>
        <v>41835.833333333336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</f>
        <v>1.5997142857142856</v>
      </c>
      <c r="P15" s="9">
        <f>(E15/L15)</f>
        <v>109.78431372549019</v>
      </c>
      <c r="Q15" t="str">
        <f>LEFT(N15,SEARCH("/",N15)-1)</f>
        <v>film &amp; video</v>
      </c>
      <c r="R15" t="str">
        <f>RIGHT(N15, LEN(N15)-SEARCH("/", N15))</f>
        <v>television</v>
      </c>
      <c r="S15" s="13">
        <f>(J15/86400)+25569+(-7/24)</f>
        <v>42508.385520833333</v>
      </c>
      <c r="T15" s="13">
        <f>(I15/86400)+25569+(-7/24)</f>
        <v>42544.560416666667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</f>
        <v>1.0093333333333334</v>
      </c>
      <c r="P16" s="9">
        <f>(E16/L16)</f>
        <v>147.70731707317074</v>
      </c>
      <c r="Q16" t="str">
        <f>LEFT(N16,SEARCH("/",N16)-1)</f>
        <v>film &amp; video</v>
      </c>
      <c r="R16" t="str">
        <f>RIGHT(N16, LEN(N16)-SEARCH("/", N16))</f>
        <v>television</v>
      </c>
      <c r="S16" s="13">
        <f>(J16/86400)+25569+(-7/24)</f>
        <v>41807.734814814816</v>
      </c>
      <c r="T16" s="13">
        <f>(I16/86400)+25569+(-7/24)</f>
        <v>41833.290972222225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</f>
        <v>1.0660000000000001</v>
      </c>
      <c r="P17" s="9">
        <f>(E17/L17)</f>
        <v>21.755102040816325</v>
      </c>
      <c r="Q17" t="str">
        <f>LEFT(N17,SEARCH("/",N17)-1)</f>
        <v>film &amp; video</v>
      </c>
      <c r="R17" t="str">
        <f>RIGHT(N17, LEN(N17)-SEARCH("/", N17))</f>
        <v>television</v>
      </c>
      <c r="S17" s="13">
        <f>(J17/86400)+25569+(-7/24)</f>
        <v>42256.100208333337</v>
      </c>
      <c r="T17" s="13">
        <f>(I17/86400)+25569+(-7/24)</f>
        <v>42274.551388888889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</f>
        <v>1.0024166666666667</v>
      </c>
      <c r="P18" s="9">
        <f>(E18/L18)</f>
        <v>171.84285714285716</v>
      </c>
      <c r="Q18" t="str">
        <f>LEFT(N18,SEARCH("/",N18)-1)</f>
        <v>film &amp; video</v>
      </c>
      <c r="R18" t="str">
        <f>RIGHT(N18, LEN(N18)-SEARCH("/", N18))</f>
        <v>television</v>
      </c>
      <c r="S18" s="13">
        <f>(J18/86400)+25569+(-7/24)</f>
        <v>41760.50475694445</v>
      </c>
      <c r="T18" s="13">
        <f>(I18/86400)+25569+(-7/24)</f>
        <v>41805.9375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</f>
        <v>1.0066666666666666</v>
      </c>
      <c r="P19" s="9">
        <f>(E19/L19)</f>
        <v>41.944444444444443</v>
      </c>
      <c r="Q19" t="str">
        <f>LEFT(N19,SEARCH("/",N19)-1)</f>
        <v>film &amp; video</v>
      </c>
      <c r="R19" t="str">
        <f>RIGHT(N19, LEN(N19)-SEARCH("/", N19))</f>
        <v>television</v>
      </c>
      <c r="S19" s="13">
        <f>(J19/86400)+25569+(-7/24)</f>
        <v>41917.440069444448</v>
      </c>
      <c r="T19" s="13">
        <f>(I19/86400)+25569+(-7/24)</f>
        <v>41947.481736111113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</f>
        <v>1.0632110000000001</v>
      </c>
      <c r="P20" s="9">
        <f>(E20/L20)</f>
        <v>93.264122807017543</v>
      </c>
      <c r="Q20" t="str">
        <f>LEFT(N20,SEARCH("/",N20)-1)</f>
        <v>film &amp; video</v>
      </c>
      <c r="R20" t="str">
        <f>RIGHT(N20, LEN(N20)-SEARCH("/", N20))</f>
        <v>television</v>
      </c>
      <c r="S20" s="13">
        <f>(J20/86400)+25569+(-7/24)</f>
        <v>41869.250648148147</v>
      </c>
      <c r="T20" s="13">
        <f>(I20/86400)+25569+(-7/24)</f>
        <v>41899.250648148147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</f>
        <v>1.4529411764705882</v>
      </c>
      <c r="P21" s="9">
        <f>(E21/L21)</f>
        <v>56.136363636363633</v>
      </c>
      <c r="Q21" t="str">
        <f>LEFT(N21,SEARCH("/",N21)-1)</f>
        <v>film &amp; video</v>
      </c>
      <c r="R21" t="str">
        <f>RIGHT(N21, LEN(N21)-SEARCH("/", N21))</f>
        <v>television</v>
      </c>
      <c r="S21" s="13">
        <f>(J21/86400)+25569+(-7/24)</f>
        <v>42175.524699074078</v>
      </c>
      <c r="T21" s="13">
        <f>(I21/86400)+25569+(-7/24)</f>
        <v>42205.524699074078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</f>
        <v>1.002</v>
      </c>
      <c r="P22" s="9">
        <f>(E22/L22)</f>
        <v>80.16</v>
      </c>
      <c r="Q22" t="str">
        <f>LEFT(N22,SEARCH("/",N22)-1)</f>
        <v>film &amp; video</v>
      </c>
      <c r="R22" t="str">
        <f>RIGHT(N22, LEN(N22)-SEARCH("/", N22))</f>
        <v>television</v>
      </c>
      <c r="S22" s="13">
        <f>(J22/86400)+25569+(-7/24)</f>
        <v>42200.466574074075</v>
      </c>
      <c r="T22" s="13">
        <f>(I22/86400)+25569+(-7/24)</f>
        <v>42260.466574074075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</f>
        <v>1.0913513513513513</v>
      </c>
      <c r="P23" s="9">
        <f>(E23/L23)</f>
        <v>199.9009900990099</v>
      </c>
      <c r="Q23" t="str">
        <f>LEFT(N23,SEARCH("/",N23)-1)</f>
        <v>film &amp; video</v>
      </c>
      <c r="R23" t="str">
        <f>RIGHT(N23, LEN(N23)-SEARCH("/", N23))</f>
        <v>television</v>
      </c>
      <c r="S23" s="13">
        <f>(J23/86400)+25569+(-7/24)</f>
        <v>41878.335520833338</v>
      </c>
      <c r="T23" s="13">
        <f>(I23/86400)+25569+(-7/24)</f>
        <v>41908.335520833338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</f>
        <v>1.1714285714285715</v>
      </c>
      <c r="P24" s="9">
        <f>(E24/L24)</f>
        <v>51.25</v>
      </c>
      <c r="Q24" t="str">
        <f>LEFT(N24,SEARCH("/",N24)-1)</f>
        <v>film &amp; video</v>
      </c>
      <c r="R24" t="str">
        <f>RIGHT(N24, LEN(N24)-SEARCH("/", N24))</f>
        <v>television</v>
      </c>
      <c r="S24" s="13">
        <f>(J24/86400)+25569+(-7/24)</f>
        <v>41989.619675925926</v>
      </c>
      <c r="T24" s="13">
        <f>(I24/86400)+25569+(-7/24)</f>
        <v>42005.040972222225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</f>
        <v>1.1850000000000001</v>
      </c>
      <c r="P25" s="9">
        <f>(E25/L25)</f>
        <v>103.04347826086956</v>
      </c>
      <c r="Q25" t="str">
        <f>LEFT(N25,SEARCH("/",N25)-1)</f>
        <v>film &amp; video</v>
      </c>
      <c r="R25" t="str">
        <f>RIGHT(N25, LEN(N25)-SEARCH("/", N25))</f>
        <v>television</v>
      </c>
      <c r="S25" s="13">
        <f>(J25/86400)+25569+(-7/24)</f>
        <v>42097.487280092595</v>
      </c>
      <c r="T25" s="13">
        <f>(I25/86400)+25569+(-7/24)</f>
        <v>42124.347222222226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</f>
        <v>1.0880768571428572</v>
      </c>
      <c r="P26" s="9">
        <f>(E26/L26)</f>
        <v>66.346149825783982</v>
      </c>
      <c r="Q26" t="str">
        <f>LEFT(N26,SEARCH("/",N26)-1)</f>
        <v>film &amp; video</v>
      </c>
      <c r="R26" t="str">
        <f>RIGHT(N26, LEN(N26)-SEARCH("/", N26))</f>
        <v>television</v>
      </c>
      <c r="S26" s="13">
        <f>(J26/86400)+25569+(-7/24)</f>
        <v>42229.528506944444</v>
      </c>
      <c r="T26" s="13">
        <f>(I26/86400)+25569+(-7/24)</f>
        <v>42262.527083333334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</f>
        <v>1.3333333333333333</v>
      </c>
      <c r="P27" s="9">
        <f>(E27/L27)</f>
        <v>57.142857142857146</v>
      </c>
      <c r="Q27" t="str">
        <f>LEFT(N27,SEARCH("/",N27)-1)</f>
        <v>film &amp; video</v>
      </c>
      <c r="R27" t="str">
        <f>RIGHT(N27, LEN(N27)-SEARCH("/", N27))</f>
        <v>television</v>
      </c>
      <c r="S27" s="13">
        <f>(J27/86400)+25569+(-7/24)</f>
        <v>42317.733344907414</v>
      </c>
      <c r="T27" s="13">
        <f>(I27/86400)+25569+(-7/24)</f>
        <v>42377.733344907414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</f>
        <v>1.552</v>
      </c>
      <c r="P28" s="9">
        <f>(E28/L28)</f>
        <v>102.10526315789474</v>
      </c>
      <c r="Q28" t="str">
        <f>LEFT(N28,SEARCH("/",N28)-1)</f>
        <v>film &amp; video</v>
      </c>
      <c r="R28" t="str">
        <f>RIGHT(N28, LEN(N28)-SEARCH("/", N28))</f>
        <v>television</v>
      </c>
      <c r="S28" s="13">
        <f>(J28/86400)+25569+(-7/24)</f>
        <v>41828.22388888889</v>
      </c>
      <c r="T28" s="13">
        <f>(I28/86400)+25569+(-7/24)</f>
        <v>41868.22388888889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</f>
        <v>1.1172500000000001</v>
      </c>
      <c r="P29" s="9">
        <f>(E29/L29)</f>
        <v>148.96666666666667</v>
      </c>
      <c r="Q29" t="str">
        <f>LEFT(N29,SEARCH("/",N29)-1)</f>
        <v>film &amp; video</v>
      </c>
      <c r="R29" t="str">
        <f>RIGHT(N29, LEN(N29)-SEARCH("/", N29))</f>
        <v>television</v>
      </c>
      <c r="S29" s="13">
        <f>(J29/86400)+25569+(-7/24)</f>
        <v>41928.873067129629</v>
      </c>
      <c r="T29" s="13">
        <f>(I29/86400)+25569+(-7/24)</f>
        <v>41958.9147337963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</f>
        <v>1.0035000000000001</v>
      </c>
      <c r="P30" s="9">
        <f>(E30/L30)</f>
        <v>169.6056338028169</v>
      </c>
      <c r="Q30" t="str">
        <f>LEFT(N30,SEARCH("/",N30)-1)</f>
        <v>film &amp; video</v>
      </c>
      <c r="R30" t="str">
        <f>RIGHT(N30, LEN(N30)-SEARCH("/", N30))</f>
        <v>television</v>
      </c>
      <c r="S30" s="13">
        <f>(J30/86400)+25569+(-7/24)</f>
        <v>42324.672268518516</v>
      </c>
      <c r="T30" s="13">
        <f>(I30/86400)+25569+(-7/24)</f>
        <v>42354.672268518516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</f>
        <v>1.2333333333333334</v>
      </c>
      <c r="P31" s="9">
        <f>(E31/L31)</f>
        <v>31.623931623931625</v>
      </c>
      <c r="Q31" t="str">
        <f>LEFT(N31,SEARCH("/",N31)-1)</f>
        <v>film &amp; video</v>
      </c>
      <c r="R31" t="str">
        <f>RIGHT(N31, LEN(N31)-SEARCH("/", N31))</f>
        <v>television</v>
      </c>
      <c r="S31" s="13">
        <f>(J31/86400)+25569+(-7/24)</f>
        <v>41812.381574074076</v>
      </c>
      <c r="T31" s="13">
        <f>(I31/86400)+25569+(-7/24)</f>
        <v>41842.381574074076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</f>
        <v>1.0129975</v>
      </c>
      <c r="P32" s="9">
        <f>(E32/L32)</f>
        <v>76.45264150943396</v>
      </c>
      <c r="Q32" t="str">
        <f>LEFT(N32,SEARCH("/",N32)-1)</f>
        <v>film &amp; video</v>
      </c>
      <c r="R32" t="str">
        <f>RIGHT(N32, LEN(N32)-SEARCH("/", N32))</f>
        <v>television</v>
      </c>
      <c r="S32" s="13">
        <f>(J32/86400)+25569+(-7/24)</f>
        <v>41842.001331018524</v>
      </c>
      <c r="T32" s="13">
        <f>(I32/86400)+25569+(-7/24)</f>
        <v>41872.001331018524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</f>
        <v>1</v>
      </c>
      <c r="P33" s="9">
        <f>(E33/L33)</f>
        <v>13</v>
      </c>
      <c r="Q33" t="str">
        <f>LEFT(N33,SEARCH("/",N33)-1)</f>
        <v>film &amp; video</v>
      </c>
      <c r="R33" t="str">
        <f>RIGHT(N33, LEN(N33)-SEARCH("/", N33))</f>
        <v>television</v>
      </c>
      <c r="S33" s="13">
        <f>(J33/86400)+25569+(-7/24)</f>
        <v>42376.500393518516</v>
      </c>
      <c r="T33" s="13">
        <f>(I33/86400)+25569+(-7/24)</f>
        <v>42394.500393518516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</f>
        <v>1.0024604569420035</v>
      </c>
      <c r="P34" s="9">
        <f>(E34/L34)</f>
        <v>320.44943820224717</v>
      </c>
      <c r="Q34" t="str">
        <f>LEFT(N34,SEARCH("/",N34)-1)</f>
        <v>film &amp; video</v>
      </c>
      <c r="R34" t="str">
        <f>RIGHT(N34, LEN(N34)-SEARCH("/", N34))</f>
        <v>television</v>
      </c>
      <c r="S34" s="13">
        <f>(J34/86400)+25569+(-7/24)</f>
        <v>42461.335844907408</v>
      </c>
      <c r="T34" s="13">
        <f>(I34/86400)+25569+(-7/24)</f>
        <v>42502.874305555561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</f>
        <v>1.0209523809523811</v>
      </c>
      <c r="P35" s="9">
        <f>(E35/L35)</f>
        <v>83.75</v>
      </c>
      <c r="Q35" t="str">
        <f>LEFT(N35,SEARCH("/",N35)-1)</f>
        <v>film &amp; video</v>
      </c>
      <c r="R35" t="str">
        <f>RIGHT(N35, LEN(N35)-SEARCH("/", N35))</f>
        <v>television</v>
      </c>
      <c r="S35" s="13">
        <f>(J35/86400)+25569+(-7/24)</f>
        <v>42286.36922453704</v>
      </c>
      <c r="T35" s="13">
        <f>(I35/86400)+25569+(-7/24)</f>
        <v>42316.410891203705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</f>
        <v>1.3046153846153845</v>
      </c>
      <c r="P36" s="9">
        <f>(E36/L36)</f>
        <v>49.882352941176471</v>
      </c>
      <c r="Q36" t="str">
        <f>LEFT(N36,SEARCH("/",N36)-1)</f>
        <v>film &amp; video</v>
      </c>
      <c r="R36" t="str">
        <f>RIGHT(N36, LEN(N36)-SEARCH("/", N36))</f>
        <v>television</v>
      </c>
      <c r="S36" s="13">
        <f>(J36/86400)+25569+(-7/24)</f>
        <v>41841.030104166668</v>
      </c>
      <c r="T36" s="13">
        <f>(I36/86400)+25569+(-7/24)</f>
        <v>41856.030104166668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</f>
        <v>1.665</v>
      </c>
      <c r="P37" s="9">
        <f>(E37/L37)</f>
        <v>59.464285714285715</v>
      </c>
      <c r="Q37" t="str">
        <f>LEFT(N37,SEARCH("/",N37)-1)</f>
        <v>film &amp; video</v>
      </c>
      <c r="R37" t="str">
        <f>RIGHT(N37, LEN(N37)-SEARCH("/", N37))</f>
        <v>television</v>
      </c>
      <c r="S37" s="13">
        <f>(J37/86400)+25569+(-7/24)</f>
        <v>42098.000162037039</v>
      </c>
      <c r="T37" s="13">
        <f>(I37/86400)+25569+(-7/24)</f>
        <v>42121.708333333336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</f>
        <v>1.4215</v>
      </c>
      <c r="P38" s="9">
        <f>(E38/L38)</f>
        <v>193.84090909090909</v>
      </c>
      <c r="Q38" t="str">
        <f>LEFT(N38,SEARCH("/",N38)-1)</f>
        <v>film &amp; video</v>
      </c>
      <c r="R38" t="str">
        <f>RIGHT(N38, LEN(N38)-SEARCH("/", N38))</f>
        <v>television</v>
      </c>
      <c r="S38" s="13">
        <f>(J38/86400)+25569+(-7/24)</f>
        <v>42068.015335648153</v>
      </c>
      <c r="T38" s="13">
        <f>(I38/86400)+25569+(-7/24)</f>
        <v>42097.973668981482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</f>
        <v>1.8344090909090909</v>
      </c>
      <c r="P39" s="9">
        <f>(E39/L39)</f>
        <v>159.51383399209487</v>
      </c>
      <c r="Q39" t="str">
        <f>LEFT(N39,SEARCH("/",N39)-1)</f>
        <v>film &amp; video</v>
      </c>
      <c r="R39" t="str">
        <f>RIGHT(N39, LEN(N39)-SEARCH("/", N39))</f>
        <v>television</v>
      </c>
      <c r="S39" s="13">
        <f>(J39/86400)+25569+(-7/24)</f>
        <v>42032.401377314818</v>
      </c>
      <c r="T39" s="13">
        <f>(I39/86400)+25569+(-7/24)</f>
        <v>42062.401377314818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</f>
        <v>1.1004</v>
      </c>
      <c r="P40" s="9">
        <f>(E40/L40)</f>
        <v>41.68181818181818</v>
      </c>
      <c r="Q40" t="str">
        <f>LEFT(N40,SEARCH("/",N40)-1)</f>
        <v>film &amp; video</v>
      </c>
      <c r="R40" t="str">
        <f>RIGHT(N40, LEN(N40)-SEARCH("/", N40))</f>
        <v>television</v>
      </c>
      <c r="S40" s="13">
        <f>(J40/86400)+25569+(-7/24)</f>
        <v>41374.765555555561</v>
      </c>
      <c r="T40" s="13">
        <f>(I40/86400)+25569+(-7/24)</f>
        <v>41404.765555555561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</f>
        <v>1.3098000000000001</v>
      </c>
      <c r="P41" s="9">
        <f>(E41/L41)</f>
        <v>150.89861751152074</v>
      </c>
      <c r="Q41" t="str">
        <f>LEFT(N41,SEARCH("/",N41)-1)</f>
        <v>film &amp; video</v>
      </c>
      <c r="R41" t="str">
        <f>RIGHT(N41, LEN(N41)-SEARCH("/", N41))</f>
        <v>television</v>
      </c>
      <c r="S41" s="13">
        <f>(J41/86400)+25569+(-7/24)</f>
        <v>41753.755416666667</v>
      </c>
      <c r="T41" s="13">
        <f>(I41/86400)+25569+(-7/24)</f>
        <v>41784.665972222225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</f>
        <v>1.0135000000000001</v>
      </c>
      <c r="P42" s="9">
        <f>(E42/L42)</f>
        <v>126.6875</v>
      </c>
      <c r="Q42" t="str">
        <f>LEFT(N42,SEARCH("/",N42)-1)</f>
        <v>film &amp; video</v>
      </c>
      <c r="R42" t="str">
        <f>RIGHT(N42, LEN(N42)-SEARCH("/", N42))</f>
        <v>television</v>
      </c>
      <c r="S42" s="13">
        <f>(J42/86400)+25569+(-7/24)</f>
        <v>41788.922314814816</v>
      </c>
      <c r="T42" s="13">
        <f>(I42/86400)+25569+(-7/24)</f>
        <v>41808.875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</f>
        <v>1</v>
      </c>
      <c r="P43" s="9">
        <f>(E43/L43)</f>
        <v>105.26315789473684</v>
      </c>
      <c r="Q43" t="str">
        <f>LEFT(N43,SEARCH("/",N43)-1)</f>
        <v>film &amp; video</v>
      </c>
      <c r="R43" t="str">
        <f>RIGHT(N43, LEN(N43)-SEARCH("/", N43))</f>
        <v>television</v>
      </c>
      <c r="S43" s="13">
        <f>(J43/86400)+25569+(-7/24)</f>
        <v>41887.277245370373</v>
      </c>
      <c r="T43" s="13">
        <f>(I43/86400)+25569+(-7/24)</f>
        <v>41917.277245370373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</f>
        <v>1.4185714285714286</v>
      </c>
      <c r="P44" s="9">
        <f>(E44/L44)</f>
        <v>117.51479289940828</v>
      </c>
      <c r="Q44" t="str">
        <f>LEFT(N44,SEARCH("/",N44)-1)</f>
        <v>film &amp; video</v>
      </c>
      <c r="R44" t="str">
        <f>RIGHT(N44, LEN(N44)-SEARCH("/", N44))</f>
        <v>television</v>
      </c>
      <c r="S44" s="13">
        <f>(J44/86400)+25569+(-7/24)</f>
        <v>41971.34752314815</v>
      </c>
      <c r="T44" s="13">
        <f>(I44/86400)+25569+(-7/24)</f>
        <v>42001.34752314815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</f>
        <v>3.0865999999999998</v>
      </c>
      <c r="P45" s="9">
        <f>(E45/L45)</f>
        <v>117.36121673003802</v>
      </c>
      <c r="Q45" t="str">
        <f>LEFT(N45,SEARCH("/",N45)-1)</f>
        <v>film &amp; video</v>
      </c>
      <c r="R45" t="str">
        <f>RIGHT(N45, LEN(N45)-SEARCH("/", N45))</f>
        <v>television</v>
      </c>
      <c r="S45" s="13">
        <f>(J45/86400)+25569+(-7/24)</f>
        <v>41802.49868055556</v>
      </c>
      <c r="T45" s="13">
        <f>(I45/86400)+25569+(-7/24)</f>
        <v>41832.708333333336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</f>
        <v>1</v>
      </c>
      <c r="P46" s="9">
        <f>(E46/L46)</f>
        <v>133.33333333333334</v>
      </c>
      <c r="Q46" t="str">
        <f>LEFT(N46,SEARCH("/",N46)-1)</f>
        <v>film &amp; video</v>
      </c>
      <c r="R46" t="str">
        <f>RIGHT(N46, LEN(N46)-SEARCH("/", N46))</f>
        <v>television</v>
      </c>
      <c r="S46" s="13">
        <f>(J46/86400)+25569+(-7/24)</f>
        <v>41873.807141203702</v>
      </c>
      <c r="T46" s="13">
        <f>(I46/86400)+25569+(-7/24)</f>
        <v>41918.807141203702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</f>
        <v>1.2</v>
      </c>
      <c r="P47" s="9">
        <f>(E47/L47)</f>
        <v>98.360655737704917</v>
      </c>
      <c r="Q47" t="str">
        <f>LEFT(N47,SEARCH("/",N47)-1)</f>
        <v>film &amp; video</v>
      </c>
      <c r="R47" t="str">
        <f>RIGHT(N47, LEN(N47)-SEARCH("/", N47))</f>
        <v>television</v>
      </c>
      <c r="S47" s="13">
        <f>(J47/86400)+25569+(-7/24)</f>
        <v>42457.33225694445</v>
      </c>
      <c r="T47" s="13">
        <f>(I47/86400)+25569+(-7/24)</f>
        <v>42487.33225694445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</f>
        <v>1.0416666666666667</v>
      </c>
      <c r="P48" s="9">
        <f>(E48/L48)</f>
        <v>194.44444444444446</v>
      </c>
      <c r="Q48" t="str">
        <f>LEFT(N48,SEARCH("/",N48)-1)</f>
        <v>film &amp; video</v>
      </c>
      <c r="R48" t="str">
        <f>RIGHT(N48, LEN(N48)-SEARCH("/", N48))</f>
        <v>television</v>
      </c>
      <c r="S48" s="13">
        <f>(J48/86400)+25569+(-7/24)</f>
        <v>42323.673310185186</v>
      </c>
      <c r="T48" s="13">
        <f>(I48/86400)+25569+(-7/24)</f>
        <v>42353.673310185186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</f>
        <v>1.0761100000000001</v>
      </c>
      <c r="P49" s="9">
        <f>(E49/L49)</f>
        <v>76.865000000000009</v>
      </c>
      <c r="Q49" t="str">
        <f>LEFT(N49,SEARCH("/",N49)-1)</f>
        <v>film &amp; video</v>
      </c>
      <c r="R49" t="str">
        <f>RIGHT(N49, LEN(N49)-SEARCH("/", N49))</f>
        <v>television</v>
      </c>
      <c r="S49" s="13">
        <f>(J49/86400)+25569+(-7/24)</f>
        <v>41932.527858796297</v>
      </c>
      <c r="T49" s="13">
        <f>(I49/86400)+25569+(-7/24)</f>
        <v>41992.569525462961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</f>
        <v>1.0794999999999999</v>
      </c>
      <c r="P50" s="9">
        <f>(E50/L50)</f>
        <v>56.815789473684212</v>
      </c>
      <c r="Q50" t="str">
        <f>LEFT(N50,SEARCH("/",N50)-1)</f>
        <v>film &amp; video</v>
      </c>
      <c r="R50" t="str">
        <f>RIGHT(N50, LEN(N50)-SEARCH("/", N50))</f>
        <v>television</v>
      </c>
      <c r="S50" s="13">
        <f>(J50/86400)+25569+(-7/24)</f>
        <v>42033.225231481483</v>
      </c>
      <c r="T50" s="13">
        <f>(I50/86400)+25569+(-7/24)</f>
        <v>42064.208333333336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</f>
        <v>1</v>
      </c>
      <c r="P51" s="9">
        <f>(E51/L51)</f>
        <v>137.93103448275863</v>
      </c>
      <c r="Q51" t="str">
        <f>LEFT(N51,SEARCH("/",N51)-1)</f>
        <v>film &amp; video</v>
      </c>
      <c r="R51" t="str">
        <f>RIGHT(N51, LEN(N51)-SEARCH("/", N51))</f>
        <v>television</v>
      </c>
      <c r="S51" s="13">
        <f>(J51/86400)+25569+(-7/24)</f>
        <v>42270.884780092594</v>
      </c>
      <c r="T51" s="13">
        <f>(I51/86400)+25569+(-7/24)</f>
        <v>42300.884780092594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</f>
        <v>1</v>
      </c>
      <c r="P52" s="9">
        <f>(E52/L52)</f>
        <v>27.272727272727273</v>
      </c>
      <c r="Q52" t="str">
        <f>LEFT(N52,SEARCH("/",N52)-1)</f>
        <v>film &amp; video</v>
      </c>
      <c r="R52" t="str">
        <f>RIGHT(N52, LEN(N52)-SEARCH("/", N52))</f>
        <v>television</v>
      </c>
      <c r="S52" s="13">
        <f>(J52/86400)+25569+(-7/24)</f>
        <v>41995.461319444446</v>
      </c>
      <c r="T52" s="13">
        <f>(I52/86400)+25569+(-7/24)</f>
        <v>42034.416666666664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</f>
        <v>1.2801818181818181</v>
      </c>
      <c r="P53" s="9">
        <f>(E53/L53)</f>
        <v>118.33613445378151</v>
      </c>
      <c r="Q53" t="str">
        <f>LEFT(N53,SEARCH("/",N53)-1)</f>
        <v>film &amp; video</v>
      </c>
      <c r="R53" t="str">
        <f>RIGHT(N53, LEN(N53)-SEARCH("/", N53))</f>
        <v>television</v>
      </c>
      <c r="S53" s="13">
        <f>(J53/86400)+25569+(-7/24)</f>
        <v>42196.637002314812</v>
      </c>
      <c r="T53" s="13">
        <f>(I53/86400)+25569+(-7/24)</f>
        <v>42226.637002314812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</f>
        <v>1.1620999999999999</v>
      </c>
      <c r="P54" s="9">
        <f>(E54/L54)</f>
        <v>223.48076923076923</v>
      </c>
      <c r="Q54" t="str">
        <f>LEFT(N54,SEARCH("/",N54)-1)</f>
        <v>film &amp; video</v>
      </c>
      <c r="R54" t="str">
        <f>RIGHT(N54, LEN(N54)-SEARCH("/", N54))</f>
        <v>television</v>
      </c>
      <c r="S54" s="13">
        <f>(J54/86400)+25569+(-7/24)</f>
        <v>41807.410254629634</v>
      </c>
      <c r="T54" s="13">
        <f>(I54/86400)+25569+(-7/24)</f>
        <v>41837.410254629634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</f>
        <v>1.0963333333333334</v>
      </c>
      <c r="P55" s="9">
        <f>(E55/L55)</f>
        <v>28.111111111111111</v>
      </c>
      <c r="Q55" t="str">
        <f>LEFT(N55,SEARCH("/",N55)-1)</f>
        <v>film &amp; video</v>
      </c>
      <c r="R55" t="str">
        <f>RIGHT(N55, LEN(N55)-SEARCH("/", N55))</f>
        <v>television</v>
      </c>
      <c r="S55" s="13">
        <f>(J55/86400)+25569+(-7/24)</f>
        <v>41719.257465277777</v>
      </c>
      <c r="T55" s="13">
        <f>(I55/86400)+25569+(-7/24)</f>
        <v>41733.625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</f>
        <v>1.01</v>
      </c>
      <c r="P56" s="9">
        <f>(E56/L56)</f>
        <v>194.23076923076923</v>
      </c>
      <c r="Q56" t="str">
        <f>LEFT(N56,SEARCH("/",N56)-1)</f>
        <v>film &amp; video</v>
      </c>
      <c r="R56" t="str">
        <f>RIGHT(N56, LEN(N56)-SEARCH("/", N56))</f>
        <v>television</v>
      </c>
      <c r="S56" s="13">
        <f>(J56/86400)+25569+(-7/24)</f>
        <v>42333.421539351853</v>
      </c>
      <c r="T56" s="13">
        <f>(I56/86400)+25569+(-7/24)</f>
        <v>42363.421539351853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</f>
        <v>1.2895348837209302</v>
      </c>
      <c r="P57" s="9">
        <f>(E57/L57)</f>
        <v>128.95348837209303</v>
      </c>
      <c r="Q57" t="str">
        <f>LEFT(N57,SEARCH("/",N57)-1)</f>
        <v>film &amp; video</v>
      </c>
      <c r="R57" t="str">
        <f>RIGHT(N57, LEN(N57)-SEARCH("/", N57))</f>
        <v>television</v>
      </c>
      <c r="S57" s="13">
        <f>(J57/86400)+25569+(-7/24)</f>
        <v>42496.677268518521</v>
      </c>
      <c r="T57" s="13">
        <f>(I57/86400)+25569+(-7/24)</f>
        <v>42517.677268518521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</f>
        <v>1.0726249999999999</v>
      </c>
      <c r="P58" s="9">
        <f>(E58/L58)</f>
        <v>49.316091954022987</v>
      </c>
      <c r="Q58" t="str">
        <f>LEFT(N58,SEARCH("/",N58)-1)</f>
        <v>film &amp; video</v>
      </c>
      <c r="R58" t="str">
        <f>RIGHT(N58, LEN(N58)-SEARCH("/", N58))</f>
        <v>television</v>
      </c>
      <c r="S58" s="13">
        <f>(J58/86400)+25569+(-7/24)</f>
        <v>42149.25722222223</v>
      </c>
      <c r="T58" s="13">
        <f>(I58/86400)+25569+(-7/24)</f>
        <v>42163.375000000007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</f>
        <v>1.0189999999999999</v>
      </c>
      <c r="P59" s="9">
        <f>(E59/L59)</f>
        <v>221.52173913043478</v>
      </c>
      <c r="Q59" t="str">
        <f>LEFT(N59,SEARCH("/",N59)-1)</f>
        <v>film &amp; video</v>
      </c>
      <c r="R59" t="str">
        <f>RIGHT(N59, LEN(N59)-SEARCH("/", N59))</f>
        <v>television</v>
      </c>
      <c r="S59" s="13">
        <f>(J59/86400)+25569+(-7/24)</f>
        <v>42089.541226851856</v>
      </c>
      <c r="T59" s="13">
        <f>(I59/86400)+25569+(-7/24)</f>
        <v>42119.541226851856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</f>
        <v>1.0290999999999999</v>
      </c>
      <c r="P60" s="9">
        <f>(E60/L60)</f>
        <v>137.21333333333334</v>
      </c>
      <c r="Q60" t="str">
        <f>LEFT(N60,SEARCH("/",N60)-1)</f>
        <v>film &amp; video</v>
      </c>
      <c r="R60" t="str">
        <f>RIGHT(N60, LEN(N60)-SEARCH("/", N60))</f>
        <v>television</v>
      </c>
      <c r="S60" s="13">
        <f>(J60/86400)+25569+(-7/24)</f>
        <v>41932.453379629631</v>
      </c>
      <c r="T60" s="13">
        <f>(I60/86400)+25569+(-7/24)</f>
        <v>41962.495046296295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</f>
        <v>1.0012570000000001</v>
      </c>
      <c r="P61" s="9">
        <f>(E61/L61)</f>
        <v>606.82242424242418</v>
      </c>
      <c r="Q61" t="str">
        <f>LEFT(N61,SEARCH("/",N61)-1)</f>
        <v>film &amp; video</v>
      </c>
      <c r="R61" t="str">
        <f>RIGHT(N61, LEN(N61)-SEARCH("/", N61))</f>
        <v>television</v>
      </c>
      <c r="S61" s="13">
        <f>(J61/86400)+25569+(-7/24)</f>
        <v>42229.944166666668</v>
      </c>
      <c r="T61" s="13">
        <f>(I61/86400)+25569+(-7/24)</f>
        <v>42261.583333333336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</f>
        <v>1.0329622222222221</v>
      </c>
      <c r="P62" s="9">
        <f>(E62/L62)</f>
        <v>43.040092592592593</v>
      </c>
      <c r="Q62" t="str">
        <f>LEFT(N62,SEARCH("/",N62)-1)</f>
        <v>film &amp; video</v>
      </c>
      <c r="R62" t="str">
        <f>RIGHT(N62, LEN(N62)-SEARCH("/", N62))</f>
        <v>shorts</v>
      </c>
      <c r="S62" s="13">
        <f>(J62/86400)+25569+(-7/24)</f>
        <v>41701.61015046297</v>
      </c>
      <c r="T62" s="13">
        <f>(I62/86400)+25569+(-7/24)</f>
        <v>41720.708333333336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</f>
        <v>1.4830000000000001</v>
      </c>
      <c r="P63" s="9">
        <f>(E63/L63)</f>
        <v>322.39130434782606</v>
      </c>
      <c r="Q63" t="str">
        <f>LEFT(N63,SEARCH("/",N63)-1)</f>
        <v>film &amp; video</v>
      </c>
      <c r="R63" t="str">
        <f>RIGHT(N63, LEN(N63)-SEARCH("/", N63))</f>
        <v>shorts</v>
      </c>
      <c r="S63" s="13">
        <f>(J63/86400)+25569+(-7/24)</f>
        <v>41409.522650462961</v>
      </c>
      <c r="T63" s="13">
        <f>(I63/86400)+25569+(-7/24)</f>
        <v>41431.522650462961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</f>
        <v>1.5473333333333332</v>
      </c>
      <c r="P64" s="9">
        <f>(E64/L64)</f>
        <v>96.708333333333329</v>
      </c>
      <c r="Q64" t="str">
        <f>LEFT(N64,SEARCH("/",N64)-1)</f>
        <v>film &amp; video</v>
      </c>
      <c r="R64" t="str">
        <f>RIGHT(N64, LEN(N64)-SEARCH("/", N64))</f>
        <v>shorts</v>
      </c>
      <c r="S64" s="13">
        <f>(J64/86400)+25569+(-7/24)</f>
        <v>41311.507847222223</v>
      </c>
      <c r="T64" s="13">
        <f>(I64/86400)+25569+(-7/24)</f>
        <v>41336.507847222223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</f>
        <v>1.1351849999999999</v>
      </c>
      <c r="P65" s="9">
        <f>(E65/L65)</f>
        <v>35.474531249999998</v>
      </c>
      <c r="Q65" t="str">
        <f>LEFT(N65,SEARCH("/",N65)-1)</f>
        <v>film &amp; video</v>
      </c>
      <c r="R65" t="str">
        <f>RIGHT(N65, LEN(N65)-SEARCH("/", N65))</f>
        <v>shorts</v>
      </c>
      <c r="S65" s="13">
        <f>(J65/86400)+25569+(-7/24)</f>
        <v>41612.620520833334</v>
      </c>
      <c r="T65" s="13">
        <f>(I65/86400)+25569+(-7/24)</f>
        <v>41635.915972222225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</f>
        <v>1.7333333333333334</v>
      </c>
      <c r="P66" s="9">
        <f>(E66/L66)</f>
        <v>86.666666666666671</v>
      </c>
      <c r="Q66" t="str">
        <f>LEFT(N66,SEARCH("/",N66)-1)</f>
        <v>film &amp; video</v>
      </c>
      <c r="R66" t="str">
        <f>RIGHT(N66, LEN(N66)-SEARCH("/", N66))</f>
        <v>shorts</v>
      </c>
      <c r="S66" s="13">
        <f>(J66/86400)+25569+(-7/24)</f>
        <v>41432.726631944446</v>
      </c>
      <c r="T66" s="13">
        <f>(I66/86400)+25569+(-7/24)</f>
        <v>41462.726631944446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</f>
        <v>1.0752857142857142</v>
      </c>
      <c r="P67" s="9">
        <f>(E67/L67)</f>
        <v>132.05263157894737</v>
      </c>
      <c r="Q67" t="str">
        <f>LEFT(N67,SEARCH("/",N67)-1)</f>
        <v>film &amp; video</v>
      </c>
      <c r="R67" t="str">
        <f>RIGHT(N67, LEN(N67)-SEARCH("/", N67))</f>
        <v>shorts</v>
      </c>
      <c r="S67" s="13">
        <f>(J67/86400)+25569+(-7/24)</f>
        <v>41835.52956018519</v>
      </c>
      <c r="T67" s="13">
        <f>(I67/86400)+25569+(-7/24)</f>
        <v>41861.957638888889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</f>
        <v>1.1859999999999999</v>
      </c>
      <c r="P68" s="9">
        <f>(E68/L68)</f>
        <v>91.230769230769226</v>
      </c>
      <c r="Q68" t="str">
        <f>LEFT(N68,SEARCH("/",N68)-1)</f>
        <v>film &amp; video</v>
      </c>
      <c r="R68" t="str">
        <f>RIGHT(N68, LEN(N68)-SEARCH("/", N68))</f>
        <v>shorts</v>
      </c>
      <c r="S68" s="13">
        <f>(J68/86400)+25569+(-7/24)</f>
        <v>42539.55810185185</v>
      </c>
      <c r="T68" s="13">
        <f>(I68/86400)+25569+(-7/24)</f>
        <v>42569.55810185185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</f>
        <v>1.1625000000000001</v>
      </c>
      <c r="P69" s="9">
        <f>(E69/L69)</f>
        <v>116.25</v>
      </c>
      <c r="Q69" t="str">
        <f>LEFT(N69,SEARCH("/",N69)-1)</f>
        <v>film &amp; video</v>
      </c>
      <c r="R69" t="str">
        <f>RIGHT(N69, LEN(N69)-SEARCH("/", N69))</f>
        <v>shorts</v>
      </c>
      <c r="S69" s="13">
        <f>(J69/86400)+25569+(-7/24)</f>
        <v>41075.291712962964</v>
      </c>
      <c r="T69" s="13">
        <f>(I69/86400)+25569+(-7/24)</f>
        <v>41105.291712962964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</f>
        <v>1.2716666666666667</v>
      </c>
      <c r="P70" s="9">
        <f>(E70/L70)</f>
        <v>21.194444444444443</v>
      </c>
      <c r="Q70" t="str">
        <f>LEFT(N70,SEARCH("/",N70)-1)</f>
        <v>film &amp; video</v>
      </c>
      <c r="R70" t="str">
        <f>RIGHT(N70, LEN(N70)-SEARCH("/", N70))</f>
        <v>shorts</v>
      </c>
      <c r="S70" s="13">
        <f>(J70/86400)+25569+(-7/24)</f>
        <v>41663.277673611112</v>
      </c>
      <c r="T70" s="13">
        <f>(I70/86400)+25569+(-7/24)</f>
        <v>41693.277673611112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</f>
        <v>1.109423</v>
      </c>
      <c r="P71" s="9">
        <f>(E71/L71)</f>
        <v>62.327134831460668</v>
      </c>
      <c r="Q71" t="str">
        <f>LEFT(N71,SEARCH("/",N71)-1)</f>
        <v>film &amp; video</v>
      </c>
      <c r="R71" t="str">
        <f>RIGHT(N71, LEN(N71)-SEARCH("/", N71))</f>
        <v>shorts</v>
      </c>
      <c r="S71" s="13">
        <f>(J71/86400)+25569+(-7/24)</f>
        <v>40785.89612268519</v>
      </c>
      <c r="T71" s="13">
        <f>(I71/86400)+25569+(-7/24)</f>
        <v>40817.999305555561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</f>
        <v>1.272</v>
      </c>
      <c r="P72" s="9">
        <f>(E72/L72)</f>
        <v>37.411764705882355</v>
      </c>
      <c r="Q72" t="str">
        <f>LEFT(N72,SEARCH("/",N72)-1)</f>
        <v>film &amp; video</v>
      </c>
      <c r="R72" t="str">
        <f>RIGHT(N72, LEN(N72)-SEARCH("/", N72))</f>
        <v>shorts</v>
      </c>
      <c r="S72" s="13">
        <f>(J72/86400)+25569+(-7/24)</f>
        <v>40730.604687500003</v>
      </c>
      <c r="T72" s="13">
        <f>(I72/86400)+25569+(-7/24)</f>
        <v>40790.604687500003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</f>
        <v>1.2394444444444443</v>
      </c>
      <c r="P73" s="9">
        <f>(E73/L73)</f>
        <v>69.71875</v>
      </c>
      <c r="Q73" t="str">
        <f>LEFT(N73,SEARCH("/",N73)-1)</f>
        <v>film &amp; video</v>
      </c>
      <c r="R73" t="str">
        <f>RIGHT(N73, LEN(N73)-SEARCH("/", N73))</f>
        <v>shorts</v>
      </c>
      <c r="S73" s="13">
        <f>(J73/86400)+25569+(-7/24)</f>
        <v>40996.979826388888</v>
      </c>
      <c r="T73" s="13">
        <f>(I73/86400)+25569+(-7/24)</f>
        <v>41056.979826388888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</f>
        <v>1.084090909090909</v>
      </c>
      <c r="P74" s="9">
        <f>(E74/L74)</f>
        <v>58.170731707317074</v>
      </c>
      <c r="Q74" t="str">
        <f>LEFT(N74,SEARCH("/",N74)-1)</f>
        <v>film &amp; video</v>
      </c>
      <c r="R74" t="str">
        <f>RIGHT(N74, LEN(N74)-SEARCH("/", N74))</f>
        <v>shorts</v>
      </c>
      <c r="S74" s="13">
        <f>(J74/86400)+25569+(-7/24)</f>
        <v>41207.718530092599</v>
      </c>
      <c r="T74" s="13">
        <f>(I74/86400)+25569+(-7/24)</f>
        <v>41227.708333333336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</f>
        <v>1</v>
      </c>
      <c r="P75" s="9">
        <f>(E75/L75)</f>
        <v>50</v>
      </c>
      <c r="Q75" t="str">
        <f>LEFT(N75,SEARCH("/",N75)-1)</f>
        <v>film &amp; video</v>
      </c>
      <c r="R75" t="str">
        <f>RIGHT(N75, LEN(N75)-SEARCH("/", N75))</f>
        <v>shorts</v>
      </c>
      <c r="S75" s="13">
        <f>(J75/86400)+25569+(-7/24)</f>
        <v>40587.465092592596</v>
      </c>
      <c r="T75" s="13">
        <f>(I75/86400)+25569+(-7/24)</f>
        <v>40665.874305555561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</f>
        <v>1.1293199999999999</v>
      </c>
      <c r="P76" s="9">
        <f>(E76/L76)</f>
        <v>19.471034482758618</v>
      </c>
      <c r="Q76" t="str">
        <f>LEFT(N76,SEARCH("/",N76)-1)</f>
        <v>film &amp; video</v>
      </c>
      <c r="R76" t="str">
        <f>RIGHT(N76, LEN(N76)-SEARCH("/", N76))</f>
        <v>shorts</v>
      </c>
      <c r="S76" s="13">
        <f>(J76/86400)+25569+(-7/24)</f>
        <v>42360.195543981485</v>
      </c>
      <c r="T76" s="13">
        <f>(I76/86400)+25569+(-7/24)</f>
        <v>42390.195543981485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</f>
        <v>1.1542857142857144</v>
      </c>
      <c r="P77" s="9">
        <f>(E77/L77)</f>
        <v>85.957446808510639</v>
      </c>
      <c r="Q77" t="str">
        <f>LEFT(N77,SEARCH("/",N77)-1)</f>
        <v>film &amp; video</v>
      </c>
      <c r="R77" t="str">
        <f>RIGHT(N77, LEN(N77)-SEARCH("/", N77))</f>
        <v>shorts</v>
      </c>
      <c r="S77" s="13">
        <f>(J77/86400)+25569+(-7/24)</f>
        <v>41356.917500000003</v>
      </c>
      <c r="T77" s="13">
        <f>(I77/86400)+25569+(-7/24)</f>
        <v>41386.917500000003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</f>
        <v>1.5333333333333334</v>
      </c>
      <c r="P78" s="9">
        <f>(E78/L78)</f>
        <v>30.666666666666668</v>
      </c>
      <c r="Q78" t="str">
        <f>LEFT(N78,SEARCH("/",N78)-1)</f>
        <v>film &amp; video</v>
      </c>
      <c r="R78" t="str">
        <f>RIGHT(N78, LEN(N78)-SEARCH("/", N78))</f>
        <v>shorts</v>
      </c>
      <c r="S78" s="13">
        <f>(J78/86400)+25569+(-7/24)</f>
        <v>40844.399976851855</v>
      </c>
      <c r="T78" s="13">
        <f>(I78/86400)+25569+(-7/24)</f>
        <v>40904.441643518519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</f>
        <v>3.9249999999999998</v>
      </c>
      <c r="P79" s="9">
        <f>(E79/L79)</f>
        <v>60.384615384615387</v>
      </c>
      <c r="Q79" t="str">
        <f>LEFT(N79,SEARCH("/",N79)-1)</f>
        <v>film &amp; video</v>
      </c>
      <c r="R79" t="str">
        <f>RIGHT(N79, LEN(N79)-SEARCH("/", N79))</f>
        <v>shorts</v>
      </c>
      <c r="S79" s="13">
        <f>(J79/86400)+25569+(-7/24)</f>
        <v>40996.853206018517</v>
      </c>
      <c r="T79" s="13">
        <f>(I79/86400)+25569+(-7/24)</f>
        <v>41049.832638888889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</f>
        <v>27.02</v>
      </c>
      <c r="P80" s="9">
        <f>(E80/L80)</f>
        <v>38.6</v>
      </c>
      <c r="Q80" t="str">
        <f>LEFT(N80,SEARCH("/",N80)-1)</f>
        <v>film &amp; video</v>
      </c>
      <c r="R80" t="str">
        <f>RIGHT(N80, LEN(N80)-SEARCH("/", N80))</f>
        <v>shorts</v>
      </c>
      <c r="S80" s="13">
        <f>(J80/86400)+25569+(-7/24)</f>
        <v>42604.43890046297</v>
      </c>
      <c r="T80" s="13">
        <f>(I80/86400)+25569+(-7/24)</f>
        <v>42614.43890046297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</f>
        <v>1.27</v>
      </c>
      <c r="P81" s="9">
        <f>(E81/L81)</f>
        <v>40.268292682926827</v>
      </c>
      <c r="Q81" t="str">
        <f>LEFT(N81,SEARCH("/",N81)-1)</f>
        <v>film &amp; video</v>
      </c>
      <c r="R81" t="str">
        <f>RIGHT(N81, LEN(N81)-SEARCH("/", N81))</f>
        <v>shorts</v>
      </c>
      <c r="S81" s="13">
        <f>(J81/86400)+25569+(-7/24)</f>
        <v>41724.484872685185</v>
      </c>
      <c r="T81" s="13">
        <f>(I81/86400)+25569+(-7/24)</f>
        <v>41754.484872685185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</f>
        <v>1.0725</v>
      </c>
      <c r="P82" s="9">
        <f>(E82/L82)</f>
        <v>273.82978723404256</v>
      </c>
      <c r="Q82" t="str">
        <f>LEFT(N82,SEARCH("/",N82)-1)</f>
        <v>film &amp; video</v>
      </c>
      <c r="R82" t="str">
        <f>RIGHT(N82, LEN(N82)-SEARCH("/", N82))</f>
        <v>shorts</v>
      </c>
      <c r="S82" s="13">
        <f>(J82/86400)+25569+(-7/24)</f>
        <v>41582.792314814818</v>
      </c>
      <c r="T82" s="13">
        <f>(I82/86400)+25569+(-7/24)</f>
        <v>41617.792314814818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</f>
        <v>1.98</v>
      </c>
      <c r="P83" s="9">
        <f>(E83/L83)</f>
        <v>53.035714285714285</v>
      </c>
      <c r="Q83" t="str">
        <f>LEFT(N83,SEARCH("/",N83)-1)</f>
        <v>film &amp; video</v>
      </c>
      <c r="R83" t="str">
        <f>RIGHT(N83, LEN(N83)-SEARCH("/", N83))</f>
        <v>shorts</v>
      </c>
      <c r="S83" s="13">
        <f>(J83/86400)+25569+(-7/24)</f>
        <v>41099.867210648146</v>
      </c>
      <c r="T83" s="13">
        <f>(I83/86400)+25569+(-7/24)</f>
        <v>41103.834722222229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</f>
        <v>1.0001249999999999</v>
      </c>
      <c r="P84" s="9">
        <f>(E84/L84)</f>
        <v>40.005000000000003</v>
      </c>
      <c r="Q84" t="str">
        <f>LEFT(N84,SEARCH("/",N84)-1)</f>
        <v>film &amp; video</v>
      </c>
      <c r="R84" t="str">
        <f>RIGHT(N84, LEN(N84)-SEARCH("/", N84))</f>
        <v>shorts</v>
      </c>
      <c r="S84" s="13">
        <f>(J84/86400)+25569+(-7/24)</f>
        <v>40795.528483796297</v>
      </c>
      <c r="T84" s="13">
        <f>(I84/86400)+25569+(-7/24)</f>
        <v>40825.528483796297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</f>
        <v>1.0249999999999999</v>
      </c>
      <c r="P85" s="9">
        <f>(E85/L85)</f>
        <v>15.76923076923077</v>
      </c>
      <c r="Q85" t="str">
        <f>LEFT(N85,SEARCH("/",N85)-1)</f>
        <v>film &amp; video</v>
      </c>
      <c r="R85" t="str">
        <f>RIGHT(N85, LEN(N85)-SEARCH("/", N85))</f>
        <v>shorts</v>
      </c>
      <c r="S85" s="13">
        <f>(J85/86400)+25569+(-7/24)</f>
        <v>42042.323946759258</v>
      </c>
      <c r="T85" s="13">
        <f>(I85/86400)+25569+(-7/24)</f>
        <v>42057.187500000007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</f>
        <v>1</v>
      </c>
      <c r="P86" s="9">
        <f>(E86/L86)</f>
        <v>71.428571428571431</v>
      </c>
      <c r="Q86" t="str">
        <f>LEFT(N86,SEARCH("/",N86)-1)</f>
        <v>film &amp; video</v>
      </c>
      <c r="R86" t="str">
        <f>RIGHT(N86, LEN(N86)-SEARCH("/", N86))</f>
        <v>shorts</v>
      </c>
      <c r="S86" s="13">
        <f>(J86/86400)+25569+(-7/24)</f>
        <v>40648.466273148151</v>
      </c>
      <c r="T86" s="13">
        <f>(I86/86400)+25569+(-7/24)</f>
        <v>40678.466273148151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</f>
        <v>1.2549999999999999</v>
      </c>
      <c r="P87" s="9">
        <f>(E87/L87)</f>
        <v>71.714285714285708</v>
      </c>
      <c r="Q87" t="str">
        <f>LEFT(N87,SEARCH("/",N87)-1)</f>
        <v>film &amp; video</v>
      </c>
      <c r="R87" t="str">
        <f>RIGHT(N87, LEN(N87)-SEARCH("/", N87))</f>
        <v>shorts</v>
      </c>
      <c r="S87" s="13">
        <f>(J87/86400)+25569+(-7/24)</f>
        <v>40778.833761574075</v>
      </c>
      <c r="T87" s="13">
        <f>(I87/86400)+25569+(-7/24)</f>
        <v>40808.833761574075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</f>
        <v>1.0646666666666667</v>
      </c>
      <c r="P88" s="9">
        <f>(E88/L88)</f>
        <v>375.76470588235293</v>
      </c>
      <c r="Q88" t="str">
        <f>LEFT(N88,SEARCH("/",N88)-1)</f>
        <v>film &amp; video</v>
      </c>
      <c r="R88" t="str">
        <f>RIGHT(N88, LEN(N88)-SEARCH("/", N88))</f>
        <v>shorts</v>
      </c>
      <c r="S88" s="13">
        <f>(J88/86400)+25569+(-7/24)</f>
        <v>42291.264409722229</v>
      </c>
      <c r="T88" s="13">
        <f>(I88/86400)+25569+(-7/24)</f>
        <v>42365.306076388886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</f>
        <v>1.046</v>
      </c>
      <c r="P89" s="9">
        <f>(E89/L89)</f>
        <v>104.6</v>
      </c>
      <c r="Q89" t="str">
        <f>LEFT(N89,SEARCH("/",N89)-1)</f>
        <v>film &amp; video</v>
      </c>
      <c r="R89" t="str">
        <f>RIGHT(N89, LEN(N89)-SEARCH("/", N89))</f>
        <v>shorts</v>
      </c>
      <c r="S89" s="13">
        <f>(J89/86400)+25569+(-7/24)</f>
        <v>40322.247719907413</v>
      </c>
      <c r="T89" s="13">
        <f>(I89/86400)+25569+(-7/24)</f>
        <v>40331.77847222222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</f>
        <v>1.0285714285714285</v>
      </c>
      <c r="P90" s="9">
        <f>(E90/L90)</f>
        <v>60</v>
      </c>
      <c r="Q90" t="str">
        <f>LEFT(N90,SEARCH("/",N90)-1)</f>
        <v>film &amp; video</v>
      </c>
      <c r="R90" t="str">
        <f>RIGHT(N90, LEN(N90)-SEARCH("/", N90))</f>
        <v>shorts</v>
      </c>
      <c r="S90" s="13">
        <f>(J90/86400)+25569+(-7/24)</f>
        <v>41786.367256944446</v>
      </c>
      <c r="T90" s="13">
        <f>(I90/86400)+25569+(-7/24)</f>
        <v>41812.367256944446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</f>
        <v>1.1506666666666667</v>
      </c>
      <c r="P91" s="9">
        <f>(E91/L91)</f>
        <v>123.28571428571429</v>
      </c>
      <c r="Q91" t="str">
        <f>LEFT(N91,SEARCH("/",N91)-1)</f>
        <v>film &amp; video</v>
      </c>
      <c r="R91" t="str">
        <f>RIGHT(N91, LEN(N91)-SEARCH("/", N91))</f>
        <v>shorts</v>
      </c>
      <c r="S91" s="13">
        <f>(J91/86400)+25569+(-7/24)</f>
        <v>41402.460555555554</v>
      </c>
      <c r="T91" s="13">
        <f>(I91/86400)+25569+(-7/24)</f>
        <v>41427.460555555554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</f>
        <v>1.004</v>
      </c>
      <c r="P92" s="9">
        <f>(E92/L92)</f>
        <v>31.375</v>
      </c>
      <c r="Q92" t="str">
        <f>LEFT(N92,SEARCH("/",N92)-1)</f>
        <v>film &amp; video</v>
      </c>
      <c r="R92" t="str">
        <f>RIGHT(N92, LEN(N92)-SEARCH("/", N92))</f>
        <v>shorts</v>
      </c>
      <c r="S92" s="13">
        <f>(J92/86400)+25569+(-7/24)</f>
        <v>40706.005775462967</v>
      </c>
      <c r="T92" s="13">
        <f>(I92/86400)+25569+(-7/24)</f>
        <v>40736.005775462967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</f>
        <v>1.2</v>
      </c>
      <c r="P93" s="9">
        <f>(E93/L93)</f>
        <v>78.260869565217391</v>
      </c>
      <c r="Q93" t="str">
        <f>LEFT(N93,SEARCH("/",N93)-1)</f>
        <v>film &amp; video</v>
      </c>
      <c r="R93" t="str">
        <f>RIGHT(N93, LEN(N93)-SEARCH("/", N93))</f>
        <v>shorts</v>
      </c>
      <c r="S93" s="13">
        <f>(J93/86400)+25569+(-7/24)</f>
        <v>40619.110694444447</v>
      </c>
      <c r="T93" s="13">
        <f>(I93/86400)+25569+(-7/24)</f>
        <v>40680.110694444447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</f>
        <v>1.052</v>
      </c>
      <c r="P94" s="9">
        <f>(E94/L94)</f>
        <v>122.32558139534883</v>
      </c>
      <c r="Q94" t="str">
        <f>LEFT(N94,SEARCH("/",N94)-1)</f>
        <v>film &amp; video</v>
      </c>
      <c r="R94" t="str">
        <f>RIGHT(N94, LEN(N94)-SEARCH("/", N94))</f>
        <v>shorts</v>
      </c>
      <c r="S94" s="13">
        <f>(J94/86400)+25569+(-7/24)</f>
        <v>42720.907210648154</v>
      </c>
      <c r="T94" s="13">
        <f>(I94/86400)+25569+(-7/24)</f>
        <v>42767.041666666664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</f>
        <v>1.1060000000000001</v>
      </c>
      <c r="P95" s="9">
        <f>(E95/L95)</f>
        <v>73.733333333333334</v>
      </c>
      <c r="Q95" t="str">
        <f>LEFT(N95,SEARCH("/",N95)-1)</f>
        <v>film &amp; video</v>
      </c>
      <c r="R95" t="str">
        <f>RIGHT(N95, LEN(N95)-SEARCH("/", N95))</f>
        <v>shorts</v>
      </c>
      <c r="S95" s="13">
        <f>(J95/86400)+25569+(-7/24)</f>
        <v>41065.566400462965</v>
      </c>
      <c r="T95" s="13">
        <f>(I95/86400)+25569+(-7/24)</f>
        <v>41093.583333333336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</f>
        <v>1.04</v>
      </c>
      <c r="P96" s="9">
        <f>(E96/L96)</f>
        <v>21.666666666666668</v>
      </c>
      <c r="Q96" t="str">
        <f>LEFT(N96,SEARCH("/",N96)-1)</f>
        <v>film &amp; video</v>
      </c>
      <c r="R96" t="str">
        <f>RIGHT(N96, LEN(N96)-SEARCH("/", N96))</f>
        <v>shorts</v>
      </c>
      <c r="S96" s="13">
        <f>(J96/86400)+25569+(-7/24)</f>
        <v>41716.426180555558</v>
      </c>
      <c r="T96" s="13">
        <f>(I96/86400)+25569+(-7/24)</f>
        <v>41736.426180555558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</f>
        <v>1.3142857142857143</v>
      </c>
      <c r="P97" s="9">
        <f>(E97/L97)</f>
        <v>21.904761904761905</v>
      </c>
      <c r="Q97" t="str">
        <f>LEFT(N97,SEARCH("/",N97)-1)</f>
        <v>film &amp; video</v>
      </c>
      <c r="R97" t="str">
        <f>RIGHT(N97, LEN(N97)-SEARCH("/", N97))</f>
        <v>shorts</v>
      </c>
      <c r="S97" s="13">
        <f>(J97/86400)+25569+(-7/24)</f>
        <v>40934.713437500002</v>
      </c>
      <c r="T97" s="13">
        <f>(I97/86400)+25569+(-7/24)</f>
        <v>40964.713437500002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</f>
        <v>1.1466666666666667</v>
      </c>
      <c r="P98" s="9">
        <f>(E98/L98)</f>
        <v>50.588235294117645</v>
      </c>
      <c r="Q98" t="str">
        <f>LEFT(N98,SEARCH("/",N98)-1)</f>
        <v>film &amp; video</v>
      </c>
      <c r="R98" t="str">
        <f>RIGHT(N98, LEN(N98)-SEARCH("/", N98))</f>
        <v>shorts</v>
      </c>
      <c r="S98" s="13">
        <f>(J98/86400)+25569+(-7/24)</f>
        <v>40324.370844907411</v>
      </c>
      <c r="T98" s="13">
        <f>(I98/86400)+25569+(-7/24)</f>
        <v>40390.833333333336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</f>
        <v>1.0625</v>
      </c>
      <c r="P99" s="9">
        <f>(E99/L99)</f>
        <v>53.125</v>
      </c>
      <c r="Q99" t="str">
        <f>LEFT(N99,SEARCH("/",N99)-1)</f>
        <v>film &amp; video</v>
      </c>
      <c r="R99" t="str">
        <f>RIGHT(N99, LEN(N99)-SEARCH("/", N99))</f>
        <v>shorts</v>
      </c>
      <c r="S99" s="13">
        <f>(J99/86400)+25569+(-7/24)</f>
        <v>40705.843541666669</v>
      </c>
      <c r="T99" s="13">
        <f>(I99/86400)+25569+(-7/24)</f>
        <v>40735.843541666669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</f>
        <v>1.0625</v>
      </c>
      <c r="P100" s="9">
        <f>(E100/L100)</f>
        <v>56.666666666666664</v>
      </c>
      <c r="Q100" t="str">
        <f>LEFT(N100,SEARCH("/",N100)-1)</f>
        <v>film &amp; video</v>
      </c>
      <c r="R100" t="str">
        <f>RIGHT(N100, LEN(N100)-SEARCH("/", N100))</f>
        <v>shorts</v>
      </c>
      <c r="S100" s="13">
        <f>(J100/86400)+25569+(-7/24)</f>
        <v>41214.503171296303</v>
      </c>
      <c r="T100" s="13">
        <f>(I100/86400)+25569+(-7/24)</f>
        <v>41250.6875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</f>
        <v>1.0601933333333333</v>
      </c>
      <c r="P101" s="9">
        <f>(E101/L101)</f>
        <v>40.776666666666664</v>
      </c>
      <c r="Q101" t="str">
        <f>LEFT(N101,SEARCH("/",N101)-1)</f>
        <v>film &amp; video</v>
      </c>
      <c r="R101" t="str">
        <f>RIGHT(N101, LEN(N101)-SEARCH("/", N101))</f>
        <v>shorts</v>
      </c>
      <c r="S101" s="13">
        <f>(J101/86400)+25569+(-7/24)</f>
        <v>41631.61109953704</v>
      </c>
      <c r="T101" s="13">
        <f>(I101/86400)+25569+(-7/24)</f>
        <v>41661.61109953704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</f>
        <v>1</v>
      </c>
      <c r="P102" s="9">
        <f>(E102/L102)</f>
        <v>192.30769230769232</v>
      </c>
      <c r="Q102" t="str">
        <f>LEFT(N102,SEARCH("/",N102)-1)</f>
        <v>film &amp; video</v>
      </c>
      <c r="R102" t="str">
        <f>RIGHT(N102, LEN(N102)-SEARCH("/", N102))</f>
        <v>shorts</v>
      </c>
      <c r="S102" s="13">
        <f>(J102/86400)+25569+(-7/24)</f>
        <v>41197.461643518523</v>
      </c>
      <c r="T102" s="13">
        <f>(I102/86400)+25569+(-7/24)</f>
        <v>41217.503310185188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</f>
        <v>1</v>
      </c>
      <c r="P103" s="9">
        <f>(E103/L103)</f>
        <v>100</v>
      </c>
      <c r="Q103" t="str">
        <f>LEFT(N103,SEARCH("/",N103)-1)</f>
        <v>film &amp; video</v>
      </c>
      <c r="R103" t="str">
        <f>RIGHT(N103, LEN(N103)-SEARCH("/", N103))</f>
        <v>shorts</v>
      </c>
      <c r="S103" s="13">
        <f>(J103/86400)+25569+(-7/24)</f>
        <v>41274.485069444447</v>
      </c>
      <c r="T103" s="13">
        <f>(I103/86400)+25569+(-7/24)</f>
        <v>41298.485069444447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</f>
        <v>1.2775000000000001</v>
      </c>
      <c r="P104" s="9">
        <f>(E104/L104)</f>
        <v>117.92307692307692</v>
      </c>
      <c r="Q104" t="str">
        <f>LEFT(N104,SEARCH("/",N104)-1)</f>
        <v>film &amp; video</v>
      </c>
      <c r="R104" t="str">
        <f>RIGHT(N104, LEN(N104)-SEARCH("/", N104))</f>
        <v>shorts</v>
      </c>
      <c r="S104" s="13">
        <f>(J104/86400)+25569+(-7/24)</f>
        <v>40504.839502314819</v>
      </c>
      <c r="T104" s="13">
        <f>(I104/86400)+25569+(-7/24)</f>
        <v>40534.839502314819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</f>
        <v>1.0515384615384615</v>
      </c>
      <c r="P105" s="9">
        <f>(E105/L105)</f>
        <v>27.897959183673468</v>
      </c>
      <c r="Q105" t="str">
        <f>LEFT(N105,SEARCH("/",N105)-1)</f>
        <v>film &amp; video</v>
      </c>
      <c r="R105" t="str">
        <f>RIGHT(N105, LEN(N105)-SEARCH("/", N105))</f>
        <v>shorts</v>
      </c>
      <c r="S105" s="13">
        <f>(J105/86400)+25569+(-7/24)</f>
        <v>41682.514236111114</v>
      </c>
      <c r="T105" s="13">
        <f>(I105/86400)+25569+(-7/24)</f>
        <v>41705.514236111114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</f>
        <v>1.2</v>
      </c>
      <c r="P106" s="9">
        <f>(E106/L106)</f>
        <v>60</v>
      </c>
      <c r="Q106" t="str">
        <f>LEFT(N106,SEARCH("/",N106)-1)</f>
        <v>film &amp; video</v>
      </c>
      <c r="R106" t="str">
        <f>RIGHT(N106, LEN(N106)-SEARCH("/", N106))</f>
        <v>shorts</v>
      </c>
      <c r="S106" s="13">
        <f>(J106/86400)+25569+(-7/24)</f>
        <v>40612.403541666667</v>
      </c>
      <c r="T106" s="13">
        <f>(I106/86400)+25569+(-7/24)</f>
        <v>40635.75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</f>
        <v>1.074090909090909</v>
      </c>
      <c r="P107" s="9">
        <f>(E107/L107)</f>
        <v>39.383333333333333</v>
      </c>
      <c r="Q107" t="str">
        <f>LEFT(N107,SEARCH("/",N107)-1)</f>
        <v>film &amp; video</v>
      </c>
      <c r="R107" t="str">
        <f>RIGHT(N107, LEN(N107)-SEARCH("/", N107))</f>
        <v>shorts</v>
      </c>
      <c r="S107" s="13">
        <f>(J107/86400)+25569+(-7/24)</f>
        <v>42485.43310185185</v>
      </c>
      <c r="T107" s="13">
        <f>(I107/86400)+25569+(-7/24)</f>
        <v>42503.708333333336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</f>
        <v>1.0049999999999999</v>
      </c>
      <c r="P108" s="9">
        <f>(E108/L108)</f>
        <v>186.11111111111111</v>
      </c>
      <c r="Q108" t="str">
        <f>LEFT(N108,SEARCH("/",N108)-1)</f>
        <v>film &amp; video</v>
      </c>
      <c r="R108" t="str">
        <f>RIGHT(N108, LEN(N108)-SEARCH("/", N108))</f>
        <v>shorts</v>
      </c>
      <c r="S108" s="13">
        <f>(J108/86400)+25569+(-7/24)</f>
        <v>40987.484965277778</v>
      </c>
      <c r="T108" s="13">
        <f>(I108/86400)+25569+(-7/24)</f>
        <v>41001.484965277778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</f>
        <v>1.0246666666666666</v>
      </c>
      <c r="P109" s="9">
        <f>(E109/L109)</f>
        <v>111.37681159420291</v>
      </c>
      <c r="Q109" t="str">
        <f>LEFT(N109,SEARCH("/",N109)-1)</f>
        <v>film &amp; video</v>
      </c>
      <c r="R109" t="str">
        <f>RIGHT(N109, LEN(N109)-SEARCH("/", N109))</f>
        <v>shorts</v>
      </c>
      <c r="S109" s="13">
        <f>(J109/86400)+25569+(-7/24)</f>
        <v>40635.690821759265</v>
      </c>
      <c r="T109" s="13">
        <f>(I109/86400)+25569+(-7/24)</f>
        <v>40657.690821759265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</f>
        <v>2.4666666666666668</v>
      </c>
      <c r="P110" s="9">
        <f>(E110/L110)</f>
        <v>78.723404255319153</v>
      </c>
      <c r="Q110" t="str">
        <f>LEFT(N110,SEARCH("/",N110)-1)</f>
        <v>film &amp; video</v>
      </c>
      <c r="R110" t="str">
        <f>RIGHT(N110, LEN(N110)-SEARCH("/", N110))</f>
        <v>shorts</v>
      </c>
      <c r="S110" s="13">
        <f>(J110/86400)+25569+(-7/24)</f>
        <v>41365.321412037039</v>
      </c>
      <c r="T110" s="13">
        <f>(I110/86400)+25569+(-7/24)</f>
        <v>41425.321412037039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</f>
        <v>2.1949999999999998</v>
      </c>
      <c r="P111" s="9">
        <f>(E111/L111)</f>
        <v>46.702127659574465</v>
      </c>
      <c r="Q111" t="str">
        <f>LEFT(N111,SEARCH("/",N111)-1)</f>
        <v>film &amp; video</v>
      </c>
      <c r="R111" t="str">
        <f>RIGHT(N111, LEN(N111)-SEARCH("/", N111))</f>
        <v>shorts</v>
      </c>
      <c r="S111" s="13">
        <f>(J111/86400)+25569+(-7/24)</f>
        <v>40569.734143518523</v>
      </c>
      <c r="T111" s="13">
        <f>(I111/86400)+25569+(-7/24)</f>
        <v>40599.734143518523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</f>
        <v>1.3076923076923077</v>
      </c>
      <c r="P112" s="9">
        <f>(E112/L112)</f>
        <v>65.384615384615387</v>
      </c>
      <c r="Q112" t="str">
        <f>LEFT(N112,SEARCH("/",N112)-1)</f>
        <v>film &amp; video</v>
      </c>
      <c r="R112" t="str">
        <f>RIGHT(N112, LEN(N112)-SEARCH("/", N112))</f>
        <v>shorts</v>
      </c>
      <c r="S112" s="13">
        <f>(J112/86400)+25569+(-7/24)</f>
        <v>41557.65802083334</v>
      </c>
      <c r="T112" s="13">
        <f>(I112/86400)+25569+(-7/24)</f>
        <v>41591.957638888889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</f>
        <v>1.5457142857142858</v>
      </c>
      <c r="P113" s="9">
        <f>(E113/L113)</f>
        <v>102.0754716981132</v>
      </c>
      <c r="Q113" t="str">
        <f>LEFT(N113,SEARCH("/",N113)-1)</f>
        <v>film &amp; video</v>
      </c>
      <c r="R113" t="str">
        <f>RIGHT(N113, LEN(N113)-SEARCH("/", N113))</f>
        <v>shorts</v>
      </c>
      <c r="S113" s="13">
        <f>(J113/86400)+25569+(-7/24)</f>
        <v>42125.041516203702</v>
      </c>
      <c r="T113" s="13">
        <f>(I113/86400)+25569+(-7/24)</f>
        <v>42155.041516203702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</f>
        <v>1.04</v>
      </c>
      <c r="P114" s="9">
        <f>(E114/L114)</f>
        <v>64.197530864197532</v>
      </c>
      <c r="Q114" t="str">
        <f>LEFT(N114,SEARCH("/",N114)-1)</f>
        <v>film &amp; video</v>
      </c>
      <c r="R114" t="str">
        <f>RIGHT(N114, LEN(N114)-SEARCH("/", N114))</f>
        <v>shorts</v>
      </c>
      <c r="S114" s="13">
        <f>(J114/86400)+25569+(-7/24)</f>
        <v>41717.751365740747</v>
      </c>
      <c r="T114" s="13">
        <f>(I114/86400)+25569+(-7/24)</f>
        <v>41741.791666666672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</f>
        <v>1.41</v>
      </c>
      <c r="P115" s="9">
        <f>(E115/L115)</f>
        <v>90.384615384615387</v>
      </c>
      <c r="Q115" t="str">
        <f>LEFT(N115,SEARCH("/",N115)-1)</f>
        <v>film &amp; video</v>
      </c>
      <c r="R115" t="str">
        <f>RIGHT(N115, LEN(N115)-SEARCH("/", N115))</f>
        <v>shorts</v>
      </c>
      <c r="S115" s="13">
        <f>(J115/86400)+25569+(-7/24)</f>
        <v>40753.46675925926</v>
      </c>
      <c r="T115" s="13">
        <f>(I115/86400)+25569+(-7/24)</f>
        <v>40761.333333333336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</f>
        <v>1.0333333333333334</v>
      </c>
      <c r="P116" s="9">
        <f>(E116/L116)</f>
        <v>88.571428571428569</v>
      </c>
      <c r="Q116" t="str">
        <f>LEFT(N116,SEARCH("/",N116)-1)</f>
        <v>film &amp; video</v>
      </c>
      <c r="R116" t="str">
        <f>RIGHT(N116, LEN(N116)-SEARCH("/", N116))</f>
        <v>shorts</v>
      </c>
      <c r="S116" s="13">
        <f>(J116/86400)+25569+(-7/24)</f>
        <v>40860.982500000006</v>
      </c>
      <c r="T116" s="13">
        <f>(I116/86400)+25569+(-7/24)</f>
        <v>40920.982500000006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</f>
        <v>1.4044444444444444</v>
      </c>
      <c r="P117" s="9">
        <f>(E117/L117)</f>
        <v>28.727272727272727</v>
      </c>
      <c r="Q117" t="str">
        <f>LEFT(N117,SEARCH("/",N117)-1)</f>
        <v>film &amp; video</v>
      </c>
      <c r="R117" t="str">
        <f>RIGHT(N117, LEN(N117)-SEARCH("/", N117))</f>
        <v>shorts</v>
      </c>
      <c r="S117" s="13">
        <f>(J117/86400)+25569+(-7/24)</f>
        <v>40918.447268518525</v>
      </c>
      <c r="T117" s="13">
        <f>(I117/86400)+25569+(-7/24)</f>
        <v>40943.447268518525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</f>
        <v>1.1365714285714286</v>
      </c>
      <c r="P118" s="9">
        <f>(E118/L118)</f>
        <v>69.78947368421052</v>
      </c>
      <c r="Q118" t="str">
        <f>LEFT(N118,SEARCH("/",N118)-1)</f>
        <v>film &amp; video</v>
      </c>
      <c r="R118" t="str">
        <f>RIGHT(N118, LEN(N118)-SEARCH("/", N118))</f>
        <v>shorts</v>
      </c>
      <c r="S118" s="13">
        <f>(J118/86400)+25569+(-7/24)</f>
        <v>40595.205497685187</v>
      </c>
      <c r="T118" s="13">
        <f>(I118/86400)+25569+(-7/24)</f>
        <v>40641.163831018523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</f>
        <v>1.0049377777777779</v>
      </c>
      <c r="P119" s="9">
        <f>(E119/L119)</f>
        <v>167.48962962962963</v>
      </c>
      <c r="Q119" t="str">
        <f>LEFT(N119,SEARCH("/",N119)-1)</f>
        <v>film &amp; video</v>
      </c>
      <c r="R119" t="str">
        <f>RIGHT(N119, LEN(N119)-SEARCH("/", N119))</f>
        <v>shorts</v>
      </c>
      <c r="S119" s="13">
        <f>(J119/86400)+25569+(-7/24)</f>
        <v>40248.543333333335</v>
      </c>
      <c r="T119" s="13">
        <f>(I119/86400)+25569+(-7/24)</f>
        <v>40338.5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</f>
        <v>1.1303159999999999</v>
      </c>
      <c r="P120" s="9">
        <f>(E120/L120)</f>
        <v>144.91230769230768</v>
      </c>
      <c r="Q120" t="str">
        <f>LEFT(N120,SEARCH("/",N120)-1)</f>
        <v>film &amp; video</v>
      </c>
      <c r="R120" t="str">
        <f>RIGHT(N120, LEN(N120)-SEARCH("/", N120))</f>
        <v>shorts</v>
      </c>
      <c r="S120" s="13">
        <f>(J120/86400)+25569+(-7/24)</f>
        <v>40722.761990740742</v>
      </c>
      <c r="T120" s="13">
        <f>(I120/86400)+25569+(-7/24)</f>
        <v>40752.761990740742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</f>
        <v>1.0455692307692308</v>
      </c>
      <c r="P121" s="9">
        <f>(E121/L121)</f>
        <v>91.840540540540545</v>
      </c>
      <c r="Q121" t="str">
        <f>LEFT(N121,SEARCH("/",N121)-1)</f>
        <v>film &amp; video</v>
      </c>
      <c r="R121" t="str">
        <f>RIGHT(N121, LEN(N121)-SEARCH("/", N121))</f>
        <v>shorts</v>
      </c>
      <c r="S121" s="13">
        <f>(J121/86400)+25569+(-7/24)</f>
        <v>40738.777615740742</v>
      </c>
      <c r="T121" s="13">
        <f>(I121/86400)+25569+(-7/24)</f>
        <v>40768.666666666672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</f>
        <v>1.4285714285714287E-4</v>
      </c>
      <c r="P122" s="9">
        <f>(E122/L122)</f>
        <v>10</v>
      </c>
      <c r="Q122" t="str">
        <f>LEFT(N122,SEARCH("/",N122)-1)</f>
        <v>film &amp; video</v>
      </c>
      <c r="R122" t="str">
        <f>RIGHT(N122, LEN(N122)-SEARCH("/", N122))</f>
        <v>science fiction</v>
      </c>
      <c r="S122" s="13">
        <f>(J122/86400)+25569+(-7/24)</f>
        <v>42615.758182870377</v>
      </c>
      <c r="T122" s="13">
        <f>(I122/86400)+25569+(-7/24)</f>
        <v>42645.758182870377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</f>
        <v>3.3333333333333332E-4</v>
      </c>
      <c r="P123" s="9">
        <f>(E123/L123)</f>
        <v>1</v>
      </c>
      <c r="Q123" t="str">
        <f>LEFT(N123,SEARCH("/",N123)-1)</f>
        <v>film &amp; video</v>
      </c>
      <c r="R123" t="str">
        <f>RIGHT(N123, LEN(N123)-SEARCH("/", N123))</f>
        <v>science fiction</v>
      </c>
      <c r="S123" s="13">
        <f>(J123/86400)+25569+(-7/24)</f>
        <v>42096.413310185184</v>
      </c>
      <c r="T123" s="13">
        <f>(I123/86400)+25569+(-7/24)</f>
        <v>42112.136111111111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</f>
        <v>0</v>
      </c>
      <c r="P124" s="9" t="e">
        <f>(E124/L124)</f>
        <v>#DIV/0!</v>
      </c>
      <c r="Q124" t="str">
        <f>LEFT(N124,SEARCH("/",N124)-1)</f>
        <v>film &amp; video</v>
      </c>
      <c r="R124" t="str">
        <f>RIGHT(N124, LEN(N124)-SEARCH("/", N124))</f>
        <v>science fiction</v>
      </c>
      <c r="S124" s="13">
        <f>(J124/86400)+25569+(-7/24)</f>
        <v>42593.140127314815</v>
      </c>
      <c r="T124" s="13">
        <f>(I124/86400)+25569+(-7/24)</f>
        <v>42653.140127314815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</f>
        <v>2.7454545454545453E-3</v>
      </c>
      <c r="P125" s="9">
        <f>(E125/L125)</f>
        <v>25.166666666666668</v>
      </c>
      <c r="Q125" t="str">
        <f>LEFT(N125,SEARCH("/",N125)-1)</f>
        <v>film &amp; video</v>
      </c>
      <c r="R125" t="str">
        <f>RIGHT(N125, LEN(N125)-SEARCH("/", N125))</f>
        <v>science fiction</v>
      </c>
      <c r="S125" s="13">
        <f>(J125/86400)+25569+(-7/24)</f>
        <v>41904.490324074075</v>
      </c>
      <c r="T125" s="13">
        <f>(I125/86400)+25569+(-7/24)</f>
        <v>41940.625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</f>
        <v>0</v>
      </c>
      <c r="P126" s="9" t="e">
        <f>(E126/L126)</f>
        <v>#DIV/0!</v>
      </c>
      <c r="Q126" t="str">
        <f>LEFT(N126,SEARCH("/",N126)-1)</f>
        <v>film &amp; video</v>
      </c>
      <c r="R126" t="str">
        <f>RIGHT(N126, LEN(N126)-SEARCH("/", N126))</f>
        <v>science fiction</v>
      </c>
      <c r="S126" s="13">
        <f>(J126/86400)+25569+(-7/24)</f>
        <v>42114.637060185189</v>
      </c>
      <c r="T126" s="13">
        <f>(I126/86400)+25569+(-7/24)</f>
        <v>42139.637060185189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</f>
        <v>0.14000000000000001</v>
      </c>
      <c r="P127" s="9">
        <f>(E127/L127)</f>
        <v>11.666666666666666</v>
      </c>
      <c r="Q127" t="str">
        <f>LEFT(N127,SEARCH("/",N127)-1)</f>
        <v>film &amp; video</v>
      </c>
      <c r="R127" t="str">
        <f>RIGHT(N127, LEN(N127)-SEARCH("/", N127))</f>
        <v>science fiction</v>
      </c>
      <c r="S127" s="13">
        <f>(J127/86400)+25569+(-7/24)</f>
        <v>42709.702314814822</v>
      </c>
      <c r="T127" s="13">
        <f>(I127/86400)+25569+(-7/24)</f>
        <v>42769.702314814822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</f>
        <v>5.5480000000000002E-2</v>
      </c>
      <c r="P128" s="9">
        <f>(E128/L128)</f>
        <v>106.69230769230769</v>
      </c>
      <c r="Q128" t="str">
        <f>LEFT(N128,SEARCH("/",N128)-1)</f>
        <v>film &amp; video</v>
      </c>
      <c r="R128" t="str">
        <f>RIGHT(N128, LEN(N128)-SEARCH("/", N128))</f>
        <v>science fiction</v>
      </c>
      <c r="S128" s="13">
        <f>(J128/86400)+25569+(-7/24)</f>
        <v>42135.297881944447</v>
      </c>
      <c r="T128" s="13">
        <f>(I128/86400)+25569+(-7/24)</f>
        <v>42165.791666666664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</f>
        <v>2.375E-2</v>
      </c>
      <c r="P129" s="9">
        <f>(E129/L129)</f>
        <v>47.5</v>
      </c>
      <c r="Q129" t="str">
        <f>LEFT(N129,SEARCH("/",N129)-1)</f>
        <v>film &amp; video</v>
      </c>
      <c r="R129" t="str">
        <f>RIGHT(N129, LEN(N129)-SEARCH("/", N129))</f>
        <v>science fiction</v>
      </c>
      <c r="S129" s="13">
        <f>(J129/86400)+25569+(-7/24)</f>
        <v>42067.332650462966</v>
      </c>
      <c r="T129" s="13">
        <f>(I129/86400)+25569+(-7/24)</f>
        <v>42097.290983796302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</f>
        <v>1.8669999999999999E-2</v>
      </c>
      <c r="P130" s="9">
        <f>(E130/L130)</f>
        <v>311.16666666666669</v>
      </c>
      <c r="Q130" t="str">
        <f>LEFT(N130,SEARCH("/",N130)-1)</f>
        <v>film &amp; video</v>
      </c>
      <c r="R130" t="str">
        <f>RIGHT(N130, LEN(N130)-SEARCH("/", N130))</f>
        <v>science fiction</v>
      </c>
      <c r="S130" s="13">
        <f>(J130/86400)+25569+(-7/24)</f>
        <v>42627.936261574076</v>
      </c>
      <c r="T130" s="13">
        <f>(I130/86400)+25569+(-7/24)</f>
        <v>42662.936261574076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</f>
        <v>0</v>
      </c>
      <c r="P131" s="9" t="e">
        <f>(E131/L131)</f>
        <v>#DIV/0!</v>
      </c>
      <c r="Q131" t="str">
        <f>LEFT(N131,SEARCH("/",N131)-1)</f>
        <v>film &amp; video</v>
      </c>
      <c r="R131" t="str">
        <f>RIGHT(N131, LEN(N131)-SEARCH("/", N131))</f>
        <v>science fiction</v>
      </c>
      <c r="S131" s="13">
        <f>(J131/86400)+25569+(-7/24)</f>
        <v>41882.645636574074</v>
      </c>
      <c r="T131" s="13">
        <f>(I131/86400)+25569+(-7/24)</f>
        <v>41942.645636574074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</f>
        <v>0</v>
      </c>
      <c r="P132" s="9" t="e">
        <f>(E132/L132)</f>
        <v>#DIV/0!</v>
      </c>
      <c r="Q132" t="str">
        <f>LEFT(N132,SEARCH("/",N132)-1)</f>
        <v>film &amp; video</v>
      </c>
      <c r="R132" t="str">
        <f>RIGHT(N132, LEN(N132)-SEARCH("/", N132))</f>
        <v>science fiction</v>
      </c>
      <c r="S132" s="13">
        <f>(J132/86400)+25569+(-7/24)</f>
        <v>41778.623750000006</v>
      </c>
      <c r="T132" s="13">
        <f>(I132/86400)+25569+(-7/24)</f>
        <v>41806.552777777782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</f>
        <v>0</v>
      </c>
      <c r="P133" s="9" t="e">
        <f>(E133/L133)</f>
        <v>#DIV/0!</v>
      </c>
      <c r="Q133" t="str">
        <f>LEFT(N133,SEARCH("/",N133)-1)</f>
        <v>film &amp; video</v>
      </c>
      <c r="R133" t="str">
        <f>RIGHT(N133, LEN(N133)-SEARCH("/", N133))</f>
        <v>science fiction</v>
      </c>
      <c r="S133" s="13">
        <f>(J133/86400)+25569+(-7/24)</f>
        <v>42541.545844907414</v>
      </c>
      <c r="T133" s="13">
        <f>(I133/86400)+25569+(-7/24)</f>
        <v>42556.708333333336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</f>
        <v>9.5687499999999995E-2</v>
      </c>
      <c r="P134" s="9">
        <f>(E134/L134)</f>
        <v>94.506172839506178</v>
      </c>
      <c r="Q134" t="str">
        <f>LEFT(N134,SEARCH("/",N134)-1)</f>
        <v>film &amp; video</v>
      </c>
      <c r="R134" t="str">
        <f>RIGHT(N134, LEN(N134)-SEARCH("/", N134))</f>
        <v>science fiction</v>
      </c>
      <c r="S134" s="13">
        <f>(J134/86400)+25569+(-7/24)</f>
        <v>41905.520914351851</v>
      </c>
      <c r="T134" s="13">
        <f>(I134/86400)+25569+(-7/24)</f>
        <v>41950.562581018523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</f>
        <v>0</v>
      </c>
      <c r="P135" s="9" t="e">
        <f>(E135/L135)</f>
        <v>#DIV/0!</v>
      </c>
      <c r="Q135" t="str">
        <f>LEFT(N135,SEARCH("/",N135)-1)</f>
        <v>film &amp; video</v>
      </c>
      <c r="R135" t="str">
        <f>RIGHT(N135, LEN(N135)-SEARCH("/", N135))</f>
        <v>science fiction</v>
      </c>
      <c r="S135" s="13">
        <f>(J135/86400)+25569+(-7/24)</f>
        <v>42491.516018518516</v>
      </c>
      <c r="T135" s="13">
        <f>(I135/86400)+25569+(-7/24)</f>
        <v>42521.438194444447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</f>
        <v>0</v>
      </c>
      <c r="P136" s="9" t="e">
        <f>(E136/L136)</f>
        <v>#DIV/0!</v>
      </c>
      <c r="Q136" t="str">
        <f>LEFT(N136,SEARCH("/",N136)-1)</f>
        <v>film &amp; video</v>
      </c>
      <c r="R136" t="str">
        <f>RIGHT(N136, LEN(N136)-SEARCH("/", N136))</f>
        <v>science fiction</v>
      </c>
      <c r="S136" s="13">
        <f>(J136/86400)+25569+(-7/24)</f>
        <v>42221.618263888893</v>
      </c>
      <c r="T136" s="13">
        <f>(I136/86400)+25569+(-7/24)</f>
        <v>42251.416666666664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</f>
        <v>0.13433333333333333</v>
      </c>
      <c r="P137" s="9">
        <f>(E137/L137)</f>
        <v>80.599999999999994</v>
      </c>
      <c r="Q137" t="str">
        <f>LEFT(N137,SEARCH("/",N137)-1)</f>
        <v>film &amp; video</v>
      </c>
      <c r="R137" t="str">
        <f>RIGHT(N137, LEN(N137)-SEARCH("/", N137))</f>
        <v>science fiction</v>
      </c>
      <c r="S137" s="13">
        <f>(J137/86400)+25569+(-7/24)</f>
        <v>41788.090243055558</v>
      </c>
      <c r="T137" s="13">
        <f>(I137/86400)+25569+(-7/24)</f>
        <v>41821.5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</f>
        <v>0</v>
      </c>
      <c r="P138" s="9" t="e">
        <f>(E138/L138)</f>
        <v>#DIV/0!</v>
      </c>
      <c r="Q138" t="str">
        <f>LEFT(N138,SEARCH("/",N138)-1)</f>
        <v>film &amp; video</v>
      </c>
      <c r="R138" t="str">
        <f>RIGHT(N138, LEN(N138)-SEARCH("/", N138))</f>
        <v>science fiction</v>
      </c>
      <c r="S138" s="13">
        <f>(J138/86400)+25569+(-7/24)</f>
        <v>42096.118449074078</v>
      </c>
      <c r="T138" s="13">
        <f>(I138/86400)+25569+(-7/24)</f>
        <v>42140.136111111111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</f>
        <v>0</v>
      </c>
      <c r="P139" s="9" t="e">
        <f>(E139/L139)</f>
        <v>#DIV/0!</v>
      </c>
      <c r="Q139" t="str">
        <f>LEFT(N139,SEARCH("/",N139)-1)</f>
        <v>film &amp; video</v>
      </c>
      <c r="R139" t="str">
        <f>RIGHT(N139, LEN(N139)-SEARCH("/", N139))</f>
        <v>science fiction</v>
      </c>
      <c r="S139" s="13">
        <f>(J139/86400)+25569+(-7/24)</f>
        <v>42239.282326388893</v>
      </c>
      <c r="T139" s="13">
        <f>(I139/86400)+25569+(-7/24)</f>
        <v>42289.282326388893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</f>
        <v>3.1413333333333335E-2</v>
      </c>
      <c r="P140" s="9">
        <f>(E140/L140)</f>
        <v>81.241379310344826</v>
      </c>
      <c r="Q140" t="str">
        <f>LEFT(N140,SEARCH("/",N140)-1)</f>
        <v>film &amp; video</v>
      </c>
      <c r="R140" t="str">
        <f>RIGHT(N140, LEN(N140)-SEARCH("/", N140))</f>
        <v>science fiction</v>
      </c>
      <c r="S140" s="13">
        <f>(J140/86400)+25569+(-7/24)</f>
        <v>42185.965752314813</v>
      </c>
      <c r="T140" s="13">
        <f>(I140/86400)+25569+(-7/24)</f>
        <v>42216.915972222225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</f>
        <v>1</v>
      </c>
      <c r="P141" s="9">
        <f>(E141/L141)</f>
        <v>500</v>
      </c>
      <c r="Q141" t="str">
        <f>LEFT(N141,SEARCH("/",N141)-1)</f>
        <v>film &amp; video</v>
      </c>
      <c r="R141" t="str">
        <f>RIGHT(N141, LEN(N141)-SEARCH("/", N141))</f>
        <v>science fiction</v>
      </c>
      <c r="S141" s="13">
        <f>(J141/86400)+25569+(-7/24)</f>
        <v>42187.629305555558</v>
      </c>
      <c r="T141" s="13">
        <f>(I141/86400)+25569+(-7/24)</f>
        <v>42197.629305555558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</f>
        <v>0</v>
      </c>
      <c r="P142" s="9" t="e">
        <f>(E142/L142)</f>
        <v>#DIV/0!</v>
      </c>
      <c r="Q142" t="str">
        <f>LEFT(N142,SEARCH("/",N142)-1)</f>
        <v>film &amp; video</v>
      </c>
      <c r="R142" t="str">
        <f>RIGHT(N142, LEN(N142)-SEARCH("/", N142))</f>
        <v>science fiction</v>
      </c>
      <c r="S142" s="13">
        <f>(J142/86400)+25569+(-7/24)</f>
        <v>42052.906620370377</v>
      </c>
      <c r="T142" s="13">
        <f>(I142/86400)+25569+(-7/24)</f>
        <v>42082.864953703705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</f>
        <v>0.10775</v>
      </c>
      <c r="P143" s="9">
        <f>(E143/L143)</f>
        <v>46.178571428571431</v>
      </c>
      <c r="Q143" t="str">
        <f>LEFT(N143,SEARCH("/",N143)-1)</f>
        <v>film &amp; video</v>
      </c>
      <c r="R143" t="str">
        <f>RIGHT(N143, LEN(N143)-SEARCH("/", N143))</f>
        <v>science fiction</v>
      </c>
      <c r="S143" s="13">
        <f>(J143/86400)+25569+(-7/24)</f>
        <v>42109.861377314817</v>
      </c>
      <c r="T143" s="13">
        <f>(I143/86400)+25569+(-7/24)</f>
        <v>42154.861377314817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</f>
        <v>3.3333333333333335E-3</v>
      </c>
      <c r="P144" s="9">
        <f>(E144/L144)</f>
        <v>10</v>
      </c>
      <c r="Q144" t="str">
        <f>LEFT(N144,SEARCH("/",N144)-1)</f>
        <v>film &amp; video</v>
      </c>
      <c r="R144" t="str">
        <f>RIGHT(N144, LEN(N144)-SEARCH("/", N144))</f>
        <v>science fiction</v>
      </c>
      <c r="S144" s="13">
        <f>(J144/86400)+25569+(-7/24)</f>
        <v>41938.601597222223</v>
      </c>
      <c r="T144" s="13">
        <f>(I144/86400)+25569+(-7/24)</f>
        <v>41959.643263888887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</f>
        <v>0</v>
      </c>
      <c r="P145" s="9" t="e">
        <f>(E145/L145)</f>
        <v>#DIV/0!</v>
      </c>
      <c r="Q145" t="str">
        <f>LEFT(N145,SEARCH("/",N145)-1)</f>
        <v>film &amp; video</v>
      </c>
      <c r="R145" t="str">
        <f>RIGHT(N145, LEN(N145)-SEARCH("/", N145))</f>
        <v>science fiction</v>
      </c>
      <c r="S145" s="13">
        <f>(J145/86400)+25569+(-7/24)</f>
        <v>42558.772476851853</v>
      </c>
      <c r="T145" s="13">
        <f>(I145/86400)+25569+(-7/24)</f>
        <v>42615.954861111117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</f>
        <v>0.27600000000000002</v>
      </c>
      <c r="P146" s="9">
        <f>(E146/L146)</f>
        <v>55.945945945945944</v>
      </c>
      <c r="Q146" t="str">
        <f>LEFT(N146,SEARCH("/",N146)-1)</f>
        <v>film &amp; video</v>
      </c>
      <c r="R146" t="str">
        <f>RIGHT(N146, LEN(N146)-SEARCH("/", N146))</f>
        <v>science fiction</v>
      </c>
      <c r="S146" s="13">
        <f>(J146/86400)+25569+(-7/24)</f>
        <v>42047.470740740748</v>
      </c>
      <c r="T146" s="13">
        <f>(I146/86400)+25569+(-7/24)</f>
        <v>42107.429074074076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</f>
        <v>7.5111111111111115E-2</v>
      </c>
      <c r="P147" s="9">
        <f>(E147/L147)</f>
        <v>37.555555555555557</v>
      </c>
      <c r="Q147" t="str">
        <f>LEFT(N147,SEARCH("/",N147)-1)</f>
        <v>film &amp; video</v>
      </c>
      <c r="R147" t="str">
        <f>RIGHT(N147, LEN(N147)-SEARCH("/", N147))</f>
        <v>science fiction</v>
      </c>
      <c r="S147" s="13">
        <f>(J147/86400)+25569+(-7/24)</f>
        <v>42200.250601851854</v>
      </c>
      <c r="T147" s="13">
        <f>(I147/86400)+25569+(-7/24)</f>
        <v>42227.250601851854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</f>
        <v>5.7499999999999999E-3</v>
      </c>
      <c r="P148" s="9">
        <f>(E148/L148)</f>
        <v>38.333333333333336</v>
      </c>
      <c r="Q148" t="str">
        <f>LEFT(N148,SEARCH("/",N148)-1)</f>
        <v>film &amp; video</v>
      </c>
      <c r="R148" t="str">
        <f>RIGHT(N148, LEN(N148)-SEARCH("/", N148))</f>
        <v>science fiction</v>
      </c>
      <c r="S148" s="13">
        <f>(J148/86400)+25569+(-7/24)</f>
        <v>42692.72451388889</v>
      </c>
      <c r="T148" s="13">
        <f>(I148/86400)+25569+(-7/24)</f>
        <v>42752.72451388889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</f>
        <v>0</v>
      </c>
      <c r="P149" s="9" t="e">
        <f>(E149/L149)</f>
        <v>#DIV/0!</v>
      </c>
      <c r="Q149" t="str">
        <f>LEFT(N149,SEARCH("/",N149)-1)</f>
        <v>film &amp; video</v>
      </c>
      <c r="R149" t="str">
        <f>RIGHT(N149, LEN(N149)-SEARCH("/", N149))</f>
        <v>science fiction</v>
      </c>
      <c r="S149" s="13">
        <f>(J149/86400)+25569+(-7/24)</f>
        <v>41969.476157407415</v>
      </c>
      <c r="T149" s="13">
        <f>(I149/86400)+25569+(-7/24)</f>
        <v>42012.470833333333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</f>
        <v>8.0000000000000004E-4</v>
      </c>
      <c r="P150" s="9">
        <f>(E150/L150)</f>
        <v>20</v>
      </c>
      <c r="Q150" t="str">
        <f>LEFT(N150,SEARCH("/",N150)-1)</f>
        <v>film &amp; video</v>
      </c>
      <c r="R150" t="str">
        <f>RIGHT(N150, LEN(N150)-SEARCH("/", N150))</f>
        <v>science fiction</v>
      </c>
      <c r="S150" s="13">
        <f>(J150/86400)+25569+(-7/24)</f>
        <v>42396.99</v>
      </c>
      <c r="T150" s="13">
        <f>(I150/86400)+25569+(-7/24)</f>
        <v>42426.99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</f>
        <v>9.1999999999999998E-3</v>
      </c>
      <c r="P151" s="9">
        <f>(E151/L151)</f>
        <v>15.333333333333334</v>
      </c>
      <c r="Q151" t="str">
        <f>LEFT(N151,SEARCH("/",N151)-1)</f>
        <v>film &amp; video</v>
      </c>
      <c r="R151" t="str">
        <f>RIGHT(N151, LEN(N151)-SEARCH("/", N151))</f>
        <v>science fiction</v>
      </c>
      <c r="S151" s="13">
        <f>(J151/86400)+25569+(-7/24)</f>
        <v>41967.880439814813</v>
      </c>
      <c r="T151" s="13">
        <f>(I151/86400)+25569+(-7/24)</f>
        <v>41998.041666666664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</f>
        <v>0.23163076923076922</v>
      </c>
      <c r="P152" s="9">
        <f>(E152/L152)</f>
        <v>449.43283582089555</v>
      </c>
      <c r="Q152" t="str">
        <f>LEFT(N152,SEARCH("/",N152)-1)</f>
        <v>film &amp; video</v>
      </c>
      <c r="R152" t="str">
        <f>RIGHT(N152, LEN(N152)-SEARCH("/", N152))</f>
        <v>science fiction</v>
      </c>
      <c r="S152" s="13">
        <f>(J152/86400)+25569+(-7/24)</f>
        <v>42089.870162037041</v>
      </c>
      <c r="T152" s="13">
        <f>(I152/86400)+25569+(-7/24)</f>
        <v>42149.870162037041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</f>
        <v>5.5999999999999995E-4</v>
      </c>
      <c r="P153" s="9">
        <f>(E153/L153)</f>
        <v>28</v>
      </c>
      <c r="Q153" t="str">
        <f>LEFT(N153,SEARCH("/",N153)-1)</f>
        <v>film &amp; video</v>
      </c>
      <c r="R153" t="str">
        <f>RIGHT(N153, LEN(N153)-SEARCH("/", N153))</f>
        <v>science fiction</v>
      </c>
      <c r="S153" s="13">
        <f>(J153/86400)+25569+(-7/24)</f>
        <v>42113.259155092594</v>
      </c>
      <c r="T153" s="13">
        <f>(I153/86400)+25569+(-7/24)</f>
        <v>42173.259155092594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</f>
        <v>7.8947368421052633E-5</v>
      </c>
      <c r="P154" s="9">
        <f>(E154/L154)</f>
        <v>15</v>
      </c>
      <c r="Q154" t="str">
        <f>LEFT(N154,SEARCH("/",N154)-1)</f>
        <v>film &amp; video</v>
      </c>
      <c r="R154" t="str">
        <f>RIGHT(N154, LEN(N154)-SEARCH("/", N154))</f>
        <v>science fiction</v>
      </c>
      <c r="S154" s="13">
        <f>(J154/86400)+25569+(-7/24)</f>
        <v>41874.785879629628</v>
      </c>
      <c r="T154" s="13">
        <f>(I154/86400)+25569+(-7/24)</f>
        <v>41904.785879629628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</f>
        <v>7.1799999999999998E-3</v>
      </c>
      <c r="P155" s="9">
        <f>(E155/L155)</f>
        <v>35.9</v>
      </c>
      <c r="Q155" t="str">
        <f>LEFT(N155,SEARCH("/",N155)-1)</f>
        <v>film &amp; video</v>
      </c>
      <c r="R155" t="str">
        <f>RIGHT(N155, LEN(N155)-SEARCH("/", N155))</f>
        <v>science fiction</v>
      </c>
      <c r="S155" s="13">
        <f>(J155/86400)+25569+(-7/24)</f>
        <v>41933.294490740744</v>
      </c>
      <c r="T155" s="13">
        <f>(I155/86400)+25569+(-7/24)</f>
        <v>41975.336157407415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</f>
        <v>2.6666666666666668E-2</v>
      </c>
      <c r="P156" s="9">
        <f>(E156/L156)</f>
        <v>13.333333333333334</v>
      </c>
      <c r="Q156" t="str">
        <f>LEFT(N156,SEARCH("/",N156)-1)</f>
        <v>film &amp; video</v>
      </c>
      <c r="R156" t="str">
        <f>RIGHT(N156, LEN(N156)-SEARCH("/", N156))</f>
        <v>science fiction</v>
      </c>
      <c r="S156" s="13">
        <f>(J156/86400)+25569+(-7/24)</f>
        <v>42115.255729166667</v>
      </c>
      <c r="T156" s="13">
        <f>(I156/86400)+25569+(-7/24)</f>
        <v>42158.255729166667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</f>
        <v>6.0000000000000002E-5</v>
      </c>
      <c r="P157" s="9">
        <f>(E157/L157)</f>
        <v>20.25</v>
      </c>
      <c r="Q157" t="str">
        <f>LEFT(N157,SEARCH("/",N157)-1)</f>
        <v>film &amp; video</v>
      </c>
      <c r="R157" t="str">
        <f>RIGHT(N157, LEN(N157)-SEARCH("/", N157))</f>
        <v>science fiction</v>
      </c>
      <c r="S157" s="13">
        <f>(J157/86400)+25569+(-7/24)</f>
        <v>42168.267766203709</v>
      </c>
      <c r="T157" s="13">
        <f>(I157/86400)+25569+(-7/24)</f>
        <v>42208.267766203709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</f>
        <v>5.0999999999999997E-2</v>
      </c>
      <c r="P158" s="9">
        <f>(E158/L158)</f>
        <v>119</v>
      </c>
      <c r="Q158" t="str">
        <f>LEFT(N158,SEARCH("/",N158)-1)</f>
        <v>film &amp; video</v>
      </c>
      <c r="R158" t="str">
        <f>RIGHT(N158, LEN(N158)-SEARCH("/", N158))</f>
        <v>science fiction</v>
      </c>
      <c r="S158" s="13">
        <f>(J158/86400)+25569+(-7/24)</f>
        <v>41793.833287037043</v>
      </c>
      <c r="T158" s="13">
        <f>(I158/86400)+25569+(-7/24)</f>
        <v>41853.833287037043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</f>
        <v>2.671118530884808E-3</v>
      </c>
      <c r="P159" s="9">
        <f>(E159/L159)</f>
        <v>4</v>
      </c>
      <c r="Q159" t="str">
        <f>LEFT(N159,SEARCH("/",N159)-1)</f>
        <v>film &amp; video</v>
      </c>
      <c r="R159" t="str">
        <f>RIGHT(N159, LEN(N159)-SEARCH("/", N159))</f>
        <v>science fiction</v>
      </c>
      <c r="S159" s="13">
        <f>(J159/86400)+25569+(-7/24)</f>
        <v>42396.620046296295</v>
      </c>
      <c r="T159" s="13">
        <f>(I159/86400)+25569+(-7/24)</f>
        <v>42426.620046296295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</f>
        <v>0</v>
      </c>
      <c r="P160" s="9" t="e">
        <f>(E160/L160)</f>
        <v>#DIV/0!</v>
      </c>
      <c r="Q160" t="str">
        <f>LEFT(N160,SEARCH("/",N160)-1)</f>
        <v>film &amp; video</v>
      </c>
      <c r="R160" t="str">
        <f>RIGHT(N160, LEN(N160)-SEARCH("/", N160))</f>
        <v>science fiction</v>
      </c>
      <c r="S160" s="13">
        <f>(J160/86400)+25569+(-7/24)</f>
        <v>41903.785046296296</v>
      </c>
      <c r="T160" s="13">
        <f>(I160/86400)+25569+(-7/24)</f>
        <v>41933.785046296296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</f>
        <v>2.0000000000000002E-5</v>
      </c>
      <c r="P161" s="9">
        <f>(E161/L161)</f>
        <v>10</v>
      </c>
      <c r="Q161" t="str">
        <f>LEFT(N161,SEARCH("/",N161)-1)</f>
        <v>film &amp; video</v>
      </c>
      <c r="R161" t="str">
        <f>RIGHT(N161, LEN(N161)-SEARCH("/", N161))</f>
        <v>science fiction</v>
      </c>
      <c r="S161" s="13">
        <f>(J161/86400)+25569+(-7/24)</f>
        <v>42514.142881944448</v>
      </c>
      <c r="T161" s="13">
        <f>(I161/86400)+25569+(-7/24)</f>
        <v>42554.142881944448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</f>
        <v>0</v>
      </c>
      <c r="P162" s="9" t="e">
        <f>(E162/L162)</f>
        <v>#DIV/0!</v>
      </c>
      <c r="Q162" t="str">
        <f>LEFT(N162,SEARCH("/",N162)-1)</f>
        <v>film &amp; video</v>
      </c>
      <c r="R162" t="str">
        <f>RIGHT(N162, LEN(N162)-SEARCH("/", N162))</f>
        <v>drama</v>
      </c>
      <c r="S162" s="13">
        <f>(J162/86400)+25569+(-7/24)</f>
        <v>42171.621423611112</v>
      </c>
      <c r="T162" s="13">
        <f>(I162/86400)+25569+(-7/24)</f>
        <v>42231.621423611112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</f>
        <v>1E-4</v>
      </c>
      <c r="P163" s="9">
        <f>(E163/L163)</f>
        <v>5</v>
      </c>
      <c r="Q163" t="str">
        <f>LEFT(N163,SEARCH("/",N163)-1)</f>
        <v>film &amp; video</v>
      </c>
      <c r="R163" t="str">
        <f>RIGHT(N163, LEN(N163)-SEARCH("/", N163))</f>
        <v>drama</v>
      </c>
      <c r="S163" s="13">
        <f>(J163/86400)+25569+(-7/24)</f>
        <v>41792.395775462966</v>
      </c>
      <c r="T163" s="13">
        <f>(I163/86400)+25569+(-7/24)</f>
        <v>41822.395775462966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</f>
        <v>0.15535714285714286</v>
      </c>
      <c r="P164" s="9">
        <f>(E164/L164)</f>
        <v>43.5</v>
      </c>
      <c r="Q164" t="str">
        <f>LEFT(N164,SEARCH("/",N164)-1)</f>
        <v>film &amp; video</v>
      </c>
      <c r="R164" t="str">
        <f>RIGHT(N164, LEN(N164)-SEARCH("/", N164))</f>
        <v>drama</v>
      </c>
      <c r="S164" s="13">
        <f>(J164/86400)+25569+(-7/24)</f>
        <v>41834.835138888891</v>
      </c>
      <c r="T164" s="13">
        <f>(I164/86400)+25569+(-7/24)</f>
        <v>41867.695833333339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</f>
        <v>0</v>
      </c>
      <c r="P165" s="9" t="e">
        <f>(E165/L165)</f>
        <v>#DIV/0!</v>
      </c>
      <c r="Q165" t="str">
        <f>LEFT(N165,SEARCH("/",N165)-1)</f>
        <v>film &amp; video</v>
      </c>
      <c r="R165" t="str">
        <f>RIGHT(N165, LEN(N165)-SEARCH("/", N165))</f>
        <v>drama</v>
      </c>
      <c r="S165" s="13">
        <f>(J165/86400)+25569+(-7/24)</f>
        <v>42243.669606481482</v>
      </c>
      <c r="T165" s="13">
        <f>(I165/86400)+25569+(-7/24)</f>
        <v>42277.708333333336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</f>
        <v>5.3333333333333332E-3</v>
      </c>
      <c r="P166" s="9">
        <f>(E166/L166)</f>
        <v>91.428571428571431</v>
      </c>
      <c r="Q166" t="str">
        <f>LEFT(N166,SEARCH("/",N166)-1)</f>
        <v>film &amp; video</v>
      </c>
      <c r="R166" t="str">
        <f>RIGHT(N166, LEN(N166)-SEARCH("/", N166))</f>
        <v>drama</v>
      </c>
      <c r="S166" s="13">
        <f>(J166/86400)+25569+(-7/24)</f>
        <v>41841.471076388894</v>
      </c>
      <c r="T166" s="13">
        <f>(I166/86400)+25569+(-7/24)</f>
        <v>41901.471076388894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</f>
        <v>0</v>
      </c>
      <c r="P167" s="9" t="e">
        <f>(E167/L167)</f>
        <v>#DIV/0!</v>
      </c>
      <c r="Q167" t="str">
        <f>LEFT(N167,SEARCH("/",N167)-1)</f>
        <v>film &amp; video</v>
      </c>
      <c r="R167" t="str">
        <f>RIGHT(N167, LEN(N167)-SEARCH("/", N167))</f>
        <v>drama</v>
      </c>
      <c r="S167" s="13">
        <f>(J167/86400)+25569+(-7/24)</f>
        <v>42351.367175925923</v>
      </c>
      <c r="T167" s="13">
        <f>(I167/86400)+25569+(-7/24)</f>
        <v>42381.367175925923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</f>
        <v>0.6</v>
      </c>
      <c r="P168" s="9">
        <f>(E168/L168)</f>
        <v>3000</v>
      </c>
      <c r="Q168" t="str">
        <f>LEFT(N168,SEARCH("/",N168)-1)</f>
        <v>film &amp; video</v>
      </c>
      <c r="R168" t="str">
        <f>RIGHT(N168, LEN(N168)-SEARCH("/", N168))</f>
        <v>drama</v>
      </c>
      <c r="S168" s="13">
        <f>(J168/86400)+25569+(-7/24)</f>
        <v>42720.784282407411</v>
      </c>
      <c r="T168" s="13">
        <f>(I168/86400)+25569+(-7/24)</f>
        <v>42750.784282407411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</f>
        <v>1E-4</v>
      </c>
      <c r="P169" s="9">
        <f>(E169/L169)</f>
        <v>5.5</v>
      </c>
      <c r="Q169" t="str">
        <f>LEFT(N169,SEARCH("/",N169)-1)</f>
        <v>film &amp; video</v>
      </c>
      <c r="R169" t="str">
        <f>RIGHT(N169, LEN(N169)-SEARCH("/", N169))</f>
        <v>drama</v>
      </c>
      <c r="S169" s="13">
        <f>(J169/86400)+25569+(-7/24)</f>
        <v>42160.635821759257</v>
      </c>
      <c r="T169" s="13">
        <f>(I169/86400)+25569+(-7/24)</f>
        <v>42220.635821759257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</f>
        <v>4.0625000000000001E-2</v>
      </c>
      <c r="P170" s="9">
        <f>(E170/L170)</f>
        <v>108.33333333333333</v>
      </c>
      <c r="Q170" t="str">
        <f>LEFT(N170,SEARCH("/",N170)-1)</f>
        <v>film &amp; video</v>
      </c>
      <c r="R170" t="str">
        <f>RIGHT(N170, LEN(N170)-SEARCH("/", N170))</f>
        <v>drama</v>
      </c>
      <c r="S170" s="13">
        <f>(J170/86400)+25569+(-7/24)</f>
        <v>42052.543634259266</v>
      </c>
      <c r="T170" s="13">
        <f>(I170/86400)+25569+(-7/24)</f>
        <v>42082.501967592594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</f>
        <v>0.224</v>
      </c>
      <c r="P171" s="9">
        <f>(E171/L171)</f>
        <v>56</v>
      </c>
      <c r="Q171" t="str">
        <f>LEFT(N171,SEARCH("/",N171)-1)</f>
        <v>film &amp; video</v>
      </c>
      <c r="R171" t="str">
        <f>RIGHT(N171, LEN(N171)-SEARCH("/", N171))</f>
        <v>drama</v>
      </c>
      <c r="S171" s="13">
        <f>(J171/86400)+25569+(-7/24)</f>
        <v>41900.213645833333</v>
      </c>
      <c r="T171" s="13">
        <f>(I171/86400)+25569+(-7/24)</f>
        <v>41930.213645833333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</f>
        <v>3.2500000000000001E-2</v>
      </c>
      <c r="P172" s="9">
        <f>(E172/L172)</f>
        <v>32.5</v>
      </c>
      <c r="Q172" t="str">
        <f>LEFT(N172,SEARCH("/",N172)-1)</f>
        <v>film &amp; video</v>
      </c>
      <c r="R172" t="str">
        <f>RIGHT(N172, LEN(N172)-SEARCH("/", N172))</f>
        <v>drama</v>
      </c>
      <c r="S172" s="13">
        <f>(J172/86400)+25569+(-7/24)</f>
        <v>42216.686145833337</v>
      </c>
      <c r="T172" s="13">
        <f>(I172/86400)+25569+(-7/24)</f>
        <v>42245.936111111114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</f>
        <v>2.0000000000000002E-5</v>
      </c>
      <c r="P173" s="9">
        <f>(E173/L173)</f>
        <v>1</v>
      </c>
      <c r="Q173" t="str">
        <f>LEFT(N173,SEARCH("/",N173)-1)</f>
        <v>film &amp; video</v>
      </c>
      <c r="R173" t="str">
        <f>RIGHT(N173, LEN(N173)-SEARCH("/", N173))</f>
        <v>drama</v>
      </c>
      <c r="S173" s="13">
        <f>(J173/86400)+25569+(-7/24)</f>
        <v>42533.889050925929</v>
      </c>
      <c r="T173" s="13">
        <f>(I173/86400)+25569+(-7/24)</f>
        <v>42593.889050925929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</f>
        <v>0</v>
      </c>
      <c r="P174" s="9" t="e">
        <f>(E174/L174)</f>
        <v>#DIV/0!</v>
      </c>
      <c r="Q174" t="str">
        <f>LEFT(N174,SEARCH("/",N174)-1)</f>
        <v>film &amp; video</v>
      </c>
      <c r="R174" t="str">
        <f>RIGHT(N174, LEN(N174)-SEARCH("/", N174))</f>
        <v>drama</v>
      </c>
      <c r="S174" s="13">
        <f>(J174/86400)+25569+(-7/24)</f>
        <v>42047.103275462963</v>
      </c>
      <c r="T174" s="13">
        <f>(I174/86400)+25569+(-7/24)</f>
        <v>42082.061608796299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</f>
        <v>0</v>
      </c>
      <c r="P175" s="9" t="e">
        <f>(E175/L175)</f>
        <v>#DIV/0!</v>
      </c>
      <c r="Q175" t="str">
        <f>LEFT(N175,SEARCH("/",N175)-1)</f>
        <v>film &amp; video</v>
      </c>
      <c r="R175" t="str">
        <f>RIGHT(N175, LEN(N175)-SEARCH("/", N175))</f>
        <v>drama</v>
      </c>
      <c r="S175" s="13">
        <f>(J175/86400)+25569+(-7/24)</f>
        <v>42033.281342592592</v>
      </c>
      <c r="T175" s="13">
        <f>(I175/86400)+25569+(-7/24)</f>
        <v>42063.281342592592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</f>
        <v>0</v>
      </c>
      <c r="P176" s="9" t="e">
        <f>(E176/L176)</f>
        <v>#DIV/0!</v>
      </c>
      <c r="Q176" t="str">
        <f>LEFT(N176,SEARCH("/",N176)-1)</f>
        <v>film &amp; video</v>
      </c>
      <c r="R176" t="str">
        <f>RIGHT(N176, LEN(N176)-SEARCH("/", N176))</f>
        <v>drama</v>
      </c>
      <c r="S176" s="13">
        <f>(J176/86400)+25569+(-7/24)</f>
        <v>42072.467314814821</v>
      </c>
      <c r="T176" s="13">
        <f>(I176/86400)+25569+(-7/24)</f>
        <v>42132.467314814821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</f>
        <v>6.4850000000000005E-2</v>
      </c>
      <c r="P177" s="9">
        <f>(E177/L177)</f>
        <v>49.884615384615387</v>
      </c>
      <c r="Q177" t="str">
        <f>LEFT(N177,SEARCH("/",N177)-1)</f>
        <v>film &amp; video</v>
      </c>
      <c r="R177" t="str">
        <f>RIGHT(N177, LEN(N177)-SEARCH("/", N177))</f>
        <v>drama</v>
      </c>
      <c r="S177" s="13">
        <f>(J177/86400)+25569+(-7/24)</f>
        <v>41855.486238425925</v>
      </c>
      <c r="T177" s="13">
        <f>(I177/86400)+25569+(-7/24)</f>
        <v>41880.486238425925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</f>
        <v>0</v>
      </c>
      <c r="P178" s="9" t="e">
        <f>(E178/L178)</f>
        <v>#DIV/0!</v>
      </c>
      <c r="Q178" t="str">
        <f>LEFT(N178,SEARCH("/",N178)-1)</f>
        <v>film &amp; video</v>
      </c>
      <c r="R178" t="str">
        <f>RIGHT(N178, LEN(N178)-SEARCH("/", N178))</f>
        <v>drama</v>
      </c>
      <c r="S178" s="13">
        <f>(J178/86400)+25569+(-7/24)</f>
        <v>42191.532395833339</v>
      </c>
      <c r="T178" s="13">
        <f>(I178/86400)+25569+(-7/24)</f>
        <v>42221.532395833339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</f>
        <v>0.4</v>
      </c>
      <c r="P179" s="9">
        <f>(E179/L179)</f>
        <v>25.714285714285715</v>
      </c>
      <c r="Q179" t="str">
        <f>LEFT(N179,SEARCH("/",N179)-1)</f>
        <v>film &amp; video</v>
      </c>
      <c r="R179" t="str">
        <f>RIGHT(N179, LEN(N179)-SEARCH("/", N179))</f>
        <v>drama</v>
      </c>
      <c r="S179" s="13">
        <f>(J179/86400)+25569+(-7/24)</f>
        <v>42069.756087962967</v>
      </c>
      <c r="T179" s="13">
        <f>(I179/86400)+25569+(-7/24)</f>
        <v>42086.714421296296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</f>
        <v>0</v>
      </c>
      <c r="P180" s="9" t="e">
        <f>(E180/L180)</f>
        <v>#DIV/0!</v>
      </c>
      <c r="Q180" t="str">
        <f>LEFT(N180,SEARCH("/",N180)-1)</f>
        <v>film &amp; video</v>
      </c>
      <c r="R180" t="str">
        <f>RIGHT(N180, LEN(N180)-SEARCH("/", N180))</f>
        <v>drama</v>
      </c>
      <c r="S180" s="13">
        <f>(J180/86400)+25569+(-7/24)</f>
        <v>42304.663715277777</v>
      </c>
      <c r="T180" s="13">
        <f>(I180/86400)+25569+(-7/24)</f>
        <v>42334.705381944448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</f>
        <v>0.2</v>
      </c>
      <c r="P181" s="9">
        <f>(E181/L181)</f>
        <v>100</v>
      </c>
      <c r="Q181" t="str">
        <f>LEFT(N181,SEARCH("/",N181)-1)</f>
        <v>film &amp; video</v>
      </c>
      <c r="R181" t="str">
        <f>RIGHT(N181, LEN(N181)-SEARCH("/", N181))</f>
        <v>drama</v>
      </c>
      <c r="S181" s="13">
        <f>(J181/86400)+25569+(-7/24)</f>
        <v>42402.788831018523</v>
      </c>
      <c r="T181" s="13">
        <f>(I181/86400)+25569+(-7/24)</f>
        <v>42432.788831018523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</f>
        <v>0.33416666666666667</v>
      </c>
      <c r="P182" s="9">
        <f>(E182/L182)</f>
        <v>30.846153846153847</v>
      </c>
      <c r="Q182" t="str">
        <f>LEFT(N182,SEARCH("/",N182)-1)</f>
        <v>film &amp; video</v>
      </c>
      <c r="R182" t="str">
        <f>RIGHT(N182, LEN(N182)-SEARCH("/", N182))</f>
        <v>drama</v>
      </c>
      <c r="S182" s="13">
        <f>(J182/86400)+25569+(-7/24)</f>
        <v>42067.699571759258</v>
      </c>
      <c r="T182" s="13">
        <f>(I182/86400)+25569+(-7/24)</f>
        <v>42107.500000000007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</f>
        <v>0.21092608822670172</v>
      </c>
      <c r="P183" s="9">
        <f>(E183/L183)</f>
        <v>180.5</v>
      </c>
      <c r="Q183" t="str">
        <f>LEFT(N183,SEARCH("/",N183)-1)</f>
        <v>film &amp; video</v>
      </c>
      <c r="R183" t="str">
        <f>RIGHT(N183, LEN(N183)-SEARCH("/", N183))</f>
        <v>drama</v>
      </c>
      <c r="S183" s="13">
        <f>(J183/86400)+25569+(-7/24)</f>
        <v>42147.450173611112</v>
      </c>
      <c r="T183" s="13">
        <f>(I183/86400)+25569+(-7/24)</f>
        <v>42177.450173611112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</f>
        <v>0</v>
      </c>
      <c r="P184" s="9" t="e">
        <f>(E184/L184)</f>
        <v>#DIV/0!</v>
      </c>
      <c r="Q184" t="str">
        <f>LEFT(N184,SEARCH("/",N184)-1)</f>
        <v>film &amp; video</v>
      </c>
      <c r="R184" t="str">
        <f>RIGHT(N184, LEN(N184)-SEARCH("/", N184))</f>
        <v>drama</v>
      </c>
      <c r="S184" s="13">
        <f>(J184/86400)+25569+(-7/24)</f>
        <v>42711.720277777778</v>
      </c>
      <c r="T184" s="13">
        <f>(I184/86400)+25569+(-7/24)</f>
        <v>42741.720277777778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</f>
        <v>0.35855999999999999</v>
      </c>
      <c r="P185" s="9">
        <f>(E185/L185)</f>
        <v>373.5</v>
      </c>
      <c r="Q185" t="str">
        <f>LEFT(N185,SEARCH("/",N185)-1)</f>
        <v>film &amp; video</v>
      </c>
      <c r="R185" t="str">
        <f>RIGHT(N185, LEN(N185)-SEARCH("/", N185))</f>
        <v>drama</v>
      </c>
      <c r="S185" s="13">
        <f>(J185/86400)+25569+(-7/24)</f>
        <v>41939.518634259264</v>
      </c>
      <c r="T185" s="13">
        <f>(I185/86400)+25569+(-7/24)</f>
        <v>41969.560300925928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</f>
        <v>3.4000000000000002E-2</v>
      </c>
      <c r="P186" s="9">
        <f>(E186/L186)</f>
        <v>25.5</v>
      </c>
      <c r="Q186" t="str">
        <f>LEFT(N186,SEARCH("/",N186)-1)</f>
        <v>film &amp; video</v>
      </c>
      <c r="R186" t="str">
        <f>RIGHT(N186, LEN(N186)-SEARCH("/", N186))</f>
        <v>drama</v>
      </c>
      <c r="S186" s="13">
        <f>(J186/86400)+25569+(-7/24)</f>
        <v>41825.499560185192</v>
      </c>
      <c r="T186" s="13">
        <f>(I186/86400)+25569+(-7/24)</f>
        <v>41882.874305555561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</f>
        <v>5.5E-2</v>
      </c>
      <c r="P187" s="9">
        <f>(E187/L187)</f>
        <v>220</v>
      </c>
      <c r="Q187" t="str">
        <f>LEFT(N187,SEARCH("/",N187)-1)</f>
        <v>film &amp; video</v>
      </c>
      <c r="R187" t="str">
        <f>RIGHT(N187, LEN(N187)-SEARCH("/", N187))</f>
        <v>drama</v>
      </c>
      <c r="S187" s="13">
        <f>(J187/86400)+25569+(-7/24)</f>
        <v>42570.619664351856</v>
      </c>
      <c r="T187" s="13">
        <f>(I187/86400)+25569+(-7/24)</f>
        <v>42600.619664351856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</f>
        <v>0</v>
      </c>
      <c r="P188" s="9" t="e">
        <f>(E188/L188)</f>
        <v>#DIV/0!</v>
      </c>
      <c r="Q188" t="str">
        <f>LEFT(N188,SEARCH("/",N188)-1)</f>
        <v>film &amp; video</v>
      </c>
      <c r="R188" t="str">
        <f>RIGHT(N188, LEN(N188)-SEARCH("/", N188))</f>
        <v>drama</v>
      </c>
      <c r="S188" s="13">
        <f>(J188/86400)+25569+(-7/24)</f>
        <v>42767.521226851859</v>
      </c>
      <c r="T188" s="13">
        <f>(I188/86400)+25569+(-7/24)</f>
        <v>42797.541666666664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</f>
        <v>0.16</v>
      </c>
      <c r="P189" s="9">
        <f>(E189/L189)</f>
        <v>160</v>
      </c>
      <c r="Q189" t="str">
        <f>LEFT(N189,SEARCH("/",N189)-1)</f>
        <v>film &amp; video</v>
      </c>
      <c r="R189" t="str">
        <f>RIGHT(N189, LEN(N189)-SEARCH("/", N189))</f>
        <v>drama</v>
      </c>
      <c r="S189" s="13">
        <f>(J189/86400)+25569+(-7/24)</f>
        <v>42181.942789351851</v>
      </c>
      <c r="T189" s="13">
        <f>(I189/86400)+25569+(-7/24)</f>
        <v>42205.999305555561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</f>
        <v>0</v>
      </c>
      <c r="P190" s="9" t="e">
        <f>(E190/L190)</f>
        <v>#DIV/0!</v>
      </c>
      <c r="Q190" t="str">
        <f>LEFT(N190,SEARCH("/",N190)-1)</f>
        <v>film &amp; video</v>
      </c>
      <c r="R190" t="str">
        <f>RIGHT(N190, LEN(N190)-SEARCH("/", N190))</f>
        <v>drama</v>
      </c>
      <c r="S190" s="13">
        <f>(J190/86400)+25569+(-7/24)</f>
        <v>41856.891377314816</v>
      </c>
      <c r="T190" s="13">
        <f>(I190/86400)+25569+(-7/24)</f>
        <v>41886.891377314816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</f>
        <v>6.8999999999999997E-4</v>
      </c>
      <c r="P191" s="9">
        <f>(E191/L191)</f>
        <v>69</v>
      </c>
      <c r="Q191" t="str">
        <f>LEFT(N191,SEARCH("/",N191)-1)</f>
        <v>film &amp; video</v>
      </c>
      <c r="R191" t="str">
        <f>RIGHT(N191, LEN(N191)-SEARCH("/", N191))</f>
        <v>drama</v>
      </c>
      <c r="S191" s="13">
        <f>(J191/86400)+25569+(-7/24)</f>
        <v>42556.399039351854</v>
      </c>
      <c r="T191" s="13">
        <f>(I191/86400)+25569+(-7/24)</f>
        <v>42616.399039351854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</f>
        <v>4.1666666666666666E-3</v>
      </c>
      <c r="P192" s="9">
        <f>(E192/L192)</f>
        <v>50</v>
      </c>
      <c r="Q192" t="str">
        <f>LEFT(N192,SEARCH("/",N192)-1)</f>
        <v>film &amp; video</v>
      </c>
      <c r="R192" t="str">
        <f>RIGHT(N192, LEN(N192)-SEARCH("/", N192))</f>
        <v>drama</v>
      </c>
      <c r="S192" s="13">
        <f>(J192/86400)+25569+(-7/24)</f>
        <v>42527.359328703707</v>
      </c>
      <c r="T192" s="13">
        <f>(I192/86400)+25569+(-7/24)</f>
        <v>42537.359328703707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</f>
        <v>0.05</v>
      </c>
      <c r="P193" s="9">
        <f>(E193/L193)</f>
        <v>83.333333333333329</v>
      </c>
      <c r="Q193" t="str">
        <f>LEFT(N193,SEARCH("/",N193)-1)</f>
        <v>film &amp; video</v>
      </c>
      <c r="R193" t="str">
        <f>RIGHT(N193, LEN(N193)-SEARCH("/", N193))</f>
        <v>drama</v>
      </c>
      <c r="S193" s="13">
        <f>(J193/86400)+25569+(-7/24)</f>
        <v>42239.149745370371</v>
      </c>
      <c r="T193" s="13">
        <f>(I193/86400)+25569+(-7/24)</f>
        <v>42279.149745370371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</f>
        <v>1.7E-5</v>
      </c>
      <c r="P194" s="9">
        <f>(E194/L194)</f>
        <v>5.666666666666667</v>
      </c>
      <c r="Q194" t="str">
        <f>LEFT(N194,SEARCH("/",N194)-1)</f>
        <v>film &amp; video</v>
      </c>
      <c r="R194" t="str">
        <f>RIGHT(N194, LEN(N194)-SEARCH("/", N194))</f>
        <v>drama</v>
      </c>
      <c r="S194" s="13">
        <f>(J194/86400)+25569+(-7/24)</f>
        <v>41899.500370370377</v>
      </c>
      <c r="T194" s="13">
        <f>(I194/86400)+25569+(-7/24)</f>
        <v>41929.500370370377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</f>
        <v>0</v>
      </c>
      <c r="P195" s="9" t="e">
        <f>(E195/L195)</f>
        <v>#DIV/0!</v>
      </c>
      <c r="Q195" t="str">
        <f>LEFT(N195,SEARCH("/",N195)-1)</f>
        <v>film &amp; video</v>
      </c>
      <c r="R195" t="str">
        <f>RIGHT(N195, LEN(N195)-SEARCH("/", N195))</f>
        <v>drama</v>
      </c>
      <c r="S195" s="13">
        <f>(J195/86400)+25569+(-7/24)</f>
        <v>41911.643125000002</v>
      </c>
      <c r="T195" s="13">
        <f>(I195/86400)+25569+(-7/24)</f>
        <v>41971.684791666667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</f>
        <v>1.1999999999999999E-3</v>
      </c>
      <c r="P196" s="9">
        <f>(E196/L196)</f>
        <v>1</v>
      </c>
      <c r="Q196" t="str">
        <f>LEFT(N196,SEARCH("/",N196)-1)</f>
        <v>film &amp; video</v>
      </c>
      <c r="R196" t="str">
        <f>RIGHT(N196, LEN(N196)-SEARCH("/", N196))</f>
        <v>drama</v>
      </c>
      <c r="S196" s="13">
        <f>(J196/86400)+25569+(-7/24)</f>
        <v>42375.70521990741</v>
      </c>
      <c r="T196" s="13">
        <f>(I196/86400)+25569+(-7/24)</f>
        <v>42435.70521990741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</f>
        <v>0</v>
      </c>
      <c r="P197" s="9" t="e">
        <f>(E197/L197)</f>
        <v>#DIV/0!</v>
      </c>
      <c r="Q197" t="str">
        <f>LEFT(N197,SEARCH("/",N197)-1)</f>
        <v>film &amp; video</v>
      </c>
      <c r="R197" t="str">
        <f>RIGHT(N197, LEN(N197)-SEARCH("/", N197))</f>
        <v>drama</v>
      </c>
      <c r="S197" s="13">
        <f>(J197/86400)+25569+(-7/24)</f>
        <v>42135.378842592596</v>
      </c>
      <c r="T197" s="13">
        <f>(I197/86400)+25569+(-7/24)</f>
        <v>42195.378842592596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</f>
        <v>0.41857142857142859</v>
      </c>
      <c r="P198" s="9">
        <f>(E198/L198)</f>
        <v>77.10526315789474</v>
      </c>
      <c r="Q198" t="str">
        <f>LEFT(N198,SEARCH("/",N198)-1)</f>
        <v>film &amp; video</v>
      </c>
      <c r="R198" t="str">
        <f>RIGHT(N198, LEN(N198)-SEARCH("/", N198))</f>
        <v>drama</v>
      </c>
      <c r="S198" s="13">
        <f>(J198/86400)+25569+(-7/24)</f>
        <v>42259.251134259262</v>
      </c>
      <c r="T198" s="13">
        <f>(I198/86400)+25569+(-7/24)</f>
        <v>42287.583333333336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</f>
        <v>0.1048</v>
      </c>
      <c r="P199" s="9">
        <f>(E199/L199)</f>
        <v>32.75</v>
      </c>
      <c r="Q199" t="str">
        <f>LEFT(N199,SEARCH("/",N199)-1)</f>
        <v>film &amp; video</v>
      </c>
      <c r="R199" t="str">
        <f>RIGHT(N199, LEN(N199)-SEARCH("/", N199))</f>
        <v>drama</v>
      </c>
      <c r="S199" s="13">
        <f>(J199/86400)+25569+(-7/24)</f>
        <v>42741.556712962971</v>
      </c>
      <c r="T199" s="13">
        <f>(I199/86400)+25569+(-7/24)</f>
        <v>42783.583333333336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</f>
        <v>1.116E-2</v>
      </c>
      <c r="P200" s="9">
        <f>(E200/L200)</f>
        <v>46.5</v>
      </c>
      <c r="Q200" t="str">
        <f>LEFT(N200,SEARCH("/",N200)-1)</f>
        <v>film &amp; video</v>
      </c>
      <c r="R200" t="str">
        <f>RIGHT(N200, LEN(N200)-SEARCH("/", N200))</f>
        <v>drama</v>
      </c>
      <c r="S200" s="13">
        <f>(J200/86400)+25569+(-7/24)</f>
        <v>41887.091689814821</v>
      </c>
      <c r="T200" s="13">
        <f>(I200/86400)+25569+(-7/24)</f>
        <v>41917.091689814821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</f>
        <v>0</v>
      </c>
      <c r="P201" s="9" t="e">
        <f>(E201/L201)</f>
        <v>#DIV/0!</v>
      </c>
      <c r="Q201" t="str">
        <f>LEFT(N201,SEARCH("/",N201)-1)</f>
        <v>film &amp; video</v>
      </c>
      <c r="R201" t="str">
        <f>RIGHT(N201, LEN(N201)-SEARCH("/", N201))</f>
        <v>drama</v>
      </c>
      <c r="S201" s="13">
        <f>(J201/86400)+25569+(-7/24)</f>
        <v>42583.832199074073</v>
      </c>
      <c r="T201" s="13">
        <f>(I201/86400)+25569+(-7/24)</f>
        <v>42613.832199074073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</f>
        <v>0.26192500000000002</v>
      </c>
      <c r="P202" s="9">
        <f>(E202/L202)</f>
        <v>87.308333333333337</v>
      </c>
      <c r="Q202" t="str">
        <f>LEFT(N202,SEARCH("/",N202)-1)</f>
        <v>film &amp; video</v>
      </c>
      <c r="R202" t="str">
        <f>RIGHT(N202, LEN(N202)-SEARCH("/", N202))</f>
        <v>drama</v>
      </c>
      <c r="S202" s="13">
        <f>(J202/86400)+25569+(-7/24)</f>
        <v>41866.791701388887</v>
      </c>
      <c r="T202" s="13">
        <f>(I202/86400)+25569+(-7/24)</f>
        <v>41896.791701388887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</f>
        <v>0.58461538461538465</v>
      </c>
      <c r="P203" s="9">
        <f>(E203/L203)</f>
        <v>54.285714285714285</v>
      </c>
      <c r="Q203" t="str">
        <f>LEFT(N203,SEARCH("/",N203)-1)</f>
        <v>film &amp; video</v>
      </c>
      <c r="R203" t="str">
        <f>RIGHT(N203, LEN(N203)-SEARCH("/", N203))</f>
        <v>drama</v>
      </c>
      <c r="S203" s="13">
        <f>(J203/86400)+25569+(-7/24)</f>
        <v>42023.526956018519</v>
      </c>
      <c r="T203" s="13">
        <f>(I203/86400)+25569+(-7/24)</f>
        <v>42043.526956018519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</f>
        <v>0</v>
      </c>
      <c r="P204" s="9" t="e">
        <f>(E204/L204)</f>
        <v>#DIV/0!</v>
      </c>
      <c r="Q204" t="str">
        <f>LEFT(N204,SEARCH("/",N204)-1)</f>
        <v>film &amp; video</v>
      </c>
      <c r="R204" t="str">
        <f>RIGHT(N204, LEN(N204)-SEARCH("/", N204))</f>
        <v>drama</v>
      </c>
      <c r="S204" s="13">
        <f>(J204/86400)+25569+(-7/24)</f>
        <v>42255.636157407411</v>
      </c>
      <c r="T204" s="13">
        <f>(I204/86400)+25569+(-7/24)</f>
        <v>42285.582638888889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</f>
        <v>0.2984</v>
      </c>
      <c r="P205" s="9">
        <f>(E205/L205)</f>
        <v>93.25</v>
      </c>
      <c r="Q205" t="str">
        <f>LEFT(N205,SEARCH("/",N205)-1)</f>
        <v>film &amp; video</v>
      </c>
      <c r="R205" t="str">
        <f>RIGHT(N205, LEN(N205)-SEARCH("/", N205))</f>
        <v>drama</v>
      </c>
      <c r="S205" s="13">
        <f>(J205/86400)+25569+(-7/24)</f>
        <v>41973.556296296294</v>
      </c>
      <c r="T205" s="13">
        <f>(I205/86400)+25569+(-7/24)</f>
        <v>42033.556296296294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</f>
        <v>0.50721666666666665</v>
      </c>
      <c r="P206" s="9">
        <f>(E206/L206)</f>
        <v>117.68368136117556</v>
      </c>
      <c r="Q206" t="str">
        <f>LEFT(N206,SEARCH("/",N206)-1)</f>
        <v>film &amp; video</v>
      </c>
      <c r="R206" t="str">
        <f>RIGHT(N206, LEN(N206)-SEARCH("/", N206))</f>
        <v>drama</v>
      </c>
      <c r="S206" s="13">
        <f>(J206/86400)+25569+(-7/24)</f>
        <v>42556.291701388887</v>
      </c>
      <c r="T206" s="13">
        <f>(I206/86400)+25569+(-7/24)</f>
        <v>42586.291701388887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</f>
        <v>0.16250000000000001</v>
      </c>
      <c r="P207" s="9">
        <f>(E207/L207)</f>
        <v>76.470588235294116</v>
      </c>
      <c r="Q207" t="str">
        <f>LEFT(N207,SEARCH("/",N207)-1)</f>
        <v>film &amp; video</v>
      </c>
      <c r="R207" t="str">
        <f>RIGHT(N207, LEN(N207)-SEARCH("/", N207))</f>
        <v>drama</v>
      </c>
      <c r="S207" s="13">
        <f>(J207/86400)+25569+(-7/24)</f>
        <v>42248.340532407405</v>
      </c>
      <c r="T207" s="13">
        <f>(I207/86400)+25569+(-7/24)</f>
        <v>42283.340532407405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</f>
        <v>0</v>
      </c>
      <c r="P208" s="9" t="e">
        <f>(E208/L208)</f>
        <v>#DIV/0!</v>
      </c>
      <c r="Q208" t="str">
        <f>LEFT(N208,SEARCH("/",N208)-1)</f>
        <v>film &amp; video</v>
      </c>
      <c r="R208" t="str">
        <f>RIGHT(N208, LEN(N208)-SEARCH("/", N208))</f>
        <v>drama</v>
      </c>
      <c r="S208" s="13">
        <f>(J208/86400)+25569+(-7/24)</f>
        <v>42566.712766203702</v>
      </c>
      <c r="T208" s="13">
        <f>(I208/86400)+25569+(-7/24)</f>
        <v>42587.712766203702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</f>
        <v>0.15214285714285714</v>
      </c>
      <c r="P209" s="9">
        <f>(E209/L209)</f>
        <v>163.84615384615384</v>
      </c>
      <c r="Q209" t="str">
        <f>LEFT(N209,SEARCH("/",N209)-1)</f>
        <v>film &amp; video</v>
      </c>
      <c r="R209" t="str">
        <f>RIGHT(N209, LEN(N209)-SEARCH("/", N209))</f>
        <v>drama</v>
      </c>
      <c r="S209" s="13">
        <f>(J209/86400)+25569+(-7/24)</f>
        <v>41977.905532407407</v>
      </c>
      <c r="T209" s="13">
        <f>(I209/86400)+25569+(-7/24)</f>
        <v>42007.905532407407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</f>
        <v>0</v>
      </c>
      <c r="P210" s="9" t="e">
        <f>(E210/L210)</f>
        <v>#DIV/0!</v>
      </c>
      <c r="Q210" t="str">
        <f>LEFT(N210,SEARCH("/",N210)-1)</f>
        <v>film &amp; video</v>
      </c>
      <c r="R210" t="str">
        <f>RIGHT(N210, LEN(N210)-SEARCH("/", N210))</f>
        <v>drama</v>
      </c>
      <c r="S210" s="13">
        <f>(J210/86400)+25569+(-7/24)</f>
        <v>41959.078321759262</v>
      </c>
      <c r="T210" s="13">
        <f>(I210/86400)+25569+(-7/24)</f>
        <v>41989.078321759262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</f>
        <v>0</v>
      </c>
      <c r="P211" s="9" t="e">
        <f>(E211/L211)</f>
        <v>#DIV/0!</v>
      </c>
      <c r="Q211" t="str">
        <f>LEFT(N211,SEARCH("/",N211)-1)</f>
        <v>film &amp; video</v>
      </c>
      <c r="R211" t="str">
        <f>RIGHT(N211, LEN(N211)-SEARCH("/", N211))</f>
        <v>drama</v>
      </c>
      <c r="S211" s="13">
        <f>(J211/86400)+25569+(-7/24)</f>
        <v>42165.631192129636</v>
      </c>
      <c r="T211" s="13">
        <f>(I211/86400)+25569+(-7/24)</f>
        <v>42195.631192129636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</f>
        <v>0.2525</v>
      </c>
      <c r="P212" s="9">
        <f>(E212/L212)</f>
        <v>91.818181818181813</v>
      </c>
      <c r="Q212" t="str">
        <f>LEFT(N212,SEARCH("/",N212)-1)</f>
        <v>film &amp; video</v>
      </c>
      <c r="R212" t="str">
        <f>RIGHT(N212, LEN(N212)-SEARCH("/", N212))</f>
        <v>drama</v>
      </c>
      <c r="S212" s="13">
        <f>(J212/86400)+25569+(-7/24)</f>
        <v>42248.773055555554</v>
      </c>
      <c r="T212" s="13">
        <f>(I212/86400)+25569+(-7/24)</f>
        <v>42277.916666666664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</f>
        <v>0.44600000000000001</v>
      </c>
      <c r="P213" s="9">
        <f>(E213/L213)</f>
        <v>185.83333333333334</v>
      </c>
      <c r="Q213" t="str">
        <f>LEFT(N213,SEARCH("/",N213)-1)</f>
        <v>film &amp; video</v>
      </c>
      <c r="R213" t="str">
        <f>RIGHT(N213, LEN(N213)-SEARCH("/", N213))</f>
        <v>drama</v>
      </c>
      <c r="S213" s="13">
        <f>(J213/86400)+25569+(-7/24)</f>
        <v>42235.868252314816</v>
      </c>
      <c r="T213" s="13">
        <f>(I213/86400)+25569+(-7/24)</f>
        <v>42265.868252314816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</f>
        <v>1.5873015873015873E-4</v>
      </c>
      <c r="P214" s="9">
        <f>(E214/L214)</f>
        <v>1</v>
      </c>
      <c r="Q214" t="str">
        <f>LEFT(N214,SEARCH("/",N214)-1)</f>
        <v>film &amp; video</v>
      </c>
      <c r="R214" t="str">
        <f>RIGHT(N214, LEN(N214)-SEARCH("/", N214))</f>
        <v>drama</v>
      </c>
      <c r="S214" s="13">
        <f>(J214/86400)+25569+(-7/24)</f>
        <v>42416.58935185185</v>
      </c>
      <c r="T214" s="13">
        <f>(I214/86400)+25569+(-7/24)</f>
        <v>42476.547685185193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</f>
        <v>4.0000000000000002E-4</v>
      </c>
      <c r="P215" s="9">
        <f>(E215/L215)</f>
        <v>20</v>
      </c>
      <c r="Q215" t="str">
        <f>LEFT(N215,SEARCH("/",N215)-1)</f>
        <v>film &amp; video</v>
      </c>
      <c r="R215" t="str">
        <f>RIGHT(N215, LEN(N215)-SEARCH("/", N215))</f>
        <v>drama</v>
      </c>
      <c r="S215" s="13">
        <f>(J215/86400)+25569+(-7/24)</f>
        <v>42202.302627314821</v>
      </c>
      <c r="T215" s="13">
        <f>(I215/86400)+25569+(-7/24)</f>
        <v>42232.296307870369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</f>
        <v>8.0000000000000007E-5</v>
      </c>
      <c r="P216" s="9">
        <f>(E216/L216)</f>
        <v>1</v>
      </c>
      <c r="Q216" t="str">
        <f>LEFT(N216,SEARCH("/",N216)-1)</f>
        <v>film &amp; video</v>
      </c>
      <c r="R216" t="str">
        <f>RIGHT(N216, LEN(N216)-SEARCH("/", N216))</f>
        <v>drama</v>
      </c>
      <c r="S216" s="13">
        <f>(J216/86400)+25569+(-7/24)</f>
        <v>42009.348946759266</v>
      </c>
      <c r="T216" s="13">
        <f>(I216/86400)+25569+(-7/24)</f>
        <v>42069.348946759266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</f>
        <v>2.2727272727272726E-3</v>
      </c>
      <c r="P217" s="9">
        <f>(E217/L217)</f>
        <v>10</v>
      </c>
      <c r="Q217" t="str">
        <f>LEFT(N217,SEARCH("/",N217)-1)</f>
        <v>film &amp; video</v>
      </c>
      <c r="R217" t="str">
        <f>RIGHT(N217, LEN(N217)-SEARCH("/", N217))</f>
        <v>drama</v>
      </c>
      <c r="S217" s="13">
        <f>(J217/86400)+25569+(-7/24)</f>
        <v>42374.938449074078</v>
      </c>
      <c r="T217" s="13">
        <f>(I217/86400)+25569+(-7/24)</f>
        <v>42417.707638888889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</f>
        <v>0.55698440000000005</v>
      </c>
      <c r="P218" s="9">
        <f>(E218/L218)</f>
        <v>331.53833333333336</v>
      </c>
      <c r="Q218" t="str">
        <f>LEFT(N218,SEARCH("/",N218)-1)</f>
        <v>film &amp; video</v>
      </c>
      <c r="R218" t="str">
        <f>RIGHT(N218, LEN(N218)-SEARCH("/", N218))</f>
        <v>drama</v>
      </c>
      <c r="S218" s="13">
        <f>(J218/86400)+25569+(-7/24)</f>
        <v>42066.667094907411</v>
      </c>
      <c r="T218" s="13">
        <f>(I218/86400)+25569+(-7/24)</f>
        <v>42116.625428240739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</f>
        <v>0.11942999999999999</v>
      </c>
      <c r="P219" s="9">
        <f>(E219/L219)</f>
        <v>314.28947368421052</v>
      </c>
      <c r="Q219" t="str">
        <f>LEFT(N219,SEARCH("/",N219)-1)</f>
        <v>film &amp; video</v>
      </c>
      <c r="R219" t="str">
        <f>RIGHT(N219, LEN(N219)-SEARCH("/", N219))</f>
        <v>drama</v>
      </c>
      <c r="S219" s="13">
        <f>(J219/86400)+25569+(-7/24)</f>
        <v>41970.348946759266</v>
      </c>
      <c r="T219" s="13">
        <f>(I219/86400)+25569+(-7/24)</f>
        <v>42001.348946759266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</f>
        <v>0.02</v>
      </c>
      <c r="P220" s="9">
        <f>(E220/L220)</f>
        <v>100</v>
      </c>
      <c r="Q220" t="str">
        <f>LEFT(N220,SEARCH("/",N220)-1)</f>
        <v>film &amp; video</v>
      </c>
      <c r="R220" t="str">
        <f>RIGHT(N220, LEN(N220)-SEARCH("/", N220))</f>
        <v>drama</v>
      </c>
      <c r="S220" s="13">
        <f>(J220/86400)+25569+(-7/24)</f>
        <v>42079.336678240747</v>
      </c>
      <c r="T220" s="13">
        <f>(I220/86400)+25569+(-7/24)</f>
        <v>42139.336678240747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</f>
        <v>0.17630000000000001</v>
      </c>
      <c r="P221" s="9">
        <f>(E221/L221)</f>
        <v>115.98684210526316</v>
      </c>
      <c r="Q221" t="str">
        <f>LEFT(N221,SEARCH("/",N221)-1)</f>
        <v>film &amp; video</v>
      </c>
      <c r="R221" t="str">
        <f>RIGHT(N221, LEN(N221)-SEARCH("/", N221))</f>
        <v>drama</v>
      </c>
      <c r="S221" s="13">
        <f>(J221/86400)+25569+(-7/24)</f>
        <v>42429.03501157408</v>
      </c>
      <c r="T221" s="13">
        <f>(I221/86400)+25569+(-7/24)</f>
        <v>42460.999305555561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</f>
        <v>7.1999999999999998E-3</v>
      </c>
      <c r="P222" s="9">
        <f>(E222/L222)</f>
        <v>120</v>
      </c>
      <c r="Q222" t="str">
        <f>LEFT(N222,SEARCH("/",N222)-1)</f>
        <v>film &amp; video</v>
      </c>
      <c r="R222" t="str">
        <f>RIGHT(N222, LEN(N222)-SEARCH("/", N222))</f>
        <v>drama</v>
      </c>
      <c r="S222" s="13">
        <f>(J222/86400)+25569+(-7/24)</f>
        <v>42195.352199074077</v>
      </c>
      <c r="T222" s="13">
        <f>(I222/86400)+25569+(-7/24)</f>
        <v>42236.545833333337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</f>
        <v>0</v>
      </c>
      <c r="P223" s="9" t="e">
        <f>(E223/L223)</f>
        <v>#DIV/0!</v>
      </c>
      <c r="Q223" t="str">
        <f>LEFT(N223,SEARCH("/",N223)-1)</f>
        <v>film &amp; video</v>
      </c>
      <c r="R223" t="str">
        <f>RIGHT(N223, LEN(N223)-SEARCH("/", N223))</f>
        <v>drama</v>
      </c>
      <c r="S223" s="13">
        <f>(J223/86400)+25569+(-7/24)</f>
        <v>42031.545879629637</v>
      </c>
      <c r="T223" s="13">
        <f>(I223/86400)+25569+(-7/24)</f>
        <v>42091.504212962966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</f>
        <v>0.13</v>
      </c>
      <c r="P224" s="9">
        <f>(E224/L224)</f>
        <v>65</v>
      </c>
      <c r="Q224" t="str">
        <f>LEFT(N224,SEARCH("/",N224)-1)</f>
        <v>film &amp; video</v>
      </c>
      <c r="R224" t="str">
        <f>RIGHT(N224, LEN(N224)-SEARCH("/", N224))</f>
        <v>drama</v>
      </c>
      <c r="S224" s="13">
        <f>(J224/86400)+25569+(-7/24)</f>
        <v>42031.478217592594</v>
      </c>
      <c r="T224" s="13">
        <f>(I224/86400)+25569+(-7/24)</f>
        <v>42089.818749999999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</f>
        <v>0</v>
      </c>
      <c r="P225" s="9" t="e">
        <f>(E225/L225)</f>
        <v>#DIV/0!</v>
      </c>
      <c r="Q225" t="str">
        <f>LEFT(N225,SEARCH("/",N225)-1)</f>
        <v>film &amp; video</v>
      </c>
      <c r="R225" t="str">
        <f>RIGHT(N225, LEN(N225)-SEARCH("/", N225))</f>
        <v>drama</v>
      </c>
      <c r="S225" s="13">
        <f>(J225/86400)+25569+(-7/24)</f>
        <v>42481.756365740745</v>
      </c>
      <c r="T225" s="13">
        <f>(I225/86400)+25569+(-7/24)</f>
        <v>42511.753472222226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</f>
        <v>0</v>
      </c>
      <c r="P226" s="9" t="e">
        <f>(E226/L226)</f>
        <v>#DIV/0!</v>
      </c>
      <c r="Q226" t="str">
        <f>LEFT(N226,SEARCH("/",N226)-1)</f>
        <v>film &amp; video</v>
      </c>
      <c r="R226" t="str">
        <f>RIGHT(N226, LEN(N226)-SEARCH("/", N226))</f>
        <v>drama</v>
      </c>
      <c r="S226" s="13">
        <f>(J226/86400)+25569+(-7/24)</f>
        <v>42134.943587962967</v>
      </c>
      <c r="T226" s="13">
        <f>(I226/86400)+25569+(-7/24)</f>
        <v>42194.943587962967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</f>
        <v>0</v>
      </c>
      <c r="P227" s="9" t="e">
        <f>(E227/L227)</f>
        <v>#DIV/0!</v>
      </c>
      <c r="Q227" t="str">
        <f>LEFT(N227,SEARCH("/",N227)-1)</f>
        <v>film &amp; video</v>
      </c>
      <c r="R227" t="str">
        <f>RIGHT(N227, LEN(N227)-SEARCH("/", N227))</f>
        <v>drama</v>
      </c>
      <c r="S227" s="13">
        <f>(J227/86400)+25569+(-7/24)</f>
        <v>42438.669606481482</v>
      </c>
      <c r="T227" s="13">
        <f>(I227/86400)+25569+(-7/24)</f>
        <v>42468.627939814818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</f>
        <v>8.6206896551724137E-3</v>
      </c>
      <c r="P228" s="9">
        <f>(E228/L228)</f>
        <v>125</v>
      </c>
      <c r="Q228" t="str">
        <f>LEFT(N228,SEARCH("/",N228)-1)</f>
        <v>film &amp; video</v>
      </c>
      <c r="R228" t="str">
        <f>RIGHT(N228, LEN(N228)-SEARCH("/", N228))</f>
        <v>drama</v>
      </c>
      <c r="S228" s="13">
        <f>(J228/86400)+25569+(-7/24)</f>
        <v>42106.374351851853</v>
      </c>
      <c r="T228" s="13">
        <f>(I228/86400)+25569+(-7/24)</f>
        <v>42155.103472222225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</f>
        <v>0</v>
      </c>
      <c r="P229" s="9" t="e">
        <f>(E229/L229)</f>
        <v>#DIV/0!</v>
      </c>
      <c r="Q229" t="str">
        <f>LEFT(N229,SEARCH("/",N229)-1)</f>
        <v>film &amp; video</v>
      </c>
      <c r="R229" t="str">
        <f>RIGHT(N229, LEN(N229)-SEARCH("/", N229))</f>
        <v>drama</v>
      </c>
      <c r="S229" s="13">
        <f>(J229/86400)+25569+(-7/24)</f>
        <v>42164.602326388893</v>
      </c>
      <c r="T229" s="13">
        <f>(I229/86400)+25569+(-7/24)</f>
        <v>42194.602326388893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</f>
        <v>0</v>
      </c>
      <c r="P230" s="9" t="e">
        <f>(E230/L230)</f>
        <v>#DIV/0!</v>
      </c>
      <c r="Q230" t="str">
        <f>LEFT(N230,SEARCH("/",N230)-1)</f>
        <v>film &amp; video</v>
      </c>
      <c r="R230" t="str">
        <f>RIGHT(N230, LEN(N230)-SEARCH("/", N230))</f>
        <v>drama</v>
      </c>
      <c r="S230" s="13">
        <f>(J230/86400)+25569+(-7/24)</f>
        <v>42096.394733796296</v>
      </c>
      <c r="T230" s="13">
        <f>(I230/86400)+25569+(-7/24)</f>
        <v>42156.394733796296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</f>
        <v>0</v>
      </c>
      <c r="P231" s="9" t="e">
        <f>(E231/L231)</f>
        <v>#DIV/0!</v>
      </c>
      <c r="Q231" t="str">
        <f>LEFT(N231,SEARCH("/",N231)-1)</f>
        <v>film &amp; video</v>
      </c>
      <c r="R231" t="str">
        <f>RIGHT(N231, LEN(N231)-SEARCH("/", N231))</f>
        <v>drama</v>
      </c>
      <c r="S231" s="13">
        <f>(J231/86400)+25569+(-7/24)</f>
        <v>42383.642326388894</v>
      </c>
      <c r="T231" s="13">
        <f>(I231/86400)+25569+(-7/24)</f>
        <v>42413.642326388894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</f>
        <v>4.0000000000000001E-3</v>
      </c>
      <c r="P232" s="9">
        <f>(E232/L232)</f>
        <v>30</v>
      </c>
      <c r="Q232" t="str">
        <f>LEFT(N232,SEARCH("/",N232)-1)</f>
        <v>film &amp; video</v>
      </c>
      <c r="R232" t="str">
        <f>RIGHT(N232, LEN(N232)-SEARCH("/", N232))</f>
        <v>drama</v>
      </c>
      <c r="S232" s="13">
        <f>(J232/86400)+25569+(-7/24)</f>
        <v>42129.485543981486</v>
      </c>
      <c r="T232" s="13">
        <f>(I232/86400)+25569+(-7/24)</f>
        <v>42159.485543981486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</f>
        <v>0</v>
      </c>
      <c r="P233" s="9" t="e">
        <f>(E233/L233)</f>
        <v>#DIV/0!</v>
      </c>
      <c r="Q233" t="str">
        <f>LEFT(N233,SEARCH("/",N233)-1)</f>
        <v>film &amp; video</v>
      </c>
      <c r="R233" t="str">
        <f>RIGHT(N233, LEN(N233)-SEARCH("/", N233))</f>
        <v>drama</v>
      </c>
      <c r="S233" s="13">
        <f>(J233/86400)+25569+(-7/24)</f>
        <v>42341.667256944442</v>
      </c>
      <c r="T233" s="13">
        <f>(I233/86400)+25569+(-7/24)</f>
        <v>42371.667256944442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</f>
        <v>2.75E-2</v>
      </c>
      <c r="P234" s="9">
        <f>(E234/L234)</f>
        <v>15.714285714285714</v>
      </c>
      <c r="Q234" t="str">
        <f>LEFT(N234,SEARCH("/",N234)-1)</f>
        <v>film &amp; video</v>
      </c>
      <c r="R234" t="str">
        <f>RIGHT(N234, LEN(N234)-SEARCH("/", N234))</f>
        <v>drama</v>
      </c>
      <c r="S234" s="13">
        <f>(J234/86400)+25569+(-7/24)</f>
        <v>42032.534097222226</v>
      </c>
      <c r="T234" s="13">
        <f>(I234/86400)+25569+(-7/24)</f>
        <v>42062.534097222226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</f>
        <v>0</v>
      </c>
      <c r="P235" s="9" t="e">
        <f>(E235/L235)</f>
        <v>#DIV/0!</v>
      </c>
      <c r="Q235" t="str">
        <f>LEFT(N235,SEARCH("/",N235)-1)</f>
        <v>film &amp; video</v>
      </c>
      <c r="R235" t="str">
        <f>RIGHT(N235, LEN(N235)-SEARCH("/", N235))</f>
        <v>drama</v>
      </c>
      <c r="S235" s="13">
        <f>(J235/86400)+25569+(-7/24)</f>
        <v>42612.620046296295</v>
      </c>
      <c r="T235" s="13">
        <f>(I235/86400)+25569+(-7/24)</f>
        <v>42642.620046296295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</f>
        <v>0.40100000000000002</v>
      </c>
      <c r="P236" s="9">
        <f>(E236/L236)</f>
        <v>80.2</v>
      </c>
      <c r="Q236" t="str">
        <f>LEFT(N236,SEARCH("/",N236)-1)</f>
        <v>film &amp; video</v>
      </c>
      <c r="R236" t="str">
        <f>RIGHT(N236, LEN(N236)-SEARCH("/", N236))</f>
        <v>drama</v>
      </c>
      <c r="S236" s="13">
        <f>(J236/86400)+25569+(-7/24)</f>
        <v>42135.743738425932</v>
      </c>
      <c r="T236" s="13">
        <f>(I236/86400)+25569+(-7/24)</f>
        <v>42175.743738425932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</f>
        <v>0</v>
      </c>
      <c r="P237" s="9" t="e">
        <f>(E237/L237)</f>
        <v>#DIV/0!</v>
      </c>
      <c r="Q237" t="str">
        <f>LEFT(N237,SEARCH("/",N237)-1)</f>
        <v>film &amp; video</v>
      </c>
      <c r="R237" t="str">
        <f>RIGHT(N237, LEN(N237)-SEARCH("/", N237))</f>
        <v>drama</v>
      </c>
      <c r="S237" s="13">
        <f>(J237/86400)+25569+(-7/24)</f>
        <v>42164.61686342593</v>
      </c>
      <c r="T237" s="13">
        <f>(I237/86400)+25569+(-7/24)</f>
        <v>42194.61686342593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</f>
        <v>0</v>
      </c>
      <c r="P238" s="9" t="e">
        <f>(E238/L238)</f>
        <v>#DIV/0!</v>
      </c>
      <c r="Q238" t="str">
        <f>LEFT(N238,SEARCH("/",N238)-1)</f>
        <v>film &amp; video</v>
      </c>
      <c r="R238" t="str">
        <f>RIGHT(N238, LEN(N238)-SEARCH("/", N238))</f>
        <v>drama</v>
      </c>
      <c r="S238" s="13">
        <f>(J238/86400)+25569+(-7/24)</f>
        <v>42320.792812500003</v>
      </c>
      <c r="T238" s="13">
        <f>(I238/86400)+25569+(-7/24)</f>
        <v>42373.708333333336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</f>
        <v>3.3333333333333335E-3</v>
      </c>
      <c r="P239" s="9">
        <f>(E239/L239)</f>
        <v>50</v>
      </c>
      <c r="Q239" t="str">
        <f>LEFT(N239,SEARCH("/",N239)-1)</f>
        <v>film &amp; video</v>
      </c>
      <c r="R239" t="str">
        <f>RIGHT(N239, LEN(N239)-SEARCH("/", N239))</f>
        <v>drama</v>
      </c>
      <c r="S239" s="13">
        <f>(J239/86400)+25569+(-7/24)</f>
        <v>42377.285520833335</v>
      </c>
      <c r="T239" s="13">
        <f>(I239/86400)+25569+(-7/24)</f>
        <v>42437.285520833335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</f>
        <v>0</v>
      </c>
      <c r="P240" s="9" t="e">
        <f>(E240/L240)</f>
        <v>#DIV/0!</v>
      </c>
      <c r="Q240" t="str">
        <f>LEFT(N240,SEARCH("/",N240)-1)</f>
        <v>film &amp; video</v>
      </c>
      <c r="R240" t="str">
        <f>RIGHT(N240, LEN(N240)-SEARCH("/", N240))</f>
        <v>drama</v>
      </c>
      <c r="S240" s="13">
        <f>(J240/86400)+25569+(-7/24)</f>
        <v>42713.670833333337</v>
      </c>
      <c r="T240" s="13">
        <f>(I240/86400)+25569+(-7/24)</f>
        <v>42734.083333333336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</f>
        <v>0.25</v>
      </c>
      <c r="P241" s="9">
        <f>(E241/L241)</f>
        <v>50</v>
      </c>
      <c r="Q241" t="str">
        <f>LEFT(N241,SEARCH("/",N241)-1)</f>
        <v>film &amp; video</v>
      </c>
      <c r="R241" t="str">
        <f>RIGHT(N241, LEN(N241)-SEARCH("/", N241))</f>
        <v>drama</v>
      </c>
      <c r="S241" s="13">
        <f>(J241/86400)+25569+(-7/24)</f>
        <v>42296.81863425926</v>
      </c>
      <c r="T241" s="13">
        <f>(I241/86400)+25569+(-7/24)</f>
        <v>42316.208333333336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</f>
        <v>1.0763413333333334</v>
      </c>
      <c r="P242" s="9">
        <f>(E242/L242)</f>
        <v>117.84759124087591</v>
      </c>
      <c r="Q242" t="str">
        <f>LEFT(N242,SEARCH("/",N242)-1)</f>
        <v>film &amp; video</v>
      </c>
      <c r="R242" t="str">
        <f>RIGHT(N242, LEN(N242)-SEARCH("/", N242))</f>
        <v>documentary</v>
      </c>
      <c r="S242" s="13">
        <f>(J242/86400)+25569+(-7/24)</f>
        <v>41354.416793981487</v>
      </c>
      <c r="T242" s="13">
        <f>(I242/86400)+25569+(-7/24)</f>
        <v>41399.416793981487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</f>
        <v>1.1263736263736264</v>
      </c>
      <c r="P243" s="9">
        <f>(E243/L243)</f>
        <v>109.04255319148936</v>
      </c>
      <c r="Q243" t="str">
        <f>LEFT(N243,SEARCH("/",N243)-1)</f>
        <v>film &amp; video</v>
      </c>
      <c r="R243" t="str">
        <f>RIGHT(N243, LEN(N243)-SEARCH("/", N243))</f>
        <v>documentary</v>
      </c>
      <c r="S243" s="13">
        <f>(J243/86400)+25569+(-7/24)</f>
        <v>41949.4062962963</v>
      </c>
      <c r="T243" s="13">
        <f>(I243/86400)+25569+(-7/24)</f>
        <v>41994.4062962963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</f>
        <v>1.1346153846153846</v>
      </c>
      <c r="P244" s="9">
        <f>(E244/L244)</f>
        <v>73.019801980198025</v>
      </c>
      <c r="Q244" t="str">
        <f>LEFT(N244,SEARCH("/",N244)-1)</f>
        <v>film &amp; video</v>
      </c>
      <c r="R244" t="str">
        <f>RIGHT(N244, LEN(N244)-SEARCH("/", N244))</f>
        <v>documentary</v>
      </c>
      <c r="S244" s="13">
        <f>(J244/86400)+25569+(-7/24)</f>
        <v>40862.201273148152</v>
      </c>
      <c r="T244" s="13">
        <f>(I244/86400)+25569+(-7/24)</f>
        <v>40897.201273148152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</f>
        <v>1.0259199999999999</v>
      </c>
      <c r="P245" s="9">
        <f>(E245/L245)</f>
        <v>78.195121951219505</v>
      </c>
      <c r="Q245" t="str">
        <f>LEFT(N245,SEARCH("/",N245)-1)</f>
        <v>film &amp; video</v>
      </c>
      <c r="R245" t="str">
        <f>RIGHT(N245, LEN(N245)-SEARCH("/", N245))</f>
        <v>documentary</v>
      </c>
      <c r="S245" s="13">
        <f>(J245/86400)+25569+(-7/24)</f>
        <v>41661.755833333336</v>
      </c>
      <c r="T245" s="13">
        <f>(I245/86400)+25569+(-7/24)</f>
        <v>41691.755833333336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</f>
        <v>1.1375714285714287</v>
      </c>
      <c r="P246" s="9">
        <f>(E246/L246)</f>
        <v>47.398809523809526</v>
      </c>
      <c r="Q246" t="str">
        <f>LEFT(N246,SEARCH("/",N246)-1)</f>
        <v>film &amp; video</v>
      </c>
      <c r="R246" t="str">
        <f>RIGHT(N246, LEN(N246)-SEARCH("/", N246))</f>
        <v>documentary</v>
      </c>
      <c r="S246" s="13">
        <f>(J246/86400)+25569+(-7/24)</f>
        <v>40213.03193287037</v>
      </c>
      <c r="T246" s="13">
        <f>(I246/86400)+25569+(-7/24)</f>
        <v>40253.004166666673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</f>
        <v>1.0371999999999999</v>
      </c>
      <c r="P247" s="9">
        <f>(E247/L247)</f>
        <v>54.020833333333336</v>
      </c>
      <c r="Q247" t="str">
        <f>LEFT(N247,SEARCH("/",N247)-1)</f>
        <v>film &amp; video</v>
      </c>
      <c r="R247" t="str">
        <f>RIGHT(N247, LEN(N247)-SEARCH("/", N247))</f>
        <v>documentary</v>
      </c>
      <c r="S247" s="13">
        <f>(J247/86400)+25569+(-7/24)</f>
        <v>41106.761400462965</v>
      </c>
      <c r="T247" s="13">
        <f>(I247/86400)+25569+(-7/24)</f>
        <v>41136.761400462965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</f>
        <v>3.0546000000000002</v>
      </c>
      <c r="P248" s="9">
        <f>(E248/L248)</f>
        <v>68.488789237668158</v>
      </c>
      <c r="Q248" t="str">
        <f>LEFT(N248,SEARCH("/",N248)-1)</f>
        <v>film &amp; video</v>
      </c>
      <c r="R248" t="str">
        <f>RIGHT(N248, LEN(N248)-SEARCH("/", N248))</f>
        <v>documentary</v>
      </c>
      <c r="S248" s="13">
        <f>(J248/86400)+25569+(-7/24)</f>
        <v>40480.071817129632</v>
      </c>
      <c r="T248" s="13">
        <f>(I248/86400)+25569+(-7/24)</f>
        <v>40530.113483796296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</f>
        <v>1.341</v>
      </c>
      <c r="P249" s="9">
        <f>(E249/L249)</f>
        <v>108.14516129032258</v>
      </c>
      <c r="Q249" t="str">
        <f>LEFT(N249,SEARCH("/",N249)-1)</f>
        <v>film &amp; video</v>
      </c>
      <c r="R249" t="str">
        <f>RIGHT(N249, LEN(N249)-SEARCH("/", N249))</f>
        <v>documentary</v>
      </c>
      <c r="S249" s="13">
        <f>(J249/86400)+25569+(-7/24)</f>
        <v>40430.312662037039</v>
      </c>
      <c r="T249" s="13">
        <f>(I249/86400)+25569+(-7/24)</f>
        <v>40466.86041666667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</f>
        <v>1.0133294117647058</v>
      </c>
      <c r="P250" s="9">
        <f>(E250/L250)</f>
        <v>589.95205479452056</v>
      </c>
      <c r="Q250" t="str">
        <f>LEFT(N250,SEARCH("/",N250)-1)</f>
        <v>film &amp; video</v>
      </c>
      <c r="R250" t="str">
        <f>RIGHT(N250, LEN(N250)-SEARCH("/", N250))</f>
        <v>documentary</v>
      </c>
      <c r="S250" s="13">
        <f>(J250/86400)+25569+(-7/24)</f>
        <v>40870.48274305556</v>
      </c>
      <c r="T250" s="13">
        <f>(I250/86400)+25569+(-7/24)</f>
        <v>40915.48274305556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</f>
        <v>1.1292</v>
      </c>
      <c r="P251" s="9">
        <f>(E251/L251)</f>
        <v>48.051063829787232</v>
      </c>
      <c r="Q251" t="str">
        <f>LEFT(N251,SEARCH("/",N251)-1)</f>
        <v>film &amp; video</v>
      </c>
      <c r="R251" t="str">
        <f>RIGHT(N251, LEN(N251)-SEARCH("/", N251))</f>
        <v>documentary</v>
      </c>
      <c r="S251" s="13">
        <f>(J251/86400)+25569+(-7/24)</f>
        <v>40332.63217592593</v>
      </c>
      <c r="T251" s="13">
        <f>(I251/86400)+25569+(-7/24)</f>
        <v>40412.444444444445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</f>
        <v>1.0558333333333334</v>
      </c>
      <c r="P252" s="9">
        <f>(E252/L252)</f>
        <v>72.482837528604122</v>
      </c>
      <c r="Q252" t="str">
        <f>LEFT(N252,SEARCH("/",N252)-1)</f>
        <v>film &amp; video</v>
      </c>
      <c r="R252" t="str">
        <f>RIGHT(N252, LEN(N252)-SEARCH("/", N252))</f>
        <v>documentary</v>
      </c>
      <c r="S252" s="13">
        <f>(J252/86400)+25569+(-7/24)</f>
        <v>41401.274201388893</v>
      </c>
      <c r="T252" s="13">
        <f>(I252/86400)+25569+(-7/24)</f>
        <v>41431.274201388893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</f>
        <v>1.2557142857142858</v>
      </c>
      <c r="P253" s="9">
        <f>(E253/L253)</f>
        <v>57.077922077922075</v>
      </c>
      <c r="Q253" t="str">
        <f>LEFT(N253,SEARCH("/",N253)-1)</f>
        <v>film &amp; video</v>
      </c>
      <c r="R253" t="str">
        <f>RIGHT(N253, LEN(N253)-SEARCH("/", N253))</f>
        <v>documentary</v>
      </c>
      <c r="S253" s="13">
        <f>(J253/86400)+25569+(-7/24)</f>
        <v>41013.49590277778</v>
      </c>
      <c r="T253" s="13">
        <f>(I253/86400)+25569+(-7/24)</f>
        <v>41045.5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</f>
        <v>1.8455999999999999</v>
      </c>
      <c r="P254" s="9">
        <f>(E254/L254)</f>
        <v>85.444444444444443</v>
      </c>
      <c r="Q254" t="str">
        <f>LEFT(N254,SEARCH("/",N254)-1)</f>
        <v>film &amp; video</v>
      </c>
      <c r="R254" t="str">
        <f>RIGHT(N254, LEN(N254)-SEARCH("/", N254))</f>
        <v>documentary</v>
      </c>
      <c r="S254" s="13">
        <f>(J254/86400)+25569+(-7/24)</f>
        <v>40266.371041666665</v>
      </c>
      <c r="T254" s="13">
        <f>(I254/86400)+25569+(-7/24)</f>
        <v>40329.874305555561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</f>
        <v>1.0073333333333334</v>
      </c>
      <c r="P255" s="9">
        <f>(E255/L255)</f>
        <v>215.85714285714286</v>
      </c>
      <c r="Q255" t="str">
        <f>LEFT(N255,SEARCH("/",N255)-1)</f>
        <v>film &amp; video</v>
      </c>
      <c r="R255" t="str">
        <f>RIGHT(N255, LEN(N255)-SEARCH("/", N255))</f>
        <v>documentary</v>
      </c>
      <c r="S255" s="13">
        <f>(J255/86400)+25569+(-7/24)</f>
        <v>40924.359201388892</v>
      </c>
      <c r="T255" s="13">
        <f>(I255/86400)+25569+(-7/24)</f>
        <v>40954.359201388892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</f>
        <v>1.1694724999999999</v>
      </c>
      <c r="P256" s="9">
        <f>(E256/L256)</f>
        <v>89.38643312101911</v>
      </c>
      <c r="Q256" t="str">
        <f>LEFT(N256,SEARCH("/",N256)-1)</f>
        <v>film &amp; video</v>
      </c>
      <c r="R256" t="str">
        <f>RIGHT(N256, LEN(N256)-SEARCH("/", N256))</f>
        <v>documentary</v>
      </c>
      <c r="S256" s="13">
        <f>(J256/86400)+25569+(-7/24)</f>
        <v>42263.660995370374</v>
      </c>
      <c r="T256" s="13">
        <f>(I256/86400)+25569+(-7/24)</f>
        <v>42293.791666666664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</f>
        <v>1.0673325</v>
      </c>
      <c r="P257" s="9">
        <f>(E257/L257)</f>
        <v>45.418404255319146</v>
      </c>
      <c r="Q257" t="str">
        <f>LEFT(N257,SEARCH("/",N257)-1)</f>
        <v>film &amp; video</v>
      </c>
      <c r="R257" t="str">
        <f>RIGHT(N257, LEN(N257)-SEARCH("/", N257))</f>
        <v>documentary</v>
      </c>
      <c r="S257" s="13">
        <f>(J257/86400)+25569+(-7/24)</f>
        <v>40588.234745370377</v>
      </c>
      <c r="T257" s="13">
        <f>(I257/86400)+25569+(-7/24)</f>
        <v>40618.193078703705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</f>
        <v>1.391</v>
      </c>
      <c r="P258" s="9">
        <f>(E258/L258)</f>
        <v>65.756363636363631</v>
      </c>
      <c r="Q258" t="str">
        <f>LEFT(N258,SEARCH("/",N258)-1)</f>
        <v>film &amp; video</v>
      </c>
      <c r="R258" t="str">
        <f>RIGHT(N258, LEN(N258)-SEARCH("/", N258))</f>
        <v>documentary</v>
      </c>
      <c r="S258" s="13">
        <f>(J258/86400)+25569+(-7/24)</f>
        <v>41319.477627314816</v>
      </c>
      <c r="T258" s="13">
        <f>(I258/86400)+25569+(-7/24)</f>
        <v>41349.477627314816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</f>
        <v>1.0672648571428571</v>
      </c>
      <c r="P259" s="9">
        <f>(E259/L259)</f>
        <v>66.70405357142856</v>
      </c>
      <c r="Q259" t="str">
        <f>LEFT(N259,SEARCH("/",N259)-1)</f>
        <v>film &amp; video</v>
      </c>
      <c r="R259" t="str">
        <f>RIGHT(N259, LEN(N259)-SEARCH("/", N259))</f>
        <v>documentary</v>
      </c>
      <c r="S259" s="13">
        <f>(J259/86400)+25569+(-7/24)</f>
        <v>42479.335208333338</v>
      </c>
      <c r="T259" s="13">
        <f>(I259/86400)+25569+(-7/24)</f>
        <v>42509.335208333338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</f>
        <v>1.9114</v>
      </c>
      <c r="P260" s="9">
        <f>(E260/L260)</f>
        <v>83.345930232558146</v>
      </c>
      <c r="Q260" t="str">
        <f>LEFT(N260,SEARCH("/",N260)-1)</f>
        <v>film &amp; video</v>
      </c>
      <c r="R260" t="str">
        <f>RIGHT(N260, LEN(N260)-SEARCH("/", N260))</f>
        <v>documentary</v>
      </c>
      <c r="S260" s="13">
        <f>(J260/86400)+25569+(-7/24)</f>
        <v>40681.760023148148</v>
      </c>
      <c r="T260" s="13">
        <f>(I260/86400)+25569+(-7/24)</f>
        <v>40711.760023148148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</f>
        <v>1.3193789333333332</v>
      </c>
      <c r="P261" s="9">
        <f>(E261/L261)</f>
        <v>105.04609341825902</v>
      </c>
      <c r="Q261" t="str">
        <f>LEFT(N261,SEARCH("/",N261)-1)</f>
        <v>film &amp; video</v>
      </c>
      <c r="R261" t="str">
        <f>RIGHT(N261, LEN(N261)-SEARCH("/", N261))</f>
        <v>documentary</v>
      </c>
      <c r="S261" s="13">
        <f>(J261/86400)+25569+(-7/24)</f>
        <v>42072.446400462963</v>
      </c>
      <c r="T261" s="13">
        <f>(I261/86400)+25569+(-7/24)</f>
        <v>42102.446400462963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</f>
        <v>1.0640000000000001</v>
      </c>
      <c r="P262" s="9">
        <f>(E262/L262)</f>
        <v>120.90909090909091</v>
      </c>
      <c r="Q262" t="str">
        <f>LEFT(N262,SEARCH("/",N262)-1)</f>
        <v>film &amp; video</v>
      </c>
      <c r="R262" t="str">
        <f>RIGHT(N262, LEN(N262)-SEARCH("/", N262))</f>
        <v>documentary</v>
      </c>
      <c r="S262" s="13">
        <f>(J262/86400)+25569+(-7/24)</f>
        <v>40330.463877314818</v>
      </c>
      <c r="T262" s="13">
        <f>(I262/86400)+25569+(-7/24)</f>
        <v>40376.124305555561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</f>
        <v>1.0740000000000001</v>
      </c>
      <c r="P263" s="9">
        <f>(E263/L263)</f>
        <v>97.63636363636364</v>
      </c>
      <c r="Q263" t="str">
        <f>LEFT(N263,SEARCH("/",N263)-1)</f>
        <v>film &amp; video</v>
      </c>
      <c r="R263" t="str">
        <f>RIGHT(N263, LEN(N263)-SEARCH("/", N263))</f>
        <v>documentary</v>
      </c>
      <c r="S263" s="13">
        <f>(J263/86400)+25569+(-7/24)</f>
        <v>41017.5937962963</v>
      </c>
      <c r="T263" s="13">
        <f>(I263/86400)+25569+(-7/24)</f>
        <v>41067.329861111117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</f>
        <v>2.4</v>
      </c>
      <c r="P264" s="9">
        <f>(E264/L264)</f>
        <v>41.379310344827587</v>
      </c>
      <c r="Q264" t="str">
        <f>LEFT(N264,SEARCH("/",N264)-1)</f>
        <v>film &amp; video</v>
      </c>
      <c r="R264" t="str">
        <f>RIGHT(N264, LEN(N264)-SEARCH("/", N264))</f>
        <v>documentary</v>
      </c>
      <c r="S264" s="13">
        <f>(J264/86400)+25569+(-7/24)</f>
        <v>40554.956342592595</v>
      </c>
      <c r="T264" s="13">
        <f>(I264/86400)+25569+(-7/24)</f>
        <v>40599.956342592595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</f>
        <v>1.1808107999999999</v>
      </c>
      <c r="P265" s="9">
        <f>(E265/L265)</f>
        <v>30.654485981308412</v>
      </c>
      <c r="Q265" t="str">
        <f>LEFT(N265,SEARCH("/",N265)-1)</f>
        <v>film &amp; video</v>
      </c>
      <c r="R265" t="str">
        <f>RIGHT(N265, LEN(N265)-SEARCH("/", N265))</f>
        <v>documentary</v>
      </c>
      <c r="S265" s="13">
        <f>(J265/86400)+25569+(-7/24)</f>
        <v>41149.663124999999</v>
      </c>
      <c r="T265" s="13">
        <f>(I265/86400)+25569+(-7/24)</f>
        <v>41179.663124999999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</f>
        <v>1.1819999999999999</v>
      </c>
      <c r="P266" s="9">
        <f>(E266/L266)</f>
        <v>64.945054945054949</v>
      </c>
      <c r="Q266" t="str">
        <f>LEFT(N266,SEARCH("/",N266)-1)</f>
        <v>film &amp; video</v>
      </c>
      <c r="R266" t="str">
        <f>RIGHT(N266, LEN(N266)-SEARCH("/", N266))</f>
        <v>documentary</v>
      </c>
      <c r="S266" s="13">
        <f>(J266/86400)+25569+(-7/24)</f>
        <v>41010.328645833339</v>
      </c>
      <c r="T266" s="13">
        <f>(I266/86400)+25569+(-7/24)</f>
        <v>41040.328645833339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</f>
        <v>1.111</v>
      </c>
      <c r="P267" s="9">
        <f>(E267/L267)</f>
        <v>95.775862068965523</v>
      </c>
      <c r="Q267" t="str">
        <f>LEFT(N267,SEARCH("/",N267)-1)</f>
        <v>film &amp; video</v>
      </c>
      <c r="R267" t="str">
        <f>RIGHT(N267, LEN(N267)-SEARCH("/", N267))</f>
        <v>documentary</v>
      </c>
      <c r="S267" s="13">
        <f>(J267/86400)+25569+(-7/24)</f>
        <v>40266.954050925931</v>
      </c>
      <c r="T267" s="13">
        <f>(I267/86400)+25569+(-7/24)</f>
        <v>40308.552777777782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</f>
        <v>1.4550000000000001</v>
      </c>
      <c r="P268" s="9">
        <f>(E268/L268)</f>
        <v>40.416666666666664</v>
      </c>
      <c r="Q268" t="str">
        <f>LEFT(N268,SEARCH("/",N268)-1)</f>
        <v>film &amp; video</v>
      </c>
      <c r="R268" t="str">
        <f>RIGHT(N268, LEN(N268)-SEARCH("/", N268))</f>
        <v>documentary</v>
      </c>
      <c r="S268" s="13">
        <f>(J268/86400)+25569+(-7/24)</f>
        <v>40204.883182870377</v>
      </c>
      <c r="T268" s="13">
        <f>(I268/86400)+25569+(-7/24)</f>
        <v>40290.868750000001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</f>
        <v>1.3162883248730965</v>
      </c>
      <c r="P269" s="9">
        <f>(E269/L269)</f>
        <v>78.578424242424248</v>
      </c>
      <c r="Q269" t="str">
        <f>LEFT(N269,SEARCH("/",N269)-1)</f>
        <v>film &amp; video</v>
      </c>
      <c r="R269" t="str">
        <f>RIGHT(N269, LEN(N269)-SEARCH("/", N269))</f>
        <v>documentary</v>
      </c>
      <c r="S269" s="13">
        <f>(J269/86400)+25569+(-7/24)</f>
        <v>41785.160868055558</v>
      </c>
      <c r="T269" s="13">
        <f>(I269/86400)+25569+(-7/24)</f>
        <v>41815.160868055558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</f>
        <v>1.1140000000000001</v>
      </c>
      <c r="P270" s="9">
        <f>(E270/L270)</f>
        <v>50.18018018018018</v>
      </c>
      <c r="Q270" t="str">
        <f>LEFT(N270,SEARCH("/",N270)-1)</f>
        <v>film &amp; video</v>
      </c>
      <c r="R270" t="str">
        <f>RIGHT(N270, LEN(N270)-SEARCH("/", N270))</f>
        <v>documentary</v>
      </c>
      <c r="S270" s="13">
        <f>(J270/86400)+25569+(-7/24)</f>
        <v>40808.860856481486</v>
      </c>
      <c r="T270" s="13">
        <f>(I270/86400)+25569+(-7/24)</f>
        <v>40853.90252314815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</f>
        <v>1.4723377</v>
      </c>
      <c r="P271" s="9">
        <f>(E271/L271)</f>
        <v>92.251735588972423</v>
      </c>
      <c r="Q271" t="str">
        <f>LEFT(N271,SEARCH("/",N271)-1)</f>
        <v>film &amp; video</v>
      </c>
      <c r="R271" t="str">
        <f>RIGHT(N271, LEN(N271)-SEARCH("/", N271))</f>
        <v>documentary</v>
      </c>
      <c r="S271" s="13">
        <f>(J271/86400)+25569+(-7/24)</f>
        <v>42757.905347222222</v>
      </c>
      <c r="T271" s="13">
        <f>(I271/86400)+25569+(-7/24)</f>
        <v>42787.905347222222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</f>
        <v>1.5260869565217392</v>
      </c>
      <c r="P272" s="9">
        <f>(E272/L272)</f>
        <v>57.540983606557376</v>
      </c>
      <c r="Q272" t="str">
        <f>LEFT(N272,SEARCH("/",N272)-1)</f>
        <v>film &amp; video</v>
      </c>
      <c r="R272" t="str">
        <f>RIGHT(N272, LEN(N272)-SEARCH("/", N272))</f>
        <v>documentary</v>
      </c>
      <c r="S272" s="13">
        <f>(J272/86400)+25569+(-7/24)</f>
        <v>40637.574884259266</v>
      </c>
      <c r="T272" s="13">
        <f>(I272/86400)+25569+(-7/24)</f>
        <v>40687.875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</f>
        <v>1.0468</v>
      </c>
      <c r="P273" s="9">
        <f>(E273/L273)</f>
        <v>109.42160278745645</v>
      </c>
      <c r="Q273" t="str">
        <f>LEFT(N273,SEARCH("/",N273)-1)</f>
        <v>film &amp; video</v>
      </c>
      <c r="R273" t="str">
        <f>RIGHT(N273, LEN(N273)-SEARCH("/", N273))</f>
        <v>documentary</v>
      </c>
      <c r="S273" s="13">
        <f>(J273/86400)+25569+(-7/24)</f>
        <v>41611.808576388888</v>
      </c>
      <c r="T273" s="13">
        <f>(I273/86400)+25569+(-7/24)</f>
        <v>41641.041666666672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</f>
        <v>1.7743366666666667</v>
      </c>
      <c r="P274" s="9">
        <f>(E274/L274)</f>
        <v>81.892461538461546</v>
      </c>
      <c r="Q274" t="str">
        <f>LEFT(N274,SEARCH("/",N274)-1)</f>
        <v>film &amp; video</v>
      </c>
      <c r="R274" t="str">
        <f>RIGHT(N274, LEN(N274)-SEARCH("/", N274))</f>
        <v>documentary</v>
      </c>
      <c r="S274" s="13">
        <f>(J274/86400)+25569+(-7/24)</f>
        <v>40235.60869212963</v>
      </c>
      <c r="T274" s="13">
        <f>(I274/86400)+25569+(-7/24)</f>
        <v>40296.492361111115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</f>
        <v>1.077758</v>
      </c>
      <c r="P275" s="9">
        <f>(E275/L275)</f>
        <v>45.667711864406776</v>
      </c>
      <c r="Q275" t="str">
        <f>LEFT(N275,SEARCH("/",N275)-1)</f>
        <v>film &amp; video</v>
      </c>
      <c r="R275" t="str">
        <f>RIGHT(N275, LEN(N275)-SEARCH("/", N275))</f>
        <v>documentary</v>
      </c>
      <c r="S275" s="13">
        <f>(J275/86400)+25569+(-7/24)</f>
        <v>40697.206782407411</v>
      </c>
      <c r="T275" s="13">
        <f>(I275/86400)+25569+(-7/24)</f>
        <v>40727.206782407411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</f>
        <v>1.56</v>
      </c>
      <c r="P276" s="9">
        <f>(E276/L276)</f>
        <v>55.221238938053098</v>
      </c>
      <c r="Q276" t="str">
        <f>LEFT(N276,SEARCH("/",N276)-1)</f>
        <v>film &amp; video</v>
      </c>
      <c r="R276" t="str">
        <f>RIGHT(N276, LEN(N276)-SEARCH("/", N276))</f>
        <v>documentary</v>
      </c>
      <c r="S276" s="13">
        <f>(J276/86400)+25569+(-7/24)</f>
        <v>40969.620706018519</v>
      </c>
      <c r="T276" s="13">
        <f>(I276/86400)+25569+(-7/24)</f>
        <v>41003.999305555561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</f>
        <v>1.08395</v>
      </c>
      <c r="P277" s="9">
        <f>(E277/L277)</f>
        <v>65.298192771084331</v>
      </c>
      <c r="Q277" t="str">
        <f>LEFT(N277,SEARCH("/",N277)-1)</f>
        <v>film &amp; video</v>
      </c>
      <c r="R277" t="str">
        <f>RIGHT(N277, LEN(N277)-SEARCH("/", N277))</f>
        <v>documentary</v>
      </c>
      <c r="S277" s="13">
        <f>(J277/86400)+25569+(-7/24)</f>
        <v>41192.740347222229</v>
      </c>
      <c r="T277" s="13">
        <f>(I277/86400)+25569+(-7/24)</f>
        <v>41222.782013888893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</f>
        <v>1.476</v>
      </c>
      <c r="P278" s="9">
        <f>(E278/L278)</f>
        <v>95.225806451612897</v>
      </c>
      <c r="Q278" t="str">
        <f>LEFT(N278,SEARCH("/",N278)-1)</f>
        <v>film &amp; video</v>
      </c>
      <c r="R278" t="str">
        <f>RIGHT(N278, LEN(N278)-SEARCH("/", N278))</f>
        <v>documentary</v>
      </c>
      <c r="S278" s="13">
        <f>(J278/86400)+25569+(-7/24)</f>
        <v>40966.790208333339</v>
      </c>
      <c r="T278" s="13">
        <f>(I278/86400)+25569+(-7/24)</f>
        <v>41026.748541666668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</f>
        <v>1.1038153846153846</v>
      </c>
      <c r="P279" s="9">
        <f>(E279/L279)</f>
        <v>75.444794952681391</v>
      </c>
      <c r="Q279" t="str">
        <f>LEFT(N279,SEARCH("/",N279)-1)</f>
        <v>film &amp; video</v>
      </c>
      <c r="R279" t="str">
        <f>RIGHT(N279, LEN(N279)-SEARCH("/", N279))</f>
        <v>documentary</v>
      </c>
      <c r="S279" s="13">
        <f>(J279/86400)+25569+(-7/24)</f>
        <v>42117.599756944452</v>
      </c>
      <c r="T279" s="13">
        <f>(I279/86400)+25569+(-7/24)</f>
        <v>42147.599756944452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</f>
        <v>1.5034814814814814</v>
      </c>
      <c r="P280" s="9">
        <f>(E280/L280)</f>
        <v>97.816867469879512</v>
      </c>
      <c r="Q280" t="str">
        <f>LEFT(N280,SEARCH("/",N280)-1)</f>
        <v>film &amp; video</v>
      </c>
      <c r="R280" t="str">
        <f>RIGHT(N280, LEN(N280)-SEARCH("/", N280))</f>
        <v>documentary</v>
      </c>
      <c r="S280" s="13">
        <f>(J280/86400)+25569+(-7/24)</f>
        <v>41163.749293981484</v>
      </c>
      <c r="T280" s="13">
        <f>(I280/86400)+25569+(-7/24)</f>
        <v>41193.749293981484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</f>
        <v>1.5731829411764706</v>
      </c>
      <c r="P281" s="9">
        <f>(E281/L281)</f>
        <v>87.685606557377056</v>
      </c>
      <c r="Q281" t="str">
        <f>LEFT(N281,SEARCH("/",N281)-1)</f>
        <v>film &amp; video</v>
      </c>
      <c r="R281" t="str">
        <f>RIGHT(N281, LEN(N281)-SEARCH("/", N281))</f>
        <v>documentary</v>
      </c>
      <c r="S281" s="13">
        <f>(J281/86400)+25569+(-7/24)</f>
        <v>42758.952500000007</v>
      </c>
      <c r="T281" s="13">
        <f>(I281/86400)+25569+(-7/24)</f>
        <v>42792.792361111111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</f>
        <v>1.5614399999999999</v>
      </c>
      <c r="P282" s="9">
        <f>(E282/L282)</f>
        <v>54.748948106591868</v>
      </c>
      <c r="Q282" t="str">
        <f>LEFT(N282,SEARCH("/",N282)-1)</f>
        <v>film &amp; video</v>
      </c>
      <c r="R282" t="str">
        <f>RIGHT(N282, LEN(N282)-SEARCH("/", N282))</f>
        <v>documentary</v>
      </c>
      <c r="S282" s="13">
        <f>(J282/86400)+25569+(-7/24)</f>
        <v>41744.299016203709</v>
      </c>
      <c r="T282" s="13">
        <f>(I282/86400)+25569+(-7/24)</f>
        <v>41789.299016203709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</f>
        <v>1.2058763636363636</v>
      </c>
      <c r="P283" s="9">
        <f>(E283/L283)</f>
        <v>83.953417721518989</v>
      </c>
      <c r="Q283" t="str">
        <f>LEFT(N283,SEARCH("/",N283)-1)</f>
        <v>film &amp; video</v>
      </c>
      <c r="R283" t="str">
        <f>RIGHT(N283, LEN(N283)-SEARCH("/", N283))</f>
        <v>documentary</v>
      </c>
      <c r="S283" s="13">
        <f>(J283/86400)+25569+(-7/24)</f>
        <v>39949.871678240743</v>
      </c>
      <c r="T283" s="13">
        <f>(I283/86400)+25569+(-7/24)</f>
        <v>40035.518055555556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</f>
        <v>1.0118888888888888</v>
      </c>
      <c r="P284" s="9">
        <f>(E284/L284)</f>
        <v>254.38547486033519</v>
      </c>
      <c r="Q284" t="str">
        <f>LEFT(N284,SEARCH("/",N284)-1)</f>
        <v>film &amp; video</v>
      </c>
      <c r="R284" t="str">
        <f>RIGHT(N284, LEN(N284)-SEARCH("/", N284))</f>
        <v>documentary</v>
      </c>
      <c r="S284" s="13">
        <f>(J284/86400)+25569+(-7/24)</f>
        <v>40194.628379629634</v>
      </c>
      <c r="T284" s="13">
        <f>(I284/86400)+25569+(-7/24)</f>
        <v>40231.625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</f>
        <v>1.142725</v>
      </c>
      <c r="P285" s="9">
        <f>(E285/L285)</f>
        <v>101.8269801980198</v>
      </c>
      <c r="Q285" t="str">
        <f>LEFT(N285,SEARCH("/",N285)-1)</f>
        <v>film &amp; video</v>
      </c>
      <c r="R285" t="str">
        <f>RIGHT(N285, LEN(N285)-SEARCH("/", N285))</f>
        <v>documentary</v>
      </c>
      <c r="S285" s="13">
        <f>(J285/86400)+25569+(-7/24)</f>
        <v>40675.418333333335</v>
      </c>
      <c r="T285" s="13">
        <f>(I285/86400)+25569+(-7/24)</f>
        <v>40694.915972222225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</f>
        <v>1.0462615</v>
      </c>
      <c r="P286" s="9">
        <f>(E286/L286)</f>
        <v>55.066394736842106</v>
      </c>
      <c r="Q286" t="str">
        <f>LEFT(N286,SEARCH("/",N286)-1)</f>
        <v>film &amp; video</v>
      </c>
      <c r="R286" t="str">
        <f>RIGHT(N286, LEN(N286)-SEARCH("/", N286))</f>
        <v>documentary</v>
      </c>
      <c r="S286" s="13">
        <f>(J286/86400)+25569+(-7/24)</f>
        <v>40904.446527777778</v>
      </c>
      <c r="T286" s="13">
        <f>(I286/86400)+25569+(-7/24)</f>
        <v>40929.446527777778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</f>
        <v>2.2882507142857142</v>
      </c>
      <c r="P287" s="9">
        <f>(E287/L287)</f>
        <v>56.901438721136763</v>
      </c>
      <c r="Q287" t="str">
        <f>LEFT(N287,SEARCH("/",N287)-1)</f>
        <v>film &amp; video</v>
      </c>
      <c r="R287" t="str">
        <f>RIGHT(N287, LEN(N287)-SEARCH("/", N287))</f>
        <v>documentary</v>
      </c>
      <c r="S287" s="13">
        <f>(J287/86400)+25569+(-7/24)</f>
        <v>41506.464444444449</v>
      </c>
      <c r="T287" s="13">
        <f>(I287/86400)+25569+(-7/24)</f>
        <v>41536.464444444449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</f>
        <v>1.0915333333333332</v>
      </c>
      <c r="P288" s="9">
        <f>(E288/L288)</f>
        <v>121.28148148148148</v>
      </c>
      <c r="Q288" t="str">
        <f>LEFT(N288,SEARCH("/",N288)-1)</f>
        <v>film &amp; video</v>
      </c>
      <c r="R288" t="str">
        <f>RIGHT(N288, LEN(N288)-SEARCH("/", N288))</f>
        <v>documentary</v>
      </c>
      <c r="S288" s="13">
        <f>(J288/86400)+25569+(-7/24)</f>
        <v>41313.524583333339</v>
      </c>
      <c r="T288" s="13">
        <f>(I288/86400)+25569+(-7/24)</f>
        <v>41358.482916666668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</f>
        <v>1.7629999999999999</v>
      </c>
      <c r="P289" s="9">
        <f>(E289/L289)</f>
        <v>91.189655172413794</v>
      </c>
      <c r="Q289" t="str">
        <f>LEFT(N289,SEARCH("/",N289)-1)</f>
        <v>film &amp; video</v>
      </c>
      <c r="R289" t="str">
        <f>RIGHT(N289, LEN(N289)-SEARCH("/", N289))</f>
        <v>documentary</v>
      </c>
      <c r="S289" s="13">
        <f>(J289/86400)+25569+(-7/24)</f>
        <v>41183.986319444448</v>
      </c>
      <c r="T289" s="13">
        <f>(I289/86400)+25569+(-7/24)</f>
        <v>41214.875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</f>
        <v>1.0321061999999999</v>
      </c>
      <c r="P290" s="9">
        <f>(E290/L290)</f>
        <v>115.44812080536913</v>
      </c>
      <c r="Q290" t="str">
        <f>LEFT(N290,SEARCH("/",N290)-1)</f>
        <v>film &amp; video</v>
      </c>
      <c r="R290" t="str">
        <f>RIGHT(N290, LEN(N290)-SEARCH("/", N290))</f>
        <v>documentary</v>
      </c>
      <c r="S290" s="13">
        <f>(J290/86400)+25569+(-7/24)</f>
        <v>41050.877233796295</v>
      </c>
      <c r="T290" s="13">
        <f>(I290/86400)+25569+(-7/24)</f>
        <v>41085.877233796295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</f>
        <v>1.0482</v>
      </c>
      <c r="P291" s="9">
        <f>(E291/L291)</f>
        <v>67.771551724137936</v>
      </c>
      <c r="Q291" t="str">
        <f>LEFT(N291,SEARCH("/",N291)-1)</f>
        <v>film &amp; video</v>
      </c>
      <c r="R291" t="str">
        <f>RIGHT(N291, LEN(N291)-SEARCH("/", N291))</f>
        <v>documentary</v>
      </c>
      <c r="S291" s="13">
        <f>(J291/86400)+25569+(-7/24)</f>
        <v>41550.16474537037</v>
      </c>
      <c r="T291" s="13">
        <f>(I291/86400)+25569+(-7/24)</f>
        <v>41580.16474537037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</f>
        <v>1.0668444444444445</v>
      </c>
      <c r="P292" s="9">
        <f>(E292/L292)</f>
        <v>28.576190476190476</v>
      </c>
      <c r="Q292" t="str">
        <f>LEFT(N292,SEARCH("/",N292)-1)</f>
        <v>film &amp; video</v>
      </c>
      <c r="R292" t="str">
        <f>RIGHT(N292, LEN(N292)-SEARCH("/", N292))</f>
        <v>documentary</v>
      </c>
      <c r="S292" s="13">
        <f>(J292/86400)+25569+(-7/24)</f>
        <v>40526.077511574076</v>
      </c>
      <c r="T292" s="13">
        <f>(I292/86400)+25569+(-7/24)</f>
        <v>40576.040972222225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</f>
        <v>1.2001999999999999</v>
      </c>
      <c r="P293" s="9">
        <f>(E293/L293)</f>
        <v>46.8828125</v>
      </c>
      <c r="Q293" t="str">
        <f>LEFT(N293,SEARCH("/",N293)-1)</f>
        <v>film &amp; video</v>
      </c>
      <c r="R293" t="str">
        <f>RIGHT(N293, LEN(N293)-SEARCH("/", N293))</f>
        <v>documentary</v>
      </c>
      <c r="S293" s="13">
        <f>(J293/86400)+25569+(-7/24)</f>
        <v>41376.477384259262</v>
      </c>
      <c r="T293" s="13">
        <f>(I293/86400)+25569+(-7/24)</f>
        <v>41394.709027777782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</f>
        <v>1.0150693333333334</v>
      </c>
      <c r="P294" s="9">
        <f>(E294/L294)</f>
        <v>154.42231237322514</v>
      </c>
      <c r="Q294" t="str">
        <f>LEFT(N294,SEARCH("/",N294)-1)</f>
        <v>film &amp; video</v>
      </c>
      <c r="R294" t="str">
        <f>RIGHT(N294, LEN(N294)-SEARCH("/", N294))</f>
        <v>documentary</v>
      </c>
      <c r="S294" s="13">
        <f>(J294/86400)+25569+(-7/24)</f>
        <v>40812.511562500003</v>
      </c>
      <c r="T294" s="13">
        <f>(I294/86400)+25569+(-7/24)</f>
        <v>40844.874305555561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</f>
        <v>1.0138461538461538</v>
      </c>
      <c r="P295" s="9">
        <f>(E295/L295)</f>
        <v>201.22137404580153</v>
      </c>
      <c r="Q295" t="str">
        <f>LEFT(N295,SEARCH("/",N295)-1)</f>
        <v>film &amp; video</v>
      </c>
      <c r="R295" t="str">
        <f>RIGHT(N295, LEN(N295)-SEARCH("/", N295))</f>
        <v>documentary</v>
      </c>
      <c r="S295" s="13">
        <f>(J295/86400)+25569+(-7/24)</f>
        <v>41719.376319444447</v>
      </c>
      <c r="T295" s="13">
        <f>(I295/86400)+25569+(-7/24)</f>
        <v>41749.376319444447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</f>
        <v>1</v>
      </c>
      <c r="P296" s="9">
        <f>(E296/L296)</f>
        <v>100</v>
      </c>
      <c r="Q296" t="str">
        <f>LEFT(N296,SEARCH("/",N296)-1)</f>
        <v>film &amp; video</v>
      </c>
      <c r="R296" t="str">
        <f>RIGHT(N296, LEN(N296)-SEARCH("/", N296))</f>
        <v>documentary</v>
      </c>
      <c r="S296" s="13">
        <f>(J296/86400)+25569+(-7/24)</f>
        <v>40342.792754629634</v>
      </c>
      <c r="T296" s="13">
        <f>(I296/86400)+25569+(-7/24)</f>
        <v>40378.375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</f>
        <v>1.3310911999999999</v>
      </c>
      <c r="P297" s="9">
        <f>(E297/L297)</f>
        <v>100.08204511278196</v>
      </c>
      <c r="Q297" t="str">
        <f>LEFT(N297,SEARCH("/",N297)-1)</f>
        <v>film &amp; video</v>
      </c>
      <c r="R297" t="str">
        <f>RIGHT(N297, LEN(N297)-SEARCH("/", N297))</f>
        <v>documentary</v>
      </c>
      <c r="S297" s="13">
        <f>(J297/86400)+25569+(-7/24)</f>
        <v>41518.713067129633</v>
      </c>
      <c r="T297" s="13">
        <f>(I297/86400)+25569+(-7/24)</f>
        <v>41578.708333333336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</f>
        <v>1.187262</v>
      </c>
      <c r="P298" s="9">
        <f>(E298/L298)</f>
        <v>230.08953488372092</v>
      </c>
      <c r="Q298" t="str">
        <f>LEFT(N298,SEARCH("/",N298)-1)</f>
        <v>film &amp; video</v>
      </c>
      <c r="R298" t="str">
        <f>RIGHT(N298, LEN(N298)-SEARCH("/", N298))</f>
        <v>documentary</v>
      </c>
      <c r="S298" s="13">
        <f>(J298/86400)+25569+(-7/24)</f>
        <v>41134.183831018519</v>
      </c>
      <c r="T298" s="13">
        <f>(I298/86400)+25569+(-7/24)</f>
        <v>41159.183831018519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</f>
        <v>1.0064</v>
      </c>
      <c r="P299" s="9">
        <f>(E299/L299)</f>
        <v>141.74647887323943</v>
      </c>
      <c r="Q299" t="str">
        <f>LEFT(N299,SEARCH("/",N299)-1)</f>
        <v>film &amp; video</v>
      </c>
      <c r="R299" t="str">
        <f>RIGHT(N299, LEN(N299)-SEARCH("/", N299))</f>
        <v>documentary</v>
      </c>
      <c r="S299" s="13">
        <f>(J299/86400)+25569+(-7/24)</f>
        <v>42089.436354166668</v>
      </c>
      <c r="T299" s="13">
        <f>(I299/86400)+25569+(-7/24)</f>
        <v>42124.874305555561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</f>
        <v>1.089324126984127</v>
      </c>
      <c r="P300" s="9">
        <f>(E300/L300)</f>
        <v>56.344351395730705</v>
      </c>
      <c r="Q300" t="str">
        <f>LEFT(N300,SEARCH("/",N300)-1)</f>
        <v>film &amp; video</v>
      </c>
      <c r="R300" t="str">
        <f>RIGHT(N300, LEN(N300)-SEARCH("/", N300))</f>
        <v>documentary</v>
      </c>
      <c r="S300" s="13">
        <f>(J300/86400)+25569+(-7/24)</f>
        <v>41709.171851851854</v>
      </c>
      <c r="T300" s="13">
        <f>(I300/86400)+25569+(-7/24)</f>
        <v>41768.583333333336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</f>
        <v>1.789525</v>
      </c>
      <c r="P301" s="9">
        <f>(E301/L301)</f>
        <v>73.341188524590166</v>
      </c>
      <c r="Q301" t="str">
        <f>LEFT(N301,SEARCH("/",N301)-1)</f>
        <v>film &amp; video</v>
      </c>
      <c r="R301" t="str">
        <f>RIGHT(N301, LEN(N301)-SEARCH("/", N301))</f>
        <v>documentary</v>
      </c>
      <c r="S301" s="13">
        <f>(J301/86400)+25569+(-7/24)</f>
        <v>40468.933564814819</v>
      </c>
      <c r="T301" s="13">
        <f>(I301/86400)+25569+(-7/24)</f>
        <v>40498.975231481483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</f>
        <v>1.0172264</v>
      </c>
      <c r="P302" s="9">
        <f>(E302/L302)</f>
        <v>85.337785234899329</v>
      </c>
      <c r="Q302" t="str">
        <f>LEFT(N302,SEARCH("/",N302)-1)</f>
        <v>film &amp; video</v>
      </c>
      <c r="R302" t="str">
        <f>RIGHT(N302, LEN(N302)-SEARCH("/", N302))</f>
        <v>documentary</v>
      </c>
      <c r="S302" s="13">
        <f>(J302/86400)+25569+(-7/24)</f>
        <v>40626.668263888889</v>
      </c>
      <c r="T302" s="13">
        <f>(I302/86400)+25569+(-7/24)</f>
        <v>40657.668263888889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</f>
        <v>1.1873499999999999</v>
      </c>
      <c r="P303" s="9">
        <f>(E303/L303)</f>
        <v>61.496215139442228</v>
      </c>
      <c r="Q303" t="str">
        <f>LEFT(N303,SEARCH("/",N303)-1)</f>
        <v>film &amp; video</v>
      </c>
      <c r="R303" t="str">
        <f>RIGHT(N303, LEN(N303)-SEARCH("/", N303))</f>
        <v>documentary</v>
      </c>
      <c r="S303" s="13">
        <f>(J303/86400)+25569+(-7/24)</f>
        <v>41312.446006944447</v>
      </c>
      <c r="T303" s="13">
        <f>(I303/86400)+25569+(-7/24)</f>
        <v>41352.404340277782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</f>
        <v>1.0045999999999999</v>
      </c>
      <c r="P304" s="9">
        <f>(E304/L304)</f>
        <v>93.018518518518519</v>
      </c>
      <c r="Q304" t="str">
        <f>LEFT(N304,SEARCH("/",N304)-1)</f>
        <v>film &amp; video</v>
      </c>
      <c r="R304" t="str">
        <f>RIGHT(N304, LEN(N304)-SEARCH("/", N304))</f>
        <v>documentary</v>
      </c>
      <c r="S304" s="13">
        <f>(J304/86400)+25569+(-7/24)</f>
        <v>40933.565254629633</v>
      </c>
      <c r="T304" s="13">
        <f>(I304/86400)+25569+(-7/24)</f>
        <v>40963.565254629633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</f>
        <v>1.3746666666666667</v>
      </c>
      <c r="P305" s="9">
        <f>(E305/L305)</f>
        <v>50.292682926829265</v>
      </c>
      <c r="Q305" t="str">
        <f>LEFT(N305,SEARCH("/",N305)-1)</f>
        <v>film &amp; video</v>
      </c>
      <c r="R305" t="str">
        <f>RIGHT(N305, LEN(N305)-SEARCH("/", N305))</f>
        <v>documentary</v>
      </c>
      <c r="S305" s="13">
        <f>(J305/86400)+25569+(-7/24)</f>
        <v>41031.779467592591</v>
      </c>
      <c r="T305" s="13">
        <f>(I305/86400)+25569+(-7/24)</f>
        <v>41061.779467592591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</f>
        <v>2.3164705882352941</v>
      </c>
      <c r="P306" s="9">
        <f>(E306/L306)</f>
        <v>106.43243243243244</v>
      </c>
      <c r="Q306" t="str">
        <f>LEFT(N306,SEARCH("/",N306)-1)</f>
        <v>film &amp; video</v>
      </c>
      <c r="R306" t="str">
        <f>RIGHT(N306, LEN(N306)-SEARCH("/", N306))</f>
        <v>documentary</v>
      </c>
      <c r="S306" s="13">
        <f>(J306/86400)+25569+(-7/24)</f>
        <v>41113.803206018521</v>
      </c>
      <c r="T306" s="13">
        <f>(I306/86400)+25569+(-7/24)</f>
        <v>41152.791666666672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</f>
        <v>1.3033333333333332</v>
      </c>
      <c r="P307" s="9">
        <f>(E307/L307)</f>
        <v>51.719576719576722</v>
      </c>
      <c r="Q307" t="str">
        <f>LEFT(N307,SEARCH("/",N307)-1)</f>
        <v>film &amp; video</v>
      </c>
      <c r="R307" t="str">
        <f>RIGHT(N307, LEN(N307)-SEARCH("/", N307))</f>
        <v>documentary</v>
      </c>
      <c r="S307" s="13">
        <f>(J307/86400)+25569+(-7/24)</f>
        <v>40948.338530092595</v>
      </c>
      <c r="T307" s="13">
        <f>(I307/86400)+25569+(-7/24)</f>
        <v>40978.338530092595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</f>
        <v>2.9289999999999998</v>
      </c>
      <c r="P308" s="9">
        <f>(E308/L308)</f>
        <v>36.612499999999997</v>
      </c>
      <c r="Q308" t="str">
        <f>LEFT(N308,SEARCH("/",N308)-1)</f>
        <v>film &amp; video</v>
      </c>
      <c r="R308" t="str">
        <f>RIGHT(N308, LEN(N308)-SEARCH("/", N308))</f>
        <v>documentary</v>
      </c>
      <c r="S308" s="13">
        <f>(J308/86400)+25569+(-7/24)</f>
        <v>41333.545520833337</v>
      </c>
      <c r="T308" s="13">
        <f>(I308/86400)+25569+(-7/24)</f>
        <v>41353.503854166665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</f>
        <v>1.1131818181818183</v>
      </c>
      <c r="P309" s="9">
        <f>(E309/L309)</f>
        <v>42.517361111111114</v>
      </c>
      <c r="Q309" t="str">
        <f>LEFT(N309,SEARCH("/",N309)-1)</f>
        <v>film &amp; video</v>
      </c>
      <c r="R309" t="str">
        <f>RIGHT(N309, LEN(N309)-SEARCH("/", N309))</f>
        <v>documentary</v>
      </c>
      <c r="S309" s="13">
        <f>(J309/86400)+25569+(-7/24)</f>
        <v>41282.652789351858</v>
      </c>
      <c r="T309" s="13">
        <f>(I309/86400)+25569+(-7/24)</f>
        <v>41312.652789351858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</f>
        <v>1.0556666666666668</v>
      </c>
      <c r="P310" s="9">
        <f>(E310/L310)</f>
        <v>62.712871287128714</v>
      </c>
      <c r="Q310" t="str">
        <f>LEFT(N310,SEARCH("/",N310)-1)</f>
        <v>film &amp; video</v>
      </c>
      <c r="R310" t="str">
        <f>RIGHT(N310, LEN(N310)-SEARCH("/", N310))</f>
        <v>documentary</v>
      </c>
      <c r="S310" s="13">
        <f>(J310/86400)+25569+(-7/24)</f>
        <v>40567.40289351852</v>
      </c>
      <c r="T310" s="13">
        <f>(I310/86400)+25569+(-7/24)</f>
        <v>40612.40289351852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</f>
        <v>1.1894444444444445</v>
      </c>
      <c r="P311" s="9">
        <f>(E311/L311)</f>
        <v>89.957983193277315</v>
      </c>
      <c r="Q311" t="str">
        <f>LEFT(N311,SEARCH("/",N311)-1)</f>
        <v>film &amp; video</v>
      </c>
      <c r="R311" t="str">
        <f>RIGHT(N311, LEN(N311)-SEARCH("/", N311))</f>
        <v>documentary</v>
      </c>
      <c r="S311" s="13">
        <f>(J311/86400)+25569+(-7/24)</f>
        <v>41134.45988425926</v>
      </c>
      <c r="T311" s="13">
        <f>(I311/86400)+25569+(-7/24)</f>
        <v>41155.45988425926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</f>
        <v>1.04129</v>
      </c>
      <c r="P312" s="9">
        <f>(E312/L312)</f>
        <v>28.924722222222222</v>
      </c>
      <c r="Q312" t="str">
        <f>LEFT(N312,SEARCH("/",N312)-1)</f>
        <v>film &amp; video</v>
      </c>
      <c r="R312" t="str">
        <f>RIGHT(N312, LEN(N312)-SEARCH("/", N312))</f>
        <v>documentary</v>
      </c>
      <c r="S312" s="13">
        <f>(J312/86400)+25569+(-7/24)</f>
        <v>40820.891469907408</v>
      </c>
      <c r="T312" s="13">
        <f>(I312/86400)+25569+(-7/24)</f>
        <v>40835.791666666672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</f>
        <v>1.0410165</v>
      </c>
      <c r="P313" s="9">
        <f>(E313/L313)</f>
        <v>138.8022</v>
      </c>
      <c r="Q313" t="str">
        <f>LEFT(N313,SEARCH("/",N313)-1)</f>
        <v>film &amp; video</v>
      </c>
      <c r="R313" t="str">
        <f>RIGHT(N313, LEN(N313)-SEARCH("/", N313))</f>
        <v>documentary</v>
      </c>
      <c r="S313" s="13">
        <f>(J313/86400)+25569+(-7/24)</f>
        <v>40867.928148148152</v>
      </c>
      <c r="T313" s="13">
        <f>(I313/86400)+25569+(-7/24)</f>
        <v>40909.040972222225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</f>
        <v>1.1187499999999999</v>
      </c>
      <c r="P314" s="9">
        <f>(E314/L314)</f>
        <v>61.301369863013697</v>
      </c>
      <c r="Q314" t="str">
        <f>LEFT(N314,SEARCH("/",N314)-1)</f>
        <v>film &amp; video</v>
      </c>
      <c r="R314" t="str">
        <f>RIGHT(N314, LEN(N314)-SEARCH("/", N314))</f>
        <v>documentary</v>
      </c>
      <c r="S314" s="13">
        <f>(J314/86400)+25569+(-7/24)</f>
        <v>41348.586018518523</v>
      </c>
      <c r="T314" s="13">
        <f>(I314/86400)+25569+(-7/24)</f>
        <v>41378.586018518523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</f>
        <v>1.0473529411764706</v>
      </c>
      <c r="P315" s="9">
        <f>(E315/L315)</f>
        <v>80.202702702702709</v>
      </c>
      <c r="Q315" t="str">
        <f>LEFT(N315,SEARCH("/",N315)-1)</f>
        <v>film &amp; video</v>
      </c>
      <c r="R315" t="str">
        <f>RIGHT(N315, LEN(N315)-SEARCH("/", N315))</f>
        <v>documentary</v>
      </c>
      <c r="S315" s="13">
        <f>(J315/86400)+25569+(-7/24)</f>
        <v>40356.936273148152</v>
      </c>
      <c r="T315" s="13">
        <f>(I315/86400)+25569+(-7/24)</f>
        <v>40401.374305555561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</f>
        <v>3.8515000000000001</v>
      </c>
      <c r="P316" s="9">
        <f>(E316/L316)</f>
        <v>32.095833333333331</v>
      </c>
      <c r="Q316" t="str">
        <f>LEFT(N316,SEARCH("/",N316)-1)</f>
        <v>film &amp; video</v>
      </c>
      <c r="R316" t="str">
        <f>RIGHT(N316, LEN(N316)-SEARCH("/", N316))</f>
        <v>documentary</v>
      </c>
      <c r="S316" s="13">
        <f>(J316/86400)+25569+(-7/24)</f>
        <v>41304.541527777779</v>
      </c>
      <c r="T316" s="13">
        <f>(I316/86400)+25569+(-7/24)</f>
        <v>41334.541527777779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</f>
        <v>1.01248</v>
      </c>
      <c r="P317" s="9">
        <f>(E317/L317)</f>
        <v>200.88888888888889</v>
      </c>
      <c r="Q317" t="str">
        <f>LEFT(N317,SEARCH("/",N317)-1)</f>
        <v>film &amp; video</v>
      </c>
      <c r="R317" t="str">
        <f>RIGHT(N317, LEN(N317)-SEARCH("/", N317))</f>
        <v>documentary</v>
      </c>
      <c r="S317" s="13">
        <f>(J317/86400)+25569+(-7/24)</f>
        <v>41113.480717592596</v>
      </c>
      <c r="T317" s="13">
        <f>(I317/86400)+25569+(-7/24)</f>
        <v>41143.480717592596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</f>
        <v>1.1377333333333333</v>
      </c>
      <c r="P318" s="9">
        <f>(E318/L318)</f>
        <v>108.01265822784811</v>
      </c>
      <c r="Q318" t="str">
        <f>LEFT(N318,SEARCH("/",N318)-1)</f>
        <v>film &amp; video</v>
      </c>
      <c r="R318" t="str">
        <f>RIGHT(N318, LEN(N318)-SEARCH("/", N318))</f>
        <v>documentary</v>
      </c>
      <c r="S318" s="13">
        <f>(J318/86400)+25569+(-7/24)</f>
        <v>41950.631909722222</v>
      </c>
      <c r="T318" s="13">
        <f>(I318/86400)+25569+(-7/24)</f>
        <v>41983.915972222225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</f>
        <v>1.0080333333333333</v>
      </c>
      <c r="P319" s="9">
        <f>(E319/L319)</f>
        <v>95.699367088607602</v>
      </c>
      <c r="Q319" t="str">
        <f>LEFT(N319,SEARCH("/",N319)-1)</f>
        <v>film &amp; video</v>
      </c>
      <c r="R319" t="str">
        <f>RIGHT(N319, LEN(N319)-SEARCH("/", N319))</f>
        <v>documentary</v>
      </c>
      <c r="S319" s="13">
        <f>(J319/86400)+25569+(-7/24)</f>
        <v>41589.38521990741</v>
      </c>
      <c r="T319" s="13">
        <f>(I319/86400)+25569+(-7/24)</f>
        <v>41619.38521990741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</f>
        <v>2.8332000000000002</v>
      </c>
      <c r="P320" s="9">
        <f>(E320/L320)</f>
        <v>49.880281690140848</v>
      </c>
      <c r="Q320" t="str">
        <f>LEFT(N320,SEARCH("/",N320)-1)</f>
        <v>film &amp; video</v>
      </c>
      <c r="R320" t="str">
        <f>RIGHT(N320, LEN(N320)-SEARCH("/", N320))</f>
        <v>documentary</v>
      </c>
      <c r="S320" s="13">
        <f>(J320/86400)+25569+(-7/24)</f>
        <v>41329.747118055559</v>
      </c>
      <c r="T320" s="13">
        <f>(I320/86400)+25569+(-7/24)</f>
        <v>41359.705451388894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</f>
        <v>1.1268</v>
      </c>
      <c r="P321" s="9">
        <f>(E321/L321)</f>
        <v>110.47058823529412</v>
      </c>
      <c r="Q321" t="str">
        <f>LEFT(N321,SEARCH("/",N321)-1)</f>
        <v>film &amp; video</v>
      </c>
      <c r="R321" t="str">
        <f>RIGHT(N321, LEN(N321)-SEARCH("/", N321))</f>
        <v>documentary</v>
      </c>
      <c r="S321" s="13">
        <f>(J321/86400)+25569+(-7/24)</f>
        <v>40123.546631944446</v>
      </c>
      <c r="T321" s="13">
        <f>(I321/86400)+25569+(-7/24)</f>
        <v>40211.040972222225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</f>
        <v>1.0658000000000001</v>
      </c>
      <c r="P322" s="9">
        <f>(E322/L322)</f>
        <v>134.91139240506328</v>
      </c>
      <c r="Q322" t="str">
        <f>LEFT(N322,SEARCH("/",N322)-1)</f>
        <v>film &amp; video</v>
      </c>
      <c r="R322" t="str">
        <f>RIGHT(N322, LEN(N322)-SEARCH("/", N322))</f>
        <v>documentary</v>
      </c>
      <c r="S322" s="13">
        <f>(J322/86400)+25569+(-7/24)</f>
        <v>42331.259641203702</v>
      </c>
      <c r="T322" s="13">
        <f>(I322/86400)+25569+(-7/24)</f>
        <v>42360.666666666664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</f>
        <v>1.0266285714285714</v>
      </c>
      <c r="P323" s="9">
        <f>(E323/L323)</f>
        <v>106.62314540059347</v>
      </c>
      <c r="Q323" t="str">
        <f>LEFT(N323,SEARCH("/",N323)-1)</f>
        <v>film &amp; video</v>
      </c>
      <c r="R323" t="str">
        <f>RIGHT(N323, LEN(N323)-SEARCH("/", N323))</f>
        <v>documentary</v>
      </c>
      <c r="S323" s="13">
        <f>(J323/86400)+25569+(-7/24)</f>
        <v>42647.15493055556</v>
      </c>
      <c r="T323" s="13">
        <f>(I323/86400)+25569+(-7/24)</f>
        <v>42682.196597222224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</f>
        <v>1.0791200000000001</v>
      </c>
      <c r="P324" s="9">
        <f>(E324/L324)</f>
        <v>145.04301075268816</v>
      </c>
      <c r="Q324" t="str">
        <f>LEFT(N324,SEARCH("/",N324)-1)</f>
        <v>film &amp; video</v>
      </c>
      <c r="R324" t="str">
        <f>RIGHT(N324, LEN(N324)-SEARCH("/", N324))</f>
        <v>documentary</v>
      </c>
      <c r="S324" s="13">
        <f>(J324/86400)+25569+(-7/24)</f>
        <v>42473.278333333335</v>
      </c>
      <c r="T324" s="13">
        <f>(I324/86400)+25569+(-7/24)</f>
        <v>42503.278333333335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</f>
        <v>1.2307407407407407</v>
      </c>
      <c r="P325" s="9">
        <f>(E325/L325)</f>
        <v>114.58620689655173</v>
      </c>
      <c r="Q325" t="str">
        <f>LEFT(N325,SEARCH("/",N325)-1)</f>
        <v>film &amp; video</v>
      </c>
      <c r="R325" t="str">
        <f>RIGHT(N325, LEN(N325)-SEARCH("/", N325))</f>
        <v>documentary</v>
      </c>
      <c r="S325" s="13">
        <f>(J325/86400)+25569+(-7/24)</f>
        <v>42697.029699074075</v>
      </c>
      <c r="T325" s="13">
        <f>(I325/86400)+25569+(-7/24)</f>
        <v>42725.040972222225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</f>
        <v>1.016</v>
      </c>
      <c r="P326" s="9">
        <f>(E326/L326)</f>
        <v>105.3170731707317</v>
      </c>
      <c r="Q326" t="str">
        <f>LEFT(N326,SEARCH("/",N326)-1)</f>
        <v>film &amp; video</v>
      </c>
      <c r="R326" t="str">
        <f>RIGHT(N326, LEN(N326)-SEARCH("/", N326))</f>
        <v>documentary</v>
      </c>
      <c r="S326" s="13">
        <f>(J326/86400)+25569+(-7/24)</f>
        <v>42184.334583333337</v>
      </c>
      <c r="T326" s="13">
        <f>(I326/86400)+25569+(-7/24)</f>
        <v>42217.334583333337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</f>
        <v>1.04396</v>
      </c>
      <c r="P327" s="9">
        <f>(E327/L327)</f>
        <v>70.921195652173907</v>
      </c>
      <c r="Q327" t="str">
        <f>LEFT(N327,SEARCH("/",N327)-1)</f>
        <v>film &amp; video</v>
      </c>
      <c r="R327" t="str">
        <f>RIGHT(N327, LEN(N327)-SEARCH("/", N327))</f>
        <v>documentary</v>
      </c>
      <c r="S327" s="13">
        <f>(J327/86400)+25569+(-7/24)</f>
        <v>42688.896215277775</v>
      </c>
      <c r="T327" s="13">
        <f>(I327/86400)+25569+(-7/24)</f>
        <v>42723.896215277775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</f>
        <v>1.1292973333333334</v>
      </c>
      <c r="P328" s="9">
        <f>(E328/L328)</f>
        <v>147.17167680278018</v>
      </c>
      <c r="Q328" t="str">
        <f>LEFT(N328,SEARCH("/",N328)-1)</f>
        <v>film &amp; video</v>
      </c>
      <c r="R328" t="str">
        <f>RIGHT(N328, LEN(N328)-SEARCH("/", N328))</f>
        <v>documentary</v>
      </c>
      <c r="S328" s="13">
        <f>(J328/86400)+25569+(-7/24)</f>
        <v>42775.023217592599</v>
      </c>
      <c r="T328" s="13">
        <f>(I328/86400)+25569+(-7/24)</f>
        <v>42808.664583333339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</f>
        <v>1.3640000000000001</v>
      </c>
      <c r="P329" s="9">
        <f>(E329/L329)</f>
        <v>160.47058823529412</v>
      </c>
      <c r="Q329" t="str">
        <f>LEFT(N329,SEARCH("/",N329)-1)</f>
        <v>film &amp; video</v>
      </c>
      <c r="R329" t="str">
        <f>RIGHT(N329, LEN(N329)-SEARCH("/", N329))</f>
        <v>documentary</v>
      </c>
      <c r="S329" s="13">
        <f>(J329/86400)+25569+(-7/24)</f>
        <v>42057.94362268519</v>
      </c>
      <c r="T329" s="13">
        <f>(I329/86400)+25569+(-7/24)</f>
        <v>42085.041666666664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</f>
        <v>1.036144</v>
      </c>
      <c r="P330" s="9">
        <f>(E330/L330)</f>
        <v>156.04578313253012</v>
      </c>
      <c r="Q330" t="str">
        <f>LEFT(N330,SEARCH("/",N330)-1)</f>
        <v>film &amp; video</v>
      </c>
      <c r="R330" t="str">
        <f>RIGHT(N330, LEN(N330)-SEARCH("/", N330))</f>
        <v>documentary</v>
      </c>
      <c r="S330" s="13">
        <f>(J330/86400)+25569+(-7/24)</f>
        <v>42278.654953703706</v>
      </c>
      <c r="T330" s="13">
        <f>(I330/86400)+25569+(-7/24)</f>
        <v>42308.875000000007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</f>
        <v>1.0549999999999999</v>
      </c>
      <c r="P331" s="9">
        <f>(E331/L331)</f>
        <v>63.17365269461078</v>
      </c>
      <c r="Q331" t="str">
        <f>LEFT(N331,SEARCH("/",N331)-1)</f>
        <v>film &amp; video</v>
      </c>
      <c r="R331" t="str">
        <f>RIGHT(N331, LEN(N331)-SEARCH("/", N331))</f>
        <v>documentary</v>
      </c>
      <c r="S331" s="13">
        <f>(J331/86400)+25569+(-7/24)</f>
        <v>42291.175081018526</v>
      </c>
      <c r="T331" s="13">
        <f>(I331/86400)+25569+(-7/24)</f>
        <v>42314.875000000007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</f>
        <v>1.0182857142857142</v>
      </c>
      <c r="P332" s="9">
        <f>(E332/L332)</f>
        <v>104.82352941176471</v>
      </c>
      <c r="Q332" t="str">
        <f>LEFT(N332,SEARCH("/",N332)-1)</f>
        <v>film &amp; video</v>
      </c>
      <c r="R332" t="str">
        <f>RIGHT(N332, LEN(N332)-SEARCH("/", N332))</f>
        <v>documentary</v>
      </c>
      <c r="S332" s="13">
        <f>(J332/86400)+25569+(-7/24)</f>
        <v>41379.224108796298</v>
      </c>
      <c r="T332" s="13">
        <f>(I332/86400)+25569+(-7/24)</f>
        <v>41410.874305555561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</f>
        <v>1.0660499999999999</v>
      </c>
      <c r="P333" s="9">
        <f>(E333/L333)</f>
        <v>97.356164383561648</v>
      </c>
      <c r="Q333" t="str">
        <f>LEFT(N333,SEARCH("/",N333)-1)</f>
        <v>film &amp; video</v>
      </c>
      <c r="R333" t="str">
        <f>RIGHT(N333, LEN(N333)-SEARCH("/", N333))</f>
        <v>documentary</v>
      </c>
      <c r="S333" s="13">
        <f>(J333/86400)+25569+(-7/24)</f>
        <v>42507.28974537037</v>
      </c>
      <c r="T333" s="13">
        <f>(I333/86400)+25569+(-7/24)</f>
        <v>42538.28974537037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</f>
        <v>1.13015</v>
      </c>
      <c r="P334" s="9">
        <f>(E334/L334)</f>
        <v>203.63063063063063</v>
      </c>
      <c r="Q334" t="str">
        <f>LEFT(N334,SEARCH("/",N334)-1)</f>
        <v>film &amp; video</v>
      </c>
      <c r="R334" t="str">
        <f>RIGHT(N334, LEN(N334)-SEARCH("/", N334))</f>
        <v>documentary</v>
      </c>
      <c r="S334" s="13">
        <f>(J334/86400)+25569+(-7/24)</f>
        <v>42263.388622685183</v>
      </c>
      <c r="T334" s="13">
        <f>(I334/86400)+25569+(-7/24)</f>
        <v>42305.041666666664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</f>
        <v>1.252275</v>
      </c>
      <c r="P335" s="9">
        <f>(E335/L335)</f>
        <v>188.31203007518798</v>
      </c>
      <c r="Q335" t="str">
        <f>LEFT(N335,SEARCH("/",N335)-1)</f>
        <v>film &amp; video</v>
      </c>
      <c r="R335" t="str">
        <f>RIGHT(N335, LEN(N335)-SEARCH("/", N335))</f>
        <v>documentary</v>
      </c>
      <c r="S335" s="13">
        <f>(J335/86400)+25569+(-7/24)</f>
        <v>42437.34480324074</v>
      </c>
      <c r="T335" s="13">
        <f>(I335/86400)+25569+(-7/24)</f>
        <v>42467.303136574075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</f>
        <v>1.0119</v>
      </c>
      <c r="P336" s="9">
        <f>(E336/L336)</f>
        <v>146.65217391304347</v>
      </c>
      <c r="Q336" t="str">
        <f>LEFT(N336,SEARCH("/",N336)-1)</f>
        <v>film &amp; video</v>
      </c>
      <c r="R336" t="str">
        <f>RIGHT(N336, LEN(N336)-SEARCH("/", N336))</f>
        <v>documentary</v>
      </c>
      <c r="S336" s="13">
        <f>(J336/86400)+25569+(-7/24)</f>
        <v>42101.390706018523</v>
      </c>
      <c r="T336" s="13">
        <f>(I336/86400)+25569+(-7/24)</f>
        <v>42139.500000000007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</f>
        <v>1.0276470588235294</v>
      </c>
      <c r="P337" s="9">
        <f>(E337/L337)</f>
        <v>109.1875</v>
      </c>
      <c r="Q337" t="str">
        <f>LEFT(N337,SEARCH("/",N337)-1)</f>
        <v>film &amp; video</v>
      </c>
      <c r="R337" t="str">
        <f>RIGHT(N337, LEN(N337)-SEARCH("/", N337))</f>
        <v>documentary</v>
      </c>
      <c r="S337" s="13">
        <f>(J337/86400)+25569+(-7/24)</f>
        <v>42101.445775462962</v>
      </c>
      <c r="T337" s="13">
        <f>(I337/86400)+25569+(-7/24)</f>
        <v>42132.625000000007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</f>
        <v>1.1683911999999999</v>
      </c>
      <c r="P338" s="9">
        <f>(E338/L338)</f>
        <v>59.249046653144013</v>
      </c>
      <c r="Q338" t="str">
        <f>LEFT(N338,SEARCH("/",N338)-1)</f>
        <v>film &amp; video</v>
      </c>
      <c r="R338" t="str">
        <f>RIGHT(N338, LEN(N338)-SEARCH("/", N338))</f>
        <v>documentary</v>
      </c>
      <c r="S338" s="13">
        <f>(J338/86400)+25569+(-7/24)</f>
        <v>42291.304606481484</v>
      </c>
      <c r="T338" s="13">
        <f>(I338/86400)+25569+(-7/24)</f>
        <v>42321.346273148149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</f>
        <v>1.0116833333333335</v>
      </c>
      <c r="P339" s="9">
        <f>(E339/L339)</f>
        <v>97.904838709677421</v>
      </c>
      <c r="Q339" t="str">
        <f>LEFT(N339,SEARCH("/",N339)-1)</f>
        <v>film &amp; video</v>
      </c>
      <c r="R339" t="str">
        <f>RIGHT(N339, LEN(N339)-SEARCH("/", N339))</f>
        <v>documentary</v>
      </c>
      <c r="S339" s="13">
        <f>(J339/86400)+25569+(-7/24)</f>
        <v>42046.836898148154</v>
      </c>
      <c r="T339" s="13">
        <f>(I339/86400)+25569+(-7/24)</f>
        <v>42076.795231481483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</f>
        <v>1.1013360000000001</v>
      </c>
      <c r="P340" s="9">
        <f>(E340/L340)</f>
        <v>70.000169491525426</v>
      </c>
      <c r="Q340" t="str">
        <f>LEFT(N340,SEARCH("/",N340)-1)</f>
        <v>film &amp; video</v>
      </c>
      <c r="R340" t="str">
        <f>RIGHT(N340, LEN(N340)-SEARCH("/", N340))</f>
        <v>documentary</v>
      </c>
      <c r="S340" s="13">
        <f>(J340/86400)+25569+(-7/24)</f>
        <v>42559.464004629634</v>
      </c>
      <c r="T340" s="13">
        <f>(I340/86400)+25569+(-7/24)</f>
        <v>42615.750000000007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</f>
        <v>1.0808333333333333</v>
      </c>
      <c r="P341" s="9">
        <f>(E341/L341)</f>
        <v>72.865168539325836</v>
      </c>
      <c r="Q341" t="str">
        <f>LEFT(N341,SEARCH("/",N341)-1)</f>
        <v>film &amp; video</v>
      </c>
      <c r="R341" t="str">
        <f>RIGHT(N341, LEN(N341)-SEARCH("/", N341))</f>
        <v>documentary</v>
      </c>
      <c r="S341" s="13">
        <f>(J341/86400)+25569+(-7/24)</f>
        <v>42093.46837962963</v>
      </c>
      <c r="T341" s="13">
        <f>(I341/86400)+25569+(-7/24)</f>
        <v>42123.46837962963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</f>
        <v>1.2502285714285715</v>
      </c>
      <c r="P342" s="9">
        <f>(E342/L342)</f>
        <v>146.34782608695653</v>
      </c>
      <c r="Q342" t="str">
        <f>LEFT(N342,SEARCH("/",N342)-1)</f>
        <v>film &amp; video</v>
      </c>
      <c r="R342" t="str">
        <f>RIGHT(N342, LEN(N342)-SEARCH("/", N342))</f>
        <v>documentary</v>
      </c>
      <c r="S342" s="13">
        <f>(J342/86400)+25569+(-7/24)</f>
        <v>42772.37739583334</v>
      </c>
      <c r="T342" s="13">
        <f>(I342/86400)+25569+(-7/24)</f>
        <v>42802.583333333336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</f>
        <v>1.0671428571428572</v>
      </c>
      <c r="P343" s="9">
        <f>(E343/L343)</f>
        <v>67.909090909090907</v>
      </c>
      <c r="Q343" t="str">
        <f>LEFT(N343,SEARCH("/",N343)-1)</f>
        <v>film &amp; video</v>
      </c>
      <c r="R343" t="str">
        <f>RIGHT(N343, LEN(N343)-SEARCH("/", N343))</f>
        <v>documentary</v>
      </c>
      <c r="S343" s="13">
        <f>(J343/86400)+25569+(-7/24)</f>
        <v>41894.587939814817</v>
      </c>
      <c r="T343" s="13">
        <f>(I343/86400)+25569+(-7/24)</f>
        <v>41912.874305555561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</f>
        <v>1.0036639999999999</v>
      </c>
      <c r="P344" s="9">
        <f>(E344/L344)</f>
        <v>169.85083076923075</v>
      </c>
      <c r="Q344" t="str">
        <f>LEFT(N344,SEARCH("/",N344)-1)</f>
        <v>film &amp; video</v>
      </c>
      <c r="R344" t="str">
        <f>RIGHT(N344, LEN(N344)-SEARCH("/", N344))</f>
        <v>documentary</v>
      </c>
      <c r="S344" s="13">
        <f>(J344/86400)+25569+(-7/24)</f>
        <v>42459.489178240743</v>
      </c>
      <c r="T344" s="13">
        <f>(I344/86400)+25569+(-7/24)</f>
        <v>42489.489178240743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</f>
        <v>1.0202863333333334</v>
      </c>
      <c r="P345" s="9">
        <f>(E345/L345)</f>
        <v>58.413339694656486</v>
      </c>
      <c r="Q345" t="str">
        <f>LEFT(N345,SEARCH("/",N345)-1)</f>
        <v>film &amp; video</v>
      </c>
      <c r="R345" t="str">
        <f>RIGHT(N345, LEN(N345)-SEARCH("/", N345))</f>
        <v>documentary</v>
      </c>
      <c r="S345" s="13">
        <f>(J345/86400)+25569+(-7/24)</f>
        <v>41926.446122685185</v>
      </c>
      <c r="T345" s="13">
        <f>(I345/86400)+25569+(-7/24)</f>
        <v>41956.833333333336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</f>
        <v>1.0208358208955224</v>
      </c>
      <c r="P346" s="9">
        <f>(E346/L346)</f>
        <v>119.99298245614035</v>
      </c>
      <c r="Q346" t="str">
        <f>LEFT(N346,SEARCH("/",N346)-1)</f>
        <v>film &amp; video</v>
      </c>
      <c r="R346" t="str">
        <f>RIGHT(N346, LEN(N346)-SEARCH("/", N346))</f>
        <v>documentary</v>
      </c>
      <c r="S346" s="13">
        <f>(J346/86400)+25569+(-7/24)</f>
        <v>42111.679328703707</v>
      </c>
      <c r="T346" s="13">
        <f>(I346/86400)+25569+(-7/24)</f>
        <v>42155.805555555555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</f>
        <v>1.2327586206896552</v>
      </c>
      <c r="P347" s="9">
        <f>(E347/L347)</f>
        <v>99.860335195530723</v>
      </c>
      <c r="Q347" t="str">
        <f>LEFT(N347,SEARCH("/",N347)-1)</f>
        <v>film &amp; video</v>
      </c>
      <c r="R347" t="str">
        <f>RIGHT(N347, LEN(N347)-SEARCH("/", N347))</f>
        <v>documentary</v>
      </c>
      <c r="S347" s="13">
        <f>(J347/86400)+25569+(-7/24)</f>
        <v>42114.652662037035</v>
      </c>
      <c r="T347" s="13">
        <f>(I347/86400)+25569+(-7/24)</f>
        <v>42144.652662037035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</f>
        <v>1.7028880000000002</v>
      </c>
      <c r="P348" s="9">
        <f>(E348/L348)</f>
        <v>90.579148936170213</v>
      </c>
      <c r="Q348" t="str">
        <f>LEFT(N348,SEARCH("/",N348)-1)</f>
        <v>film &amp; video</v>
      </c>
      <c r="R348" t="str">
        <f>RIGHT(N348, LEN(N348)-SEARCH("/", N348))</f>
        <v>documentary</v>
      </c>
      <c r="S348" s="13">
        <f>(J348/86400)+25569+(-7/24)</f>
        <v>42261.20857638889</v>
      </c>
      <c r="T348" s="13">
        <f>(I348/86400)+25569+(-7/24)</f>
        <v>42291.20857638889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</f>
        <v>1.1159049999999999</v>
      </c>
      <c r="P349" s="9">
        <f>(E349/L349)</f>
        <v>117.77361477572559</v>
      </c>
      <c r="Q349" t="str">
        <f>LEFT(N349,SEARCH("/",N349)-1)</f>
        <v>film &amp; video</v>
      </c>
      <c r="R349" t="str">
        <f>RIGHT(N349, LEN(N349)-SEARCH("/", N349))</f>
        <v>documentary</v>
      </c>
      <c r="S349" s="13">
        <f>(J349/86400)+25569+(-7/24)</f>
        <v>42292.20380787037</v>
      </c>
      <c r="T349" s="13">
        <f>(I349/86400)+25569+(-7/24)</f>
        <v>42322.245474537041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</f>
        <v>1.03</v>
      </c>
      <c r="P350" s="9">
        <f>(E350/L350)</f>
        <v>86.554621848739501</v>
      </c>
      <c r="Q350" t="str">
        <f>LEFT(N350,SEARCH("/",N350)-1)</f>
        <v>film &amp; video</v>
      </c>
      <c r="R350" t="str">
        <f>RIGHT(N350, LEN(N350)-SEARCH("/", N350))</f>
        <v>documentary</v>
      </c>
      <c r="S350" s="13">
        <f>(J350/86400)+25569+(-7/24)</f>
        <v>42207.295324074075</v>
      </c>
      <c r="T350" s="13">
        <f>(I350/86400)+25569+(-7/24)</f>
        <v>42237.295324074075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</f>
        <v>1.0663570159857905</v>
      </c>
      <c r="P351" s="9">
        <f>(E351/L351)</f>
        <v>71.899281437125751</v>
      </c>
      <c r="Q351" t="str">
        <f>LEFT(N351,SEARCH("/",N351)-1)</f>
        <v>film &amp; video</v>
      </c>
      <c r="R351" t="str">
        <f>RIGHT(N351, LEN(N351)-SEARCH("/", N351))</f>
        <v>documentary</v>
      </c>
      <c r="S351" s="13">
        <f>(J351/86400)+25569+(-7/24)</f>
        <v>42760.207268518519</v>
      </c>
      <c r="T351" s="13">
        <f>(I351/86400)+25569+(-7/24)</f>
        <v>42790.207268518519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</f>
        <v>1.1476</v>
      </c>
      <c r="P352" s="9">
        <f>(E352/L352)</f>
        <v>129.81900452488688</v>
      </c>
      <c r="Q352" t="str">
        <f>LEFT(N352,SEARCH("/",N352)-1)</f>
        <v>film &amp; video</v>
      </c>
      <c r="R352" t="str">
        <f>RIGHT(N352, LEN(N352)-SEARCH("/", N352))</f>
        <v>documentary</v>
      </c>
      <c r="S352" s="13">
        <f>(J352/86400)+25569+(-7/24)</f>
        <v>42585.774409722224</v>
      </c>
      <c r="T352" s="13">
        <f>(I352/86400)+25569+(-7/24)</f>
        <v>42623.874305555561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</f>
        <v>1.2734117647058822</v>
      </c>
      <c r="P353" s="9">
        <f>(E353/L353)</f>
        <v>44.912863070539416</v>
      </c>
      <c r="Q353" t="str">
        <f>LEFT(N353,SEARCH("/",N353)-1)</f>
        <v>film &amp; video</v>
      </c>
      <c r="R353" t="str">
        <f>RIGHT(N353, LEN(N353)-SEARCH("/", N353))</f>
        <v>documentary</v>
      </c>
      <c r="S353" s="13">
        <f>(J353/86400)+25569+(-7/24)</f>
        <v>42427.673078703701</v>
      </c>
      <c r="T353" s="13">
        <f>(I353/86400)+25569+(-7/24)</f>
        <v>42467.631412037044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</f>
        <v>1.1656</v>
      </c>
      <c r="P354" s="9">
        <f>(E354/L354)</f>
        <v>40.755244755244753</v>
      </c>
      <c r="Q354" t="str">
        <f>LEFT(N354,SEARCH("/",N354)-1)</f>
        <v>film &amp; video</v>
      </c>
      <c r="R354" t="str">
        <f>RIGHT(N354, LEN(N354)-SEARCH("/", N354))</f>
        <v>documentary</v>
      </c>
      <c r="S354" s="13">
        <f>(J354/86400)+25569+(-7/24)</f>
        <v>41889.875787037039</v>
      </c>
      <c r="T354" s="13">
        <f>(I354/86400)+25569+(-7/24)</f>
        <v>41919.875787037039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</f>
        <v>1.0861819426615318</v>
      </c>
      <c r="P355" s="9">
        <f>(E355/L355)</f>
        <v>103.52394779771615</v>
      </c>
      <c r="Q355" t="str">
        <f>LEFT(N355,SEARCH("/",N355)-1)</f>
        <v>film &amp; video</v>
      </c>
      <c r="R355" t="str">
        <f>RIGHT(N355, LEN(N355)-SEARCH("/", N355))</f>
        <v>documentary</v>
      </c>
      <c r="S355" s="13">
        <f>(J355/86400)+25569+(-7/24)</f>
        <v>42297.500219907415</v>
      </c>
      <c r="T355" s="13">
        <f>(I355/86400)+25569+(-7/24)</f>
        <v>42327.541886574072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</f>
        <v>1.0394285714285714</v>
      </c>
      <c r="P356" s="9">
        <f>(E356/L356)</f>
        <v>125.44827586206897</v>
      </c>
      <c r="Q356" t="str">
        <f>LEFT(N356,SEARCH("/",N356)-1)</f>
        <v>film &amp; video</v>
      </c>
      <c r="R356" t="str">
        <f>RIGHT(N356, LEN(N356)-SEARCH("/", N356))</f>
        <v>documentary</v>
      </c>
      <c r="S356" s="13">
        <f>(J356/86400)+25569+(-7/24)</f>
        <v>42438.536122685189</v>
      </c>
      <c r="T356" s="13">
        <f>(I356/86400)+25569+(-7/24)</f>
        <v>42468.494456018518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</f>
        <v>1.1625714285714286</v>
      </c>
      <c r="P357" s="9">
        <f>(E357/L357)</f>
        <v>246.60606060606059</v>
      </c>
      <c r="Q357" t="str">
        <f>LEFT(N357,SEARCH("/",N357)-1)</f>
        <v>film &amp; video</v>
      </c>
      <c r="R357" t="str">
        <f>RIGHT(N357, LEN(N357)-SEARCH("/", N357))</f>
        <v>documentary</v>
      </c>
      <c r="S357" s="13">
        <f>(J357/86400)+25569+(-7/24)</f>
        <v>41943.002245370371</v>
      </c>
      <c r="T357" s="13">
        <f>(I357/86400)+25569+(-7/24)</f>
        <v>41974.043912037036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</f>
        <v>1.0269239999999999</v>
      </c>
      <c r="P358" s="9">
        <f>(E358/L358)</f>
        <v>79.401340206185566</v>
      </c>
      <c r="Q358" t="str">
        <f>LEFT(N358,SEARCH("/",N358)-1)</f>
        <v>film &amp; video</v>
      </c>
      <c r="R358" t="str">
        <f>RIGHT(N358, LEN(N358)-SEARCH("/", N358))</f>
        <v>documentary</v>
      </c>
      <c r="S358" s="13">
        <f>(J358/86400)+25569+(-7/24)</f>
        <v>42415.511493055557</v>
      </c>
      <c r="T358" s="13">
        <f>(I358/86400)+25569+(-7/24)</f>
        <v>42445.469826388893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</f>
        <v>1.74</v>
      </c>
      <c r="P359" s="9">
        <f>(E359/L359)</f>
        <v>86.138613861386133</v>
      </c>
      <c r="Q359" t="str">
        <f>LEFT(N359,SEARCH("/",N359)-1)</f>
        <v>film &amp; video</v>
      </c>
      <c r="R359" t="str">
        <f>RIGHT(N359, LEN(N359)-SEARCH("/", N359))</f>
        <v>documentary</v>
      </c>
      <c r="S359" s="13">
        <f>(J359/86400)+25569+(-7/24)</f>
        <v>42077.930520833332</v>
      </c>
      <c r="T359" s="13">
        <f>(I359/86400)+25569+(-7/24)</f>
        <v>42117.930520833332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</f>
        <v>1.03088</v>
      </c>
      <c r="P360" s="9">
        <f>(E360/L360)</f>
        <v>193.04868913857678</v>
      </c>
      <c r="Q360" t="str">
        <f>LEFT(N360,SEARCH("/",N360)-1)</f>
        <v>film &amp; video</v>
      </c>
      <c r="R360" t="str">
        <f>RIGHT(N360, LEN(N360)-SEARCH("/", N360))</f>
        <v>documentary</v>
      </c>
      <c r="S360" s="13">
        <f>(J360/86400)+25569+(-7/24)</f>
        <v>42507.568530092591</v>
      </c>
      <c r="T360" s="13">
        <f>(I360/86400)+25569+(-7/24)</f>
        <v>42536.333333333336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</f>
        <v>1.0485537190082646</v>
      </c>
      <c r="P361" s="9">
        <f>(E361/L361)</f>
        <v>84.023178807947019</v>
      </c>
      <c r="Q361" t="str">
        <f>LEFT(N361,SEARCH("/",N361)-1)</f>
        <v>film &amp; video</v>
      </c>
      <c r="R361" t="str">
        <f>RIGHT(N361, LEN(N361)-SEARCH("/", N361))</f>
        <v>documentary</v>
      </c>
      <c r="S361" s="13">
        <f>(J361/86400)+25569+(-7/24)</f>
        <v>41934.778819444451</v>
      </c>
      <c r="T361" s="13">
        <f>(I361/86400)+25569+(-7/24)</f>
        <v>41956.925000000003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</f>
        <v>1.0137499999999999</v>
      </c>
      <c r="P362" s="9">
        <f>(E362/L362)</f>
        <v>139.82758620689654</v>
      </c>
      <c r="Q362" t="str">
        <f>LEFT(N362,SEARCH("/",N362)-1)</f>
        <v>film &amp; video</v>
      </c>
      <c r="R362" t="str">
        <f>RIGHT(N362, LEN(N362)-SEARCH("/", N362))</f>
        <v>documentary</v>
      </c>
      <c r="S362" s="13">
        <f>(J362/86400)+25569+(-7/24)</f>
        <v>42163.606250000004</v>
      </c>
      <c r="T362" s="13">
        <f>(I362/86400)+25569+(-7/24)</f>
        <v>42207.84097222222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</f>
        <v>1.1107699999999998</v>
      </c>
      <c r="P363" s="9">
        <f>(E363/L363)</f>
        <v>109.82189265536722</v>
      </c>
      <c r="Q363" t="str">
        <f>LEFT(N363,SEARCH("/",N363)-1)</f>
        <v>film &amp; video</v>
      </c>
      <c r="R363" t="str">
        <f>RIGHT(N363, LEN(N363)-SEARCH("/", N363))</f>
        <v>documentary</v>
      </c>
      <c r="S363" s="13">
        <f>(J363/86400)+25569+(-7/24)</f>
        <v>41935.709560185183</v>
      </c>
      <c r="T363" s="13">
        <f>(I363/86400)+25569+(-7/24)</f>
        <v>41965.751226851855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</f>
        <v>1.2415933781686497</v>
      </c>
      <c r="P364" s="9">
        <f>(E364/L364)</f>
        <v>139.53488372093022</v>
      </c>
      <c r="Q364" t="str">
        <f>LEFT(N364,SEARCH("/",N364)-1)</f>
        <v>film &amp; video</v>
      </c>
      <c r="R364" t="str">
        <f>RIGHT(N364, LEN(N364)-SEARCH("/", N364))</f>
        <v>documentary</v>
      </c>
      <c r="S364" s="13">
        <f>(J364/86400)+25569+(-7/24)</f>
        <v>41836.91887731482</v>
      </c>
      <c r="T364" s="13">
        <f>(I364/86400)+25569+(-7/24)</f>
        <v>41858.708333333336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</f>
        <v>1.0133333333333334</v>
      </c>
      <c r="P365" s="9">
        <f>(E365/L365)</f>
        <v>347.84615384615387</v>
      </c>
      <c r="Q365" t="str">
        <f>LEFT(N365,SEARCH("/",N365)-1)</f>
        <v>film &amp; video</v>
      </c>
      <c r="R365" t="str">
        <f>RIGHT(N365, LEN(N365)-SEARCH("/", N365))</f>
        <v>documentary</v>
      </c>
      <c r="S365" s="13">
        <f>(J365/86400)+25569+(-7/24)</f>
        <v>40255.452962962961</v>
      </c>
      <c r="T365" s="13">
        <f>(I365/86400)+25569+(-7/24)</f>
        <v>40300.515277777777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</f>
        <v>1.1016142857142857</v>
      </c>
      <c r="P366" s="9">
        <f>(E366/L366)</f>
        <v>68.24159292035398</v>
      </c>
      <c r="Q366" t="str">
        <f>LEFT(N366,SEARCH("/",N366)-1)</f>
        <v>film &amp; video</v>
      </c>
      <c r="R366" t="str">
        <f>RIGHT(N366, LEN(N366)-SEARCH("/", N366))</f>
        <v>documentary</v>
      </c>
      <c r="S366" s="13">
        <f>(J366/86400)+25569+(-7/24)</f>
        <v>41780.567962962967</v>
      </c>
      <c r="T366" s="13">
        <f>(I366/86400)+25569+(-7/24)</f>
        <v>41810.874305555561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</f>
        <v>1.0397333333333334</v>
      </c>
      <c r="P367" s="9">
        <f>(E367/L367)</f>
        <v>239.93846153846152</v>
      </c>
      <c r="Q367" t="str">
        <f>LEFT(N367,SEARCH("/",N367)-1)</f>
        <v>film &amp; video</v>
      </c>
      <c r="R367" t="str">
        <f>RIGHT(N367, LEN(N367)-SEARCH("/", N367))</f>
        <v>documentary</v>
      </c>
      <c r="S367" s="13">
        <f>(J367/86400)+25569+(-7/24)</f>
        <v>41668.314803240741</v>
      </c>
      <c r="T367" s="13">
        <f>(I367/86400)+25569+(-7/24)</f>
        <v>41698.314803240741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</f>
        <v>1.013157894736842</v>
      </c>
      <c r="P368" s="9">
        <f>(E368/L368)</f>
        <v>287.31343283582089</v>
      </c>
      <c r="Q368" t="str">
        <f>LEFT(N368,SEARCH("/",N368)-1)</f>
        <v>film &amp; video</v>
      </c>
      <c r="R368" t="str">
        <f>RIGHT(N368, LEN(N368)-SEARCH("/", N368))</f>
        <v>documentary</v>
      </c>
      <c r="S368" s="13">
        <f>(J368/86400)+25569+(-7/24)</f>
        <v>41019.501365740747</v>
      </c>
      <c r="T368" s="13">
        <f>(I368/86400)+25569+(-7/24)</f>
        <v>41049.501365740747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</f>
        <v>1.033501</v>
      </c>
      <c r="P369" s="9">
        <f>(E369/L369)</f>
        <v>86.84882352941176</v>
      </c>
      <c r="Q369" t="str">
        <f>LEFT(N369,SEARCH("/",N369)-1)</f>
        <v>film &amp; video</v>
      </c>
      <c r="R369" t="str">
        <f>RIGHT(N369, LEN(N369)-SEARCH("/", N369))</f>
        <v>documentary</v>
      </c>
      <c r="S369" s="13">
        <f>(J369/86400)+25569+(-7/24)</f>
        <v>41355.285625000004</v>
      </c>
      <c r="T369" s="13">
        <f>(I369/86400)+25569+(-7/24)</f>
        <v>41394.915972222225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</f>
        <v>1.04112</v>
      </c>
      <c r="P370" s="9">
        <f>(E370/L370)</f>
        <v>81.84905660377359</v>
      </c>
      <c r="Q370" t="str">
        <f>LEFT(N370,SEARCH("/",N370)-1)</f>
        <v>film &amp; video</v>
      </c>
      <c r="R370" t="str">
        <f>RIGHT(N370, LEN(N370)-SEARCH("/", N370))</f>
        <v>documentary</v>
      </c>
      <c r="S370" s="13">
        <f>(J370/86400)+25569+(-7/24)</f>
        <v>42043.31391203704</v>
      </c>
      <c r="T370" s="13">
        <f>(I370/86400)+25569+(-7/24)</f>
        <v>42078.272245370368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</f>
        <v>1.1015569230769231</v>
      </c>
      <c r="P371" s="9">
        <f>(E371/L371)</f>
        <v>42.874970059880241</v>
      </c>
      <c r="Q371" t="str">
        <f>LEFT(N371,SEARCH("/",N371)-1)</f>
        <v>film &amp; video</v>
      </c>
      <c r="R371" t="str">
        <f>RIGHT(N371, LEN(N371)-SEARCH("/", N371))</f>
        <v>documentary</v>
      </c>
      <c r="S371" s="13">
        <f>(J371/86400)+25569+(-7/24)</f>
        <v>40893.260057870371</v>
      </c>
      <c r="T371" s="13">
        <f>(I371/86400)+25569+(-7/24)</f>
        <v>40923.260057870371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</f>
        <v>1.2202</v>
      </c>
      <c r="P372" s="9">
        <f>(E372/L372)</f>
        <v>709.41860465116281</v>
      </c>
      <c r="Q372" t="str">
        <f>LEFT(N372,SEARCH("/",N372)-1)</f>
        <v>film &amp; video</v>
      </c>
      <c r="R372" t="str">
        <f>RIGHT(N372, LEN(N372)-SEARCH("/", N372))</f>
        <v>documentary</v>
      </c>
      <c r="S372" s="13">
        <f>(J372/86400)+25569+(-7/24)</f>
        <v>42711.503472222226</v>
      </c>
      <c r="T372" s="13">
        <f>(I372/86400)+25569+(-7/24)</f>
        <v>42741.503472222226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</f>
        <v>1.1416866666666667</v>
      </c>
      <c r="P373" s="9">
        <f>(E373/L373)</f>
        <v>161.25517890772127</v>
      </c>
      <c r="Q373" t="str">
        <f>LEFT(N373,SEARCH("/",N373)-1)</f>
        <v>film &amp; video</v>
      </c>
      <c r="R373" t="str">
        <f>RIGHT(N373, LEN(N373)-SEARCH("/", N373))</f>
        <v>documentary</v>
      </c>
      <c r="S373" s="13">
        <f>(J373/86400)+25569+(-7/24)</f>
        <v>41261.476145833338</v>
      </c>
      <c r="T373" s="13">
        <f>(I373/86400)+25569+(-7/24)</f>
        <v>41306.476145833338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</f>
        <v>1.2533333333333334</v>
      </c>
      <c r="P374" s="9">
        <f>(E374/L374)</f>
        <v>41.777777777777779</v>
      </c>
      <c r="Q374" t="str">
        <f>LEFT(N374,SEARCH("/",N374)-1)</f>
        <v>film &amp; video</v>
      </c>
      <c r="R374" t="str">
        <f>RIGHT(N374, LEN(N374)-SEARCH("/", N374))</f>
        <v>documentary</v>
      </c>
      <c r="S374" s="13">
        <f>(J374/86400)+25569+(-7/24)</f>
        <v>42425.285231481488</v>
      </c>
      <c r="T374" s="13">
        <f>(I374/86400)+25569+(-7/24)</f>
        <v>42465.375000000007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</f>
        <v>1.0666666666666667</v>
      </c>
      <c r="P375" s="9">
        <f>(E375/L375)</f>
        <v>89.887640449438209</v>
      </c>
      <c r="Q375" t="str">
        <f>LEFT(N375,SEARCH("/",N375)-1)</f>
        <v>film &amp; video</v>
      </c>
      <c r="R375" t="str">
        <f>RIGHT(N375, LEN(N375)-SEARCH("/", N375))</f>
        <v>documentary</v>
      </c>
      <c r="S375" s="13">
        <f>(J375/86400)+25569+(-7/24)</f>
        <v>41078.620347222226</v>
      </c>
      <c r="T375" s="13">
        <f>(I375/86400)+25569+(-7/24)</f>
        <v>41108.620347222226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</f>
        <v>1.3065</v>
      </c>
      <c r="P376" s="9">
        <f>(E376/L376)</f>
        <v>45.051724137931032</v>
      </c>
      <c r="Q376" t="str">
        <f>LEFT(N376,SEARCH("/",N376)-1)</f>
        <v>film &amp; video</v>
      </c>
      <c r="R376" t="str">
        <f>RIGHT(N376, LEN(N376)-SEARCH("/", N376))</f>
        <v>documentary</v>
      </c>
      <c r="S376" s="13">
        <f>(J376/86400)+25569+(-7/24)</f>
        <v>40757.597581018519</v>
      </c>
      <c r="T376" s="13">
        <f>(I376/86400)+25569+(-7/24)</f>
        <v>40802.597581018519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</f>
        <v>1.2</v>
      </c>
      <c r="P377" s="9">
        <f>(E377/L377)</f>
        <v>42.857142857142854</v>
      </c>
      <c r="Q377" t="str">
        <f>LEFT(N377,SEARCH("/",N377)-1)</f>
        <v>film &amp; video</v>
      </c>
      <c r="R377" t="str">
        <f>RIGHT(N377, LEN(N377)-SEARCH("/", N377))</f>
        <v>documentary</v>
      </c>
      <c r="S377" s="13">
        <f>(J377/86400)+25569+(-7/24)</f>
        <v>41657.693414351852</v>
      </c>
      <c r="T377" s="13">
        <f>(I377/86400)+25569+(-7/24)</f>
        <v>41699.429166666669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</f>
        <v>1.0595918367346939</v>
      </c>
      <c r="P378" s="9">
        <f>(E378/L378)</f>
        <v>54.083333333333336</v>
      </c>
      <c r="Q378" t="str">
        <f>LEFT(N378,SEARCH("/",N378)-1)</f>
        <v>film &amp; video</v>
      </c>
      <c r="R378" t="str">
        <f>RIGHT(N378, LEN(N378)-SEARCH("/", N378))</f>
        <v>documentary</v>
      </c>
      <c r="S378" s="13">
        <f>(J378/86400)+25569+(-7/24)</f>
        <v>42576.161064814813</v>
      </c>
      <c r="T378" s="13">
        <f>(I378/86400)+25569+(-7/24)</f>
        <v>42607.161064814813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</f>
        <v>1.1439999999999999</v>
      </c>
      <c r="P379" s="9">
        <f>(E379/L379)</f>
        <v>103.21804511278195</v>
      </c>
      <c r="Q379" t="str">
        <f>LEFT(N379,SEARCH("/",N379)-1)</f>
        <v>film &amp; video</v>
      </c>
      <c r="R379" t="str">
        <f>RIGHT(N379, LEN(N379)-SEARCH("/", N379))</f>
        <v>documentary</v>
      </c>
      <c r="S379" s="13">
        <f>(J379/86400)+25569+(-7/24)</f>
        <v>42291.959120370368</v>
      </c>
      <c r="T379" s="13">
        <f>(I379/86400)+25569+(-7/24)</f>
        <v>42322.000694444447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</f>
        <v>1.1176666666666666</v>
      </c>
      <c r="P380" s="9">
        <f>(E380/L380)</f>
        <v>40.397590361445786</v>
      </c>
      <c r="Q380" t="str">
        <f>LEFT(N380,SEARCH("/",N380)-1)</f>
        <v>film &amp; video</v>
      </c>
      <c r="R380" t="str">
        <f>RIGHT(N380, LEN(N380)-SEARCH("/", N380))</f>
        <v>documentary</v>
      </c>
      <c r="S380" s="13">
        <f>(J380/86400)+25569+(-7/24)</f>
        <v>42370.280185185191</v>
      </c>
      <c r="T380" s="13">
        <f>(I380/86400)+25569+(-7/24)</f>
        <v>42394.702777777777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</f>
        <v>1.1608000000000001</v>
      </c>
      <c r="P381" s="9">
        <f>(E381/L381)</f>
        <v>116.85906040268456</v>
      </c>
      <c r="Q381" t="str">
        <f>LEFT(N381,SEARCH("/",N381)-1)</f>
        <v>film &amp; video</v>
      </c>
      <c r="R381" t="str">
        <f>RIGHT(N381, LEN(N381)-SEARCH("/", N381))</f>
        <v>documentary</v>
      </c>
      <c r="S381" s="13">
        <f>(J381/86400)+25569+(-7/24)</f>
        <v>40987.396666666667</v>
      </c>
      <c r="T381" s="13">
        <f>(I381/86400)+25569+(-7/24)</f>
        <v>41032.396666666667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</f>
        <v>1.415</v>
      </c>
      <c r="P382" s="9">
        <f>(E382/L382)</f>
        <v>115.51020408163265</v>
      </c>
      <c r="Q382" t="str">
        <f>LEFT(N382,SEARCH("/",N382)-1)</f>
        <v>film &amp; video</v>
      </c>
      <c r="R382" t="str">
        <f>RIGHT(N382, LEN(N382)-SEARCH("/", N382))</f>
        <v>documentary</v>
      </c>
      <c r="S382" s="13">
        <f>(J382/86400)+25569+(-7/24)</f>
        <v>42367.428148148152</v>
      </c>
      <c r="T382" s="13">
        <f>(I382/86400)+25569+(-7/24)</f>
        <v>42392.428148148152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</f>
        <v>1.0472999999999999</v>
      </c>
      <c r="P383" s="9">
        <f>(E383/L383)</f>
        <v>104.31274900398407</v>
      </c>
      <c r="Q383" t="str">
        <f>LEFT(N383,SEARCH("/",N383)-1)</f>
        <v>film &amp; video</v>
      </c>
      <c r="R383" t="str">
        <f>RIGHT(N383, LEN(N383)-SEARCH("/", N383))</f>
        <v>documentary</v>
      </c>
      <c r="S383" s="13">
        <f>(J383/86400)+25569+(-7/24)</f>
        <v>41085.406446759262</v>
      </c>
      <c r="T383" s="13">
        <f>(I383/86400)+25569+(-7/24)</f>
        <v>41119.916666666672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</f>
        <v>2.5583333333333331</v>
      </c>
      <c r="P384" s="9">
        <f>(E384/L384)</f>
        <v>69.772727272727266</v>
      </c>
      <c r="Q384" t="str">
        <f>LEFT(N384,SEARCH("/",N384)-1)</f>
        <v>film &amp; video</v>
      </c>
      <c r="R384" t="str">
        <f>RIGHT(N384, LEN(N384)-SEARCH("/", N384))</f>
        <v>documentary</v>
      </c>
      <c r="S384" s="13">
        <f>(J384/86400)+25569+(-7/24)</f>
        <v>41144.41782407408</v>
      </c>
      <c r="T384" s="13">
        <f>(I384/86400)+25569+(-7/24)</f>
        <v>41158.41782407408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</f>
        <v>2.0670670670670672</v>
      </c>
      <c r="P385" s="9">
        <f>(E385/L385)</f>
        <v>43.020833333333336</v>
      </c>
      <c r="Q385" t="str">
        <f>LEFT(N385,SEARCH("/",N385)-1)</f>
        <v>film &amp; video</v>
      </c>
      <c r="R385" t="str">
        <f>RIGHT(N385, LEN(N385)-SEARCH("/", N385))</f>
        <v>documentary</v>
      </c>
      <c r="S385" s="13">
        <f>(J385/86400)+25569+(-7/24)</f>
        <v>41754.825914351852</v>
      </c>
      <c r="T385" s="13">
        <f>(I385/86400)+25569+(-7/24)</f>
        <v>41777.825914351852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</f>
        <v>1.1210500000000001</v>
      </c>
      <c r="P386" s="9">
        <f>(E386/L386)</f>
        <v>58.540469973890339</v>
      </c>
      <c r="Q386" t="str">
        <f>LEFT(N386,SEARCH("/",N386)-1)</f>
        <v>film &amp; video</v>
      </c>
      <c r="R386" t="str">
        <f>RIGHT(N386, LEN(N386)-SEARCH("/", N386))</f>
        <v>documentary</v>
      </c>
      <c r="S386" s="13">
        <f>(J386/86400)+25569+(-7/24)</f>
        <v>41980.490127314821</v>
      </c>
      <c r="T386" s="13">
        <f>(I386/86400)+25569+(-7/24)</f>
        <v>42010.490127314821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</f>
        <v>1.05982</v>
      </c>
      <c r="P387" s="9">
        <f>(E387/L387)</f>
        <v>111.79535864978902</v>
      </c>
      <c r="Q387" t="str">
        <f>LEFT(N387,SEARCH("/",N387)-1)</f>
        <v>film &amp; video</v>
      </c>
      <c r="R387" t="str">
        <f>RIGHT(N387, LEN(N387)-SEARCH("/", N387))</f>
        <v>documentary</v>
      </c>
      <c r="S387" s="13">
        <f>(J387/86400)+25569+(-7/24)</f>
        <v>41934.29283564815</v>
      </c>
      <c r="T387" s="13">
        <f>(I387/86400)+25569+(-7/24)</f>
        <v>41964.334502314821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</f>
        <v>1.0016666666666667</v>
      </c>
      <c r="P388" s="9">
        <f>(E388/L388)</f>
        <v>46.230769230769234</v>
      </c>
      <c r="Q388" t="str">
        <f>LEFT(N388,SEARCH("/",N388)-1)</f>
        <v>film &amp; video</v>
      </c>
      <c r="R388" t="str">
        <f>RIGHT(N388, LEN(N388)-SEARCH("/", N388))</f>
        <v>documentary</v>
      </c>
      <c r="S388" s="13">
        <f>(J388/86400)+25569+(-7/24)</f>
        <v>42211.659618055557</v>
      </c>
      <c r="T388" s="13">
        <f>(I388/86400)+25569+(-7/24)</f>
        <v>42226.659618055557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</f>
        <v>2.1398947368421051</v>
      </c>
      <c r="P389" s="9">
        <f>(E389/L389)</f>
        <v>144.69039145907473</v>
      </c>
      <c r="Q389" t="str">
        <f>LEFT(N389,SEARCH("/",N389)-1)</f>
        <v>film &amp; video</v>
      </c>
      <c r="R389" t="str">
        <f>RIGHT(N389, LEN(N389)-SEARCH("/", N389))</f>
        <v>documentary</v>
      </c>
      <c r="S389" s="13">
        <f>(J389/86400)+25569+(-7/24)</f>
        <v>42200.384930555556</v>
      </c>
      <c r="T389" s="13">
        <f>(I389/86400)+25569+(-7/24)</f>
        <v>42230.958333333336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</f>
        <v>1.2616000000000001</v>
      </c>
      <c r="P390" s="9">
        <f>(E390/L390)</f>
        <v>88.845070422535215</v>
      </c>
      <c r="Q390" t="str">
        <f>LEFT(N390,SEARCH("/",N390)-1)</f>
        <v>film &amp; video</v>
      </c>
      <c r="R390" t="str">
        <f>RIGHT(N390, LEN(N390)-SEARCH("/", N390))</f>
        <v>documentary</v>
      </c>
      <c r="S390" s="13">
        <f>(J390/86400)+25569+(-7/24)</f>
        <v>42548.784490740742</v>
      </c>
      <c r="T390" s="13">
        <f>(I390/86400)+25569+(-7/24)</f>
        <v>42578.784490740742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</f>
        <v>1.8153547058823529</v>
      </c>
      <c r="P391" s="9">
        <f>(E391/L391)</f>
        <v>81.75107284768211</v>
      </c>
      <c r="Q391" t="str">
        <f>LEFT(N391,SEARCH("/",N391)-1)</f>
        <v>film &amp; video</v>
      </c>
      <c r="R391" t="str">
        <f>RIGHT(N391, LEN(N391)-SEARCH("/", N391))</f>
        <v>documentary</v>
      </c>
      <c r="S391" s="13">
        <f>(J391/86400)+25569+(-7/24)</f>
        <v>41673.771412037044</v>
      </c>
      <c r="T391" s="13">
        <f>(I391/86400)+25569+(-7/24)</f>
        <v>41705.665972222225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</f>
        <v>1</v>
      </c>
      <c r="P392" s="9">
        <f>(E392/L392)</f>
        <v>71.428571428571431</v>
      </c>
      <c r="Q392" t="str">
        <f>LEFT(N392,SEARCH("/",N392)-1)</f>
        <v>film &amp; video</v>
      </c>
      <c r="R392" t="str">
        <f>RIGHT(N392, LEN(N392)-SEARCH("/", N392))</f>
        <v>documentary</v>
      </c>
      <c r="S392" s="13">
        <f>(J392/86400)+25569+(-7/24)</f>
        <v>42111.745046296295</v>
      </c>
      <c r="T392" s="13">
        <f>(I392/86400)+25569+(-7/24)</f>
        <v>42131.745046296295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</f>
        <v>1.0061</v>
      </c>
      <c r="P393" s="9">
        <f>(E393/L393)</f>
        <v>104.25906735751295</v>
      </c>
      <c r="Q393" t="str">
        <f>LEFT(N393,SEARCH("/",N393)-1)</f>
        <v>film &amp; video</v>
      </c>
      <c r="R393" t="str">
        <f>RIGHT(N393, LEN(N393)-SEARCH("/", N393))</f>
        <v>documentary</v>
      </c>
      <c r="S393" s="13">
        <f>(J393/86400)+25569+(-7/24)</f>
        <v>40864.750590277778</v>
      </c>
      <c r="T393" s="13">
        <f>(I393/86400)+25569+(-7/24)</f>
        <v>40894.749305555561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</f>
        <v>1.009027027027027</v>
      </c>
      <c r="P394" s="9">
        <f>(E394/L394)</f>
        <v>90.616504854368927</v>
      </c>
      <c r="Q394" t="str">
        <f>LEFT(N394,SEARCH("/",N394)-1)</f>
        <v>film &amp; video</v>
      </c>
      <c r="R394" t="str">
        <f>RIGHT(N394, LEN(N394)-SEARCH("/", N394))</f>
        <v>documentary</v>
      </c>
      <c r="S394" s="13">
        <f>(J394/86400)+25569+(-7/24)</f>
        <v>40763.42559027778</v>
      </c>
      <c r="T394" s="13">
        <f>(I394/86400)+25569+(-7/24)</f>
        <v>40793.833333333336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</f>
        <v>1.10446</v>
      </c>
      <c r="P395" s="9">
        <f>(E395/L395)</f>
        <v>157.33048433048432</v>
      </c>
      <c r="Q395" t="str">
        <f>LEFT(N395,SEARCH("/",N395)-1)</f>
        <v>film &amp; video</v>
      </c>
      <c r="R395" t="str">
        <f>RIGHT(N395, LEN(N395)-SEARCH("/", N395))</f>
        <v>documentary</v>
      </c>
      <c r="S395" s="13">
        <f>(J395/86400)+25569+(-7/24)</f>
        <v>41526.417268518519</v>
      </c>
      <c r="T395" s="13">
        <f>(I395/86400)+25569+(-7/24)</f>
        <v>41557.417268518519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</f>
        <v>1.118936170212766</v>
      </c>
      <c r="P396" s="9">
        <f>(E396/L396)</f>
        <v>105.18</v>
      </c>
      <c r="Q396" t="str">
        <f>LEFT(N396,SEARCH("/",N396)-1)</f>
        <v>film &amp; video</v>
      </c>
      <c r="R396" t="str">
        <f>RIGHT(N396, LEN(N396)-SEARCH("/", N396))</f>
        <v>documentary</v>
      </c>
      <c r="S396" s="13">
        <f>(J396/86400)+25569+(-7/24)</f>
        <v>42417.526412037041</v>
      </c>
      <c r="T396" s="13">
        <f>(I396/86400)+25569+(-7/24)</f>
        <v>42477.484745370377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</f>
        <v>1.0804450000000001</v>
      </c>
      <c r="P397" s="9">
        <f>(E397/L397)</f>
        <v>58.719836956521746</v>
      </c>
      <c r="Q397" t="str">
        <f>LEFT(N397,SEARCH("/",N397)-1)</f>
        <v>film &amp; video</v>
      </c>
      <c r="R397" t="str">
        <f>RIGHT(N397, LEN(N397)-SEARCH("/", N397))</f>
        <v>documentary</v>
      </c>
      <c r="S397" s="13">
        <f>(J397/86400)+25569+(-7/24)</f>
        <v>40990.617592592593</v>
      </c>
      <c r="T397" s="13">
        <f>(I397/86400)+25569+(-7/24)</f>
        <v>41026.605555555558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</f>
        <v>1.0666666666666667</v>
      </c>
      <c r="P398" s="9">
        <f>(E398/L398)</f>
        <v>81.632653061224488</v>
      </c>
      <c r="Q398" t="str">
        <f>LEFT(N398,SEARCH("/",N398)-1)</f>
        <v>film &amp; video</v>
      </c>
      <c r="R398" t="str">
        <f>RIGHT(N398, LEN(N398)-SEARCH("/", N398))</f>
        <v>documentary</v>
      </c>
      <c r="S398" s="13">
        <f>(J398/86400)+25569+(-7/24)</f>
        <v>41082.273217592599</v>
      </c>
      <c r="T398" s="13">
        <f>(I398/86400)+25569+(-7/24)</f>
        <v>41097.273217592599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</f>
        <v>1.0390027322404372</v>
      </c>
      <c r="P399" s="9">
        <f>(E399/L399)</f>
        <v>56.460043668122275</v>
      </c>
      <c r="Q399" t="str">
        <f>LEFT(N399,SEARCH("/",N399)-1)</f>
        <v>film &amp; video</v>
      </c>
      <c r="R399" t="str">
        <f>RIGHT(N399, LEN(N399)-SEARCH("/", N399))</f>
        <v>documentary</v>
      </c>
      <c r="S399" s="13">
        <f>(J399/86400)+25569+(-7/24)</f>
        <v>40379.484768518523</v>
      </c>
      <c r="T399" s="13">
        <f>(I399/86400)+25569+(-7/24)</f>
        <v>40421.863888888889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</f>
        <v>1.2516</v>
      </c>
      <c r="P400" s="9">
        <f>(E400/L400)</f>
        <v>140.1044776119403</v>
      </c>
      <c r="Q400" t="str">
        <f>LEFT(N400,SEARCH("/",N400)-1)</f>
        <v>film &amp; video</v>
      </c>
      <c r="R400" t="str">
        <f>RIGHT(N400, LEN(N400)-SEARCH("/", N400))</f>
        <v>documentary</v>
      </c>
      <c r="S400" s="13">
        <f>(J400/86400)+25569+(-7/24)</f>
        <v>42078.501458333332</v>
      </c>
      <c r="T400" s="13">
        <f>(I400/86400)+25569+(-7/24)</f>
        <v>42123.501458333332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</f>
        <v>1.0680499999999999</v>
      </c>
      <c r="P401" s="9">
        <f>(E401/L401)</f>
        <v>224.85263157894738</v>
      </c>
      <c r="Q401" t="str">
        <f>LEFT(N401,SEARCH("/",N401)-1)</f>
        <v>film &amp; video</v>
      </c>
      <c r="R401" t="str">
        <f>RIGHT(N401, LEN(N401)-SEARCH("/", N401))</f>
        <v>documentary</v>
      </c>
      <c r="S401" s="13">
        <f>(J401/86400)+25569+(-7/24)</f>
        <v>42687.584108796298</v>
      </c>
      <c r="T401" s="13">
        <f>(I401/86400)+25569+(-7/24)</f>
        <v>42718.208333333336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</f>
        <v>1.1230249999999999</v>
      </c>
      <c r="P402" s="9">
        <f>(E402/L402)</f>
        <v>181.13306451612902</v>
      </c>
      <c r="Q402" t="str">
        <f>LEFT(N402,SEARCH("/",N402)-1)</f>
        <v>film &amp; video</v>
      </c>
      <c r="R402" t="str">
        <f>RIGHT(N402, LEN(N402)-SEARCH("/", N402))</f>
        <v>documentary</v>
      </c>
      <c r="S402" s="13">
        <f>(J402/86400)+25569+(-7/24)</f>
        <v>41745.344293981485</v>
      </c>
      <c r="T402" s="13">
        <f>(I402/86400)+25569+(-7/24)</f>
        <v>41775.854166666672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</f>
        <v>1.0381199999999999</v>
      </c>
      <c r="P403" s="9">
        <f>(E403/L403)</f>
        <v>711.04109589041093</v>
      </c>
      <c r="Q403" t="str">
        <f>LEFT(N403,SEARCH("/",N403)-1)</f>
        <v>film &amp; video</v>
      </c>
      <c r="R403" t="str">
        <f>RIGHT(N403, LEN(N403)-SEARCH("/", N403))</f>
        <v>documentary</v>
      </c>
      <c r="S403" s="13">
        <f>(J403/86400)+25569+(-7/24)</f>
        <v>40732.550578703704</v>
      </c>
      <c r="T403" s="13">
        <f>(I403/86400)+25569+(-7/24)</f>
        <v>40762.550578703704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</f>
        <v>1.4165000000000001</v>
      </c>
      <c r="P404" s="9">
        <f>(E404/L404)</f>
        <v>65.883720930232556</v>
      </c>
      <c r="Q404" t="str">
        <f>LEFT(N404,SEARCH("/",N404)-1)</f>
        <v>film &amp; video</v>
      </c>
      <c r="R404" t="str">
        <f>RIGHT(N404, LEN(N404)-SEARCH("/", N404))</f>
        <v>documentary</v>
      </c>
      <c r="S404" s="13">
        <f>(J404/86400)+25569+(-7/24)</f>
        <v>42292.247881944444</v>
      </c>
      <c r="T404" s="13">
        <f>(I404/86400)+25569+(-7/24)</f>
        <v>42313.289548611116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</f>
        <v>1.0526</v>
      </c>
      <c r="P405" s="9">
        <f>(E405/L405)</f>
        <v>75.185714285714283</v>
      </c>
      <c r="Q405" t="str">
        <f>LEFT(N405,SEARCH("/",N405)-1)</f>
        <v>film &amp; video</v>
      </c>
      <c r="R405" t="str">
        <f>RIGHT(N405, LEN(N405)-SEARCH("/", N405))</f>
        <v>documentary</v>
      </c>
      <c r="S405" s="13">
        <f>(J405/86400)+25569+(-7/24)</f>
        <v>40718.018993055557</v>
      </c>
      <c r="T405" s="13">
        <f>(I405/86400)+25569+(-7/24)</f>
        <v>40765.005555555559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</f>
        <v>1.0309142857142857</v>
      </c>
      <c r="P406" s="9">
        <f>(E406/L406)</f>
        <v>133.14391143911439</v>
      </c>
      <c r="Q406" t="str">
        <f>LEFT(N406,SEARCH("/",N406)-1)</f>
        <v>film &amp; video</v>
      </c>
      <c r="R406" t="str">
        <f>RIGHT(N406, LEN(N406)-SEARCH("/", N406))</f>
        <v>documentary</v>
      </c>
      <c r="S406" s="13">
        <f>(J406/86400)+25569+(-7/24)</f>
        <v>41646.336365740739</v>
      </c>
      <c r="T406" s="13">
        <f>(I406/86400)+25569+(-7/24)</f>
        <v>41675.669444444451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</f>
        <v>1.0765957446808512</v>
      </c>
      <c r="P407" s="9">
        <f>(E407/L407)</f>
        <v>55.2</v>
      </c>
      <c r="Q407" t="str">
        <f>LEFT(N407,SEARCH("/",N407)-1)</f>
        <v>film &amp; video</v>
      </c>
      <c r="R407" t="str">
        <f>RIGHT(N407, LEN(N407)-SEARCH("/", N407))</f>
        <v>documentary</v>
      </c>
      <c r="S407" s="13">
        <f>(J407/86400)+25569+(-7/24)</f>
        <v>41673.793275462966</v>
      </c>
      <c r="T407" s="13">
        <f>(I407/86400)+25569+(-7/24)</f>
        <v>41703.793275462966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</f>
        <v>1.0770464285714285</v>
      </c>
      <c r="P408" s="9">
        <f>(E408/L408)</f>
        <v>86.163714285714292</v>
      </c>
      <c r="Q408" t="str">
        <f>LEFT(N408,SEARCH("/",N408)-1)</f>
        <v>film &amp; video</v>
      </c>
      <c r="R408" t="str">
        <f>RIGHT(N408, LEN(N408)-SEARCH("/", N408))</f>
        <v>documentary</v>
      </c>
      <c r="S408" s="13">
        <f>(J408/86400)+25569+(-7/24)</f>
        <v>40637.870798611111</v>
      </c>
      <c r="T408" s="13">
        <f>(I408/86400)+25569+(-7/24)</f>
        <v>40671.957638888889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</f>
        <v>1.0155000000000001</v>
      </c>
      <c r="P409" s="9">
        <f>(E409/L409)</f>
        <v>92.318181818181813</v>
      </c>
      <c r="Q409" t="str">
        <f>LEFT(N409,SEARCH("/",N409)-1)</f>
        <v>film &amp; video</v>
      </c>
      <c r="R409" t="str">
        <f>RIGHT(N409, LEN(N409)-SEARCH("/", N409))</f>
        <v>documentary</v>
      </c>
      <c r="S409" s="13">
        <f>(J409/86400)+25569+(-7/24)</f>
        <v>40806.579282407409</v>
      </c>
      <c r="T409" s="13">
        <f>(I409/86400)+25569+(-7/24)</f>
        <v>40866.62094907408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</f>
        <v>1.0143766666666667</v>
      </c>
      <c r="P410" s="9">
        <f>(E410/L410)</f>
        <v>160.16473684210527</v>
      </c>
      <c r="Q410" t="str">
        <f>LEFT(N410,SEARCH("/",N410)-1)</f>
        <v>film &amp; video</v>
      </c>
      <c r="R410" t="str">
        <f>RIGHT(N410, LEN(N410)-SEARCH("/", N410))</f>
        <v>documentary</v>
      </c>
      <c r="S410" s="13">
        <f>(J410/86400)+25569+(-7/24)</f>
        <v>41543.444328703707</v>
      </c>
      <c r="T410" s="13">
        <f>(I410/86400)+25569+(-7/24)</f>
        <v>41583.485995370371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</f>
        <v>1.3680000000000001</v>
      </c>
      <c r="P411" s="9">
        <f>(E411/L411)</f>
        <v>45.6</v>
      </c>
      <c r="Q411" t="str">
        <f>LEFT(N411,SEARCH("/",N411)-1)</f>
        <v>film &amp; video</v>
      </c>
      <c r="R411" t="str">
        <f>RIGHT(N411, LEN(N411)-SEARCH("/", N411))</f>
        <v>documentary</v>
      </c>
      <c r="S411" s="13">
        <f>(J411/86400)+25569+(-7/24)</f>
        <v>42543.571111111109</v>
      </c>
      <c r="T411" s="13">
        <f>(I411/86400)+25569+(-7/24)</f>
        <v>42573.571111111109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</f>
        <v>1.2829999999999999</v>
      </c>
      <c r="P412" s="9">
        <f>(E412/L412)</f>
        <v>183.28571428571428</v>
      </c>
      <c r="Q412" t="str">
        <f>LEFT(N412,SEARCH("/",N412)-1)</f>
        <v>film &amp; video</v>
      </c>
      <c r="R412" t="str">
        <f>RIGHT(N412, LEN(N412)-SEARCH("/", N412))</f>
        <v>documentary</v>
      </c>
      <c r="S412" s="13">
        <f>(J412/86400)+25569+(-7/24)</f>
        <v>42113.689780092594</v>
      </c>
      <c r="T412" s="13">
        <f>(I412/86400)+25569+(-7/24)</f>
        <v>42173.689780092594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</f>
        <v>1.0105</v>
      </c>
      <c r="P413" s="9">
        <f>(E413/L413)</f>
        <v>125.78838174273859</v>
      </c>
      <c r="Q413" t="str">
        <f>LEFT(N413,SEARCH("/",N413)-1)</f>
        <v>film &amp; video</v>
      </c>
      <c r="R413" t="str">
        <f>RIGHT(N413, LEN(N413)-SEARCH("/", N413))</f>
        <v>documentary</v>
      </c>
      <c r="S413" s="13">
        <f>(J413/86400)+25569+(-7/24)</f>
        <v>41597.884305555555</v>
      </c>
      <c r="T413" s="13">
        <f>(I413/86400)+25569+(-7/24)</f>
        <v>41629.916666666672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</f>
        <v>1.2684</v>
      </c>
      <c r="P414" s="9">
        <f>(E414/L414)</f>
        <v>57.654545454545456</v>
      </c>
      <c r="Q414" t="str">
        <f>LEFT(N414,SEARCH("/",N414)-1)</f>
        <v>film &amp; video</v>
      </c>
      <c r="R414" t="str">
        <f>RIGHT(N414, LEN(N414)-SEARCH("/", N414))</f>
        <v>documentary</v>
      </c>
      <c r="S414" s="13">
        <f>(J414/86400)+25569+(-7/24)</f>
        <v>41099.45113425926</v>
      </c>
      <c r="T414" s="13">
        <f>(I414/86400)+25569+(-7/24)</f>
        <v>41115.45113425926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</f>
        <v>1.0508593749999999</v>
      </c>
      <c r="P415" s="9">
        <f>(E415/L415)</f>
        <v>78.660818713450297</v>
      </c>
      <c r="Q415" t="str">
        <f>LEFT(N415,SEARCH("/",N415)-1)</f>
        <v>film &amp; video</v>
      </c>
      <c r="R415" t="str">
        <f>RIGHT(N415, LEN(N415)-SEARCH("/", N415))</f>
        <v>documentary</v>
      </c>
      <c r="S415" s="13">
        <f>(J415/86400)+25569+(-7/24)</f>
        <v>41079.585775462961</v>
      </c>
      <c r="T415" s="13">
        <f>(I415/86400)+25569+(-7/24)</f>
        <v>41109.585775462961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</f>
        <v>1.0285405405405406</v>
      </c>
      <c r="P416" s="9">
        <f>(E416/L416)</f>
        <v>91.480769230769226</v>
      </c>
      <c r="Q416" t="str">
        <f>LEFT(N416,SEARCH("/",N416)-1)</f>
        <v>film &amp; video</v>
      </c>
      <c r="R416" t="str">
        <f>RIGHT(N416, LEN(N416)-SEARCH("/", N416))</f>
        <v>documentary</v>
      </c>
      <c r="S416" s="13">
        <f>(J416/86400)+25569+(-7/24)</f>
        <v>41528.771585648152</v>
      </c>
      <c r="T416" s="13">
        <f>(I416/86400)+25569+(-7/24)</f>
        <v>41558.771585648152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</f>
        <v>1.0214714285714286</v>
      </c>
      <c r="P417" s="9">
        <f>(E417/L417)</f>
        <v>68.09809523809524</v>
      </c>
      <c r="Q417" t="str">
        <f>LEFT(N417,SEARCH("/",N417)-1)</f>
        <v>film &amp; video</v>
      </c>
      <c r="R417" t="str">
        <f>RIGHT(N417, LEN(N417)-SEARCH("/", N417))</f>
        <v>documentary</v>
      </c>
      <c r="S417" s="13">
        <f>(J417/86400)+25569+(-7/24)</f>
        <v>41904.560208333336</v>
      </c>
      <c r="T417" s="13">
        <f>(I417/86400)+25569+(-7/24)</f>
        <v>41929.208333333336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</f>
        <v>1.2021700000000002</v>
      </c>
      <c r="P418" s="9">
        <f>(E418/L418)</f>
        <v>48.086800000000004</v>
      </c>
      <c r="Q418" t="str">
        <f>LEFT(N418,SEARCH("/",N418)-1)</f>
        <v>film &amp; video</v>
      </c>
      <c r="R418" t="str">
        <f>RIGHT(N418, LEN(N418)-SEARCH("/", N418))</f>
        <v>documentary</v>
      </c>
      <c r="S418" s="13">
        <f>(J418/86400)+25569+(-7/24)</f>
        <v>41648.104525462964</v>
      </c>
      <c r="T418" s="13">
        <f>(I418/86400)+25569+(-7/24)</f>
        <v>41678.104525462964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</f>
        <v>1.0024761904761905</v>
      </c>
      <c r="P419" s="9">
        <f>(E419/L419)</f>
        <v>202.42307692307693</v>
      </c>
      <c r="Q419" t="str">
        <f>LEFT(N419,SEARCH("/",N419)-1)</f>
        <v>film &amp; video</v>
      </c>
      <c r="R419" t="str">
        <f>RIGHT(N419, LEN(N419)-SEARCH("/", N419))</f>
        <v>documentary</v>
      </c>
      <c r="S419" s="13">
        <f>(J419/86400)+25569+(-7/24)</f>
        <v>41360.678935185184</v>
      </c>
      <c r="T419" s="13">
        <f>(I419/86400)+25569+(-7/24)</f>
        <v>41371.897916666669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</f>
        <v>1.0063392857142857</v>
      </c>
      <c r="P420" s="9">
        <f>(E420/L420)</f>
        <v>216.75</v>
      </c>
      <c r="Q420" t="str">
        <f>LEFT(N420,SEARCH("/",N420)-1)</f>
        <v>film &amp; video</v>
      </c>
      <c r="R420" t="str">
        <f>RIGHT(N420, LEN(N420)-SEARCH("/", N420))</f>
        <v>documentary</v>
      </c>
      <c r="S420" s="13">
        <f>(J420/86400)+25569+(-7/24)</f>
        <v>42177.990706018521</v>
      </c>
      <c r="T420" s="13">
        <f>(I420/86400)+25569+(-7/24)</f>
        <v>42207.990706018521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</f>
        <v>1.004375</v>
      </c>
      <c r="P421" s="9">
        <f>(E421/L421)</f>
        <v>110.06849315068493</v>
      </c>
      <c r="Q421" t="str">
        <f>LEFT(N421,SEARCH("/",N421)-1)</f>
        <v>film &amp; video</v>
      </c>
      <c r="R421" t="str">
        <f>RIGHT(N421, LEN(N421)-SEARCH("/", N421))</f>
        <v>documentary</v>
      </c>
      <c r="S421" s="13">
        <f>(J421/86400)+25569+(-7/24)</f>
        <v>41394.550775462965</v>
      </c>
      <c r="T421" s="13">
        <f>(I421/86400)+25569+(-7/24)</f>
        <v>41454.550775462965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</f>
        <v>4.3939393939393936E-3</v>
      </c>
      <c r="P422" s="9">
        <f>(E422/L422)</f>
        <v>4.833333333333333</v>
      </c>
      <c r="Q422" t="str">
        <f>LEFT(N422,SEARCH("/",N422)-1)</f>
        <v>film &amp; video</v>
      </c>
      <c r="R422" t="str">
        <f>RIGHT(N422, LEN(N422)-SEARCH("/", N422))</f>
        <v>animation</v>
      </c>
      <c r="S422" s="13">
        <f>(J422/86400)+25569+(-7/24)</f>
        <v>41681.944803240745</v>
      </c>
      <c r="T422" s="13">
        <f>(I422/86400)+25569+(-7/24)</f>
        <v>41711.903136574074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</f>
        <v>2.0066666666666667E-2</v>
      </c>
      <c r="P423" s="9">
        <f>(E423/L423)</f>
        <v>50.166666666666664</v>
      </c>
      <c r="Q423" t="str">
        <f>LEFT(N423,SEARCH("/",N423)-1)</f>
        <v>film &amp; video</v>
      </c>
      <c r="R423" t="str">
        <f>RIGHT(N423, LEN(N423)-SEARCH("/", N423))</f>
        <v>animation</v>
      </c>
      <c r="S423" s="13">
        <f>(J423/86400)+25569+(-7/24)</f>
        <v>42177.19972222222</v>
      </c>
      <c r="T423" s="13">
        <f>(I423/86400)+25569+(-7/24)</f>
        <v>42237.19972222222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</f>
        <v>1.0749999999999999E-2</v>
      </c>
      <c r="P424" s="9">
        <f>(E424/L424)</f>
        <v>35.833333333333336</v>
      </c>
      <c r="Q424" t="str">
        <f>LEFT(N424,SEARCH("/",N424)-1)</f>
        <v>film &amp; video</v>
      </c>
      <c r="R424" t="str">
        <f>RIGHT(N424, LEN(N424)-SEARCH("/", N424))</f>
        <v>animation</v>
      </c>
      <c r="S424" s="13">
        <f>(J424/86400)+25569+(-7/24)</f>
        <v>41862.968715277784</v>
      </c>
      <c r="T424" s="13">
        <f>(I424/86400)+25569+(-7/24)</f>
        <v>41892.968715277784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</f>
        <v>7.6499999999999997E-3</v>
      </c>
      <c r="P425" s="9">
        <f>(E425/L425)</f>
        <v>11.76923076923077</v>
      </c>
      <c r="Q425" t="str">
        <f>LEFT(N425,SEARCH("/",N425)-1)</f>
        <v>film &amp; video</v>
      </c>
      <c r="R425" t="str">
        <f>RIGHT(N425, LEN(N425)-SEARCH("/", N425))</f>
        <v>animation</v>
      </c>
      <c r="S425" s="13">
        <f>(J425/86400)+25569+(-7/24)</f>
        <v>41400.634606481486</v>
      </c>
      <c r="T425" s="13">
        <f>(I425/86400)+25569+(-7/24)</f>
        <v>41430.634606481486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</f>
        <v>6.7966666666666675E-2</v>
      </c>
      <c r="P426" s="9">
        <f>(E426/L426)</f>
        <v>40.78</v>
      </c>
      <c r="Q426" t="str">
        <f>LEFT(N426,SEARCH("/",N426)-1)</f>
        <v>film &amp; video</v>
      </c>
      <c r="R426" t="str">
        <f>RIGHT(N426, LEN(N426)-SEARCH("/", N426))</f>
        <v>animation</v>
      </c>
      <c r="S426" s="13">
        <f>(J426/86400)+25569+(-7/24)</f>
        <v>40934.084479166668</v>
      </c>
      <c r="T426" s="13">
        <f>(I426/86400)+25569+(-7/24)</f>
        <v>40994.042812500003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</f>
        <v>1.2E-4</v>
      </c>
      <c r="P427" s="9">
        <f>(E427/L427)</f>
        <v>3</v>
      </c>
      <c r="Q427" t="str">
        <f>LEFT(N427,SEARCH("/",N427)-1)</f>
        <v>film &amp; video</v>
      </c>
      <c r="R427" t="str">
        <f>RIGHT(N427, LEN(N427)-SEARCH("/", N427))</f>
        <v>animation</v>
      </c>
      <c r="S427" s="13">
        <f>(J427/86400)+25569+(-7/24)</f>
        <v>42275.569490740738</v>
      </c>
      <c r="T427" s="13">
        <f>(I427/86400)+25569+(-7/24)</f>
        <v>42335.611157407409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</f>
        <v>1.3299999999999999E-2</v>
      </c>
      <c r="P428" s="9">
        <f>(E428/L428)</f>
        <v>16.625</v>
      </c>
      <c r="Q428" t="str">
        <f>LEFT(N428,SEARCH("/",N428)-1)</f>
        <v>film &amp; video</v>
      </c>
      <c r="R428" t="str">
        <f>RIGHT(N428, LEN(N428)-SEARCH("/", N428))</f>
        <v>animation</v>
      </c>
      <c r="S428" s="13">
        <f>(J428/86400)+25569+(-7/24)</f>
        <v>42400.420300925929</v>
      </c>
      <c r="T428" s="13">
        <f>(I428/86400)+25569+(-7/24)</f>
        <v>42430.420300925929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</f>
        <v>0</v>
      </c>
      <c r="P429" s="9" t="e">
        <f>(E429/L429)</f>
        <v>#DIV/0!</v>
      </c>
      <c r="Q429" t="str">
        <f>LEFT(N429,SEARCH("/",N429)-1)</f>
        <v>film &amp; video</v>
      </c>
      <c r="R429" t="str">
        <f>RIGHT(N429, LEN(N429)-SEARCH("/", N429))</f>
        <v>animation</v>
      </c>
      <c r="S429" s="13">
        <f>(J429/86400)+25569+(-7/24)</f>
        <v>42285.617361111115</v>
      </c>
      <c r="T429" s="13">
        <f>(I429/86400)+25569+(-7/24)</f>
        <v>42299.499305555561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</f>
        <v>5.6333333333333332E-2</v>
      </c>
      <c r="P430" s="9">
        <f>(E430/L430)</f>
        <v>52</v>
      </c>
      <c r="Q430" t="str">
        <f>LEFT(N430,SEARCH("/",N430)-1)</f>
        <v>film &amp; video</v>
      </c>
      <c r="R430" t="str">
        <f>RIGHT(N430, LEN(N430)-SEARCH("/", N430))</f>
        <v>animation</v>
      </c>
      <c r="S430" s="13">
        <f>(J430/86400)+25569+(-7/24)</f>
        <v>41778.475057870375</v>
      </c>
      <c r="T430" s="13">
        <f>(I430/86400)+25569+(-7/24)</f>
        <v>41806.625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</f>
        <v>0</v>
      </c>
      <c r="P431" s="9" t="e">
        <f>(E431/L431)</f>
        <v>#DIV/0!</v>
      </c>
      <c r="Q431" t="str">
        <f>LEFT(N431,SEARCH("/",N431)-1)</f>
        <v>film &amp; video</v>
      </c>
      <c r="R431" t="str">
        <f>RIGHT(N431, LEN(N431)-SEARCH("/", N431))</f>
        <v>animation</v>
      </c>
      <c r="S431" s="13">
        <f>(J431/86400)+25569+(-7/24)</f>
        <v>40070.609745370377</v>
      </c>
      <c r="T431" s="13">
        <f>(I431/86400)+25569+(-7/24)</f>
        <v>40143.915972222225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</f>
        <v>2.4E-2</v>
      </c>
      <c r="P432" s="9">
        <f>(E432/L432)</f>
        <v>4.8</v>
      </c>
      <c r="Q432" t="str">
        <f>LEFT(N432,SEARCH("/",N432)-1)</f>
        <v>film &amp; video</v>
      </c>
      <c r="R432" t="str">
        <f>RIGHT(N432, LEN(N432)-SEARCH("/", N432))</f>
        <v>animation</v>
      </c>
      <c r="S432" s="13">
        <f>(J432/86400)+25569+(-7/24)</f>
        <v>41512.81559027778</v>
      </c>
      <c r="T432" s="13">
        <f>(I432/86400)+25569+(-7/24)</f>
        <v>41527.81559027778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</f>
        <v>0.13833333333333334</v>
      </c>
      <c r="P433" s="9">
        <f>(E433/L433)</f>
        <v>51.875</v>
      </c>
      <c r="Q433" t="str">
        <f>LEFT(N433,SEARCH("/",N433)-1)</f>
        <v>film &amp; video</v>
      </c>
      <c r="R433" t="str">
        <f>RIGHT(N433, LEN(N433)-SEARCH("/", N433))</f>
        <v>animation</v>
      </c>
      <c r="S433" s="13">
        <f>(J433/86400)+25569+(-7/24)</f>
        <v>42526.579664351855</v>
      </c>
      <c r="T433" s="13">
        <f>(I433/86400)+25569+(-7/24)</f>
        <v>42556.579664351855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</f>
        <v>9.5000000000000001E-2</v>
      </c>
      <c r="P434" s="9">
        <f>(E434/L434)</f>
        <v>71.25</v>
      </c>
      <c r="Q434" t="str">
        <f>LEFT(N434,SEARCH("/",N434)-1)</f>
        <v>film &amp; video</v>
      </c>
      <c r="R434" t="str">
        <f>RIGHT(N434, LEN(N434)-SEARCH("/", N434))</f>
        <v>animation</v>
      </c>
      <c r="S434" s="13">
        <f>(J434/86400)+25569+(-7/24)</f>
        <v>42238.434965277782</v>
      </c>
      <c r="T434" s="13">
        <f>(I434/86400)+25569+(-7/24)</f>
        <v>42298.434965277782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</f>
        <v>0</v>
      </c>
      <c r="P435" s="9" t="e">
        <f>(E435/L435)</f>
        <v>#DIV/0!</v>
      </c>
      <c r="Q435" t="str">
        <f>LEFT(N435,SEARCH("/",N435)-1)</f>
        <v>film &amp; video</v>
      </c>
      <c r="R435" t="str">
        <f>RIGHT(N435, LEN(N435)-SEARCH("/", N435))</f>
        <v>animation</v>
      </c>
      <c r="S435" s="13">
        <f>(J435/86400)+25569+(-7/24)</f>
        <v>42228.338217592594</v>
      </c>
      <c r="T435" s="13">
        <f>(I435/86400)+25569+(-7/24)</f>
        <v>42288.338217592594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</f>
        <v>0.05</v>
      </c>
      <c r="P436" s="9">
        <f>(E436/L436)</f>
        <v>62.5</v>
      </c>
      <c r="Q436" t="str">
        <f>LEFT(N436,SEARCH("/",N436)-1)</f>
        <v>film &amp; video</v>
      </c>
      <c r="R436" t="str">
        <f>RIGHT(N436, LEN(N436)-SEARCH("/", N436))</f>
        <v>animation</v>
      </c>
      <c r="S436" s="13">
        <f>(J436/86400)+25569+(-7/24)</f>
        <v>41576.542847222227</v>
      </c>
      <c r="T436" s="13">
        <f>(I436/86400)+25569+(-7/24)</f>
        <v>41609.584513888891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</f>
        <v>2.7272727272727273E-5</v>
      </c>
      <c r="P437" s="9">
        <f>(E437/L437)</f>
        <v>1</v>
      </c>
      <c r="Q437" t="str">
        <f>LEFT(N437,SEARCH("/",N437)-1)</f>
        <v>film &amp; video</v>
      </c>
      <c r="R437" t="str">
        <f>RIGHT(N437, LEN(N437)-SEARCH("/", N437))</f>
        <v>animation</v>
      </c>
      <c r="S437" s="13">
        <f>(J437/86400)+25569+(-7/24)</f>
        <v>41500.455787037041</v>
      </c>
      <c r="T437" s="13">
        <f>(I437/86400)+25569+(-7/24)</f>
        <v>41530.455787037041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</f>
        <v>0</v>
      </c>
      <c r="P438" s="9" t="e">
        <f>(E438/L438)</f>
        <v>#DIV/0!</v>
      </c>
      <c r="Q438" t="str">
        <f>LEFT(N438,SEARCH("/",N438)-1)</f>
        <v>film &amp; video</v>
      </c>
      <c r="R438" t="str">
        <f>RIGHT(N438, LEN(N438)-SEARCH("/", N438))</f>
        <v>animation</v>
      </c>
      <c r="S438" s="13">
        <f>(J438/86400)+25569+(-7/24)</f>
        <v>41456.070752314816</v>
      </c>
      <c r="T438" s="13">
        <f>(I438/86400)+25569+(-7/24)</f>
        <v>41486.070752314816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</f>
        <v>0</v>
      </c>
      <c r="P439" s="9" t="e">
        <f>(E439/L439)</f>
        <v>#DIV/0!</v>
      </c>
      <c r="Q439" t="str">
        <f>LEFT(N439,SEARCH("/",N439)-1)</f>
        <v>film &amp; video</v>
      </c>
      <c r="R439" t="str">
        <f>RIGHT(N439, LEN(N439)-SEARCH("/", N439))</f>
        <v>animation</v>
      </c>
      <c r="S439" s="13">
        <f>(J439/86400)+25569+(-7/24)</f>
        <v>42591.026921296296</v>
      </c>
      <c r="T439" s="13">
        <f>(I439/86400)+25569+(-7/24)</f>
        <v>42651.026921296296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</f>
        <v>9.3799999999999994E-2</v>
      </c>
      <c r="P440" s="9">
        <f>(E440/L440)</f>
        <v>170.54545454545453</v>
      </c>
      <c r="Q440" t="str">
        <f>LEFT(N440,SEARCH("/",N440)-1)</f>
        <v>film &amp; video</v>
      </c>
      <c r="R440" t="str">
        <f>RIGHT(N440, LEN(N440)-SEARCH("/", N440))</f>
        <v>animation</v>
      </c>
      <c r="S440" s="13">
        <f>(J440/86400)+25569+(-7/24)</f>
        <v>42295.9694212963</v>
      </c>
      <c r="T440" s="13">
        <f>(I440/86400)+25569+(-7/24)</f>
        <v>42326.011087962965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</f>
        <v>0</v>
      </c>
      <c r="P441" s="9" t="e">
        <f>(E441/L441)</f>
        <v>#DIV/0!</v>
      </c>
      <c r="Q441" t="str">
        <f>LEFT(N441,SEARCH("/",N441)-1)</f>
        <v>film &amp; video</v>
      </c>
      <c r="R441" t="str">
        <f>RIGHT(N441, LEN(N441)-SEARCH("/", N441))</f>
        <v>animation</v>
      </c>
      <c r="S441" s="13">
        <f>(J441/86400)+25569+(-7/24)</f>
        <v>41919.470115740747</v>
      </c>
      <c r="T441" s="13">
        <f>(I441/86400)+25569+(-7/24)</f>
        <v>41929.470115740747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</f>
        <v>1E-3</v>
      </c>
      <c r="P442" s="9">
        <f>(E442/L442)</f>
        <v>5</v>
      </c>
      <c r="Q442" t="str">
        <f>LEFT(N442,SEARCH("/",N442)-1)</f>
        <v>film &amp; video</v>
      </c>
      <c r="R442" t="str">
        <f>RIGHT(N442, LEN(N442)-SEARCH("/", N442))</f>
        <v>animation</v>
      </c>
      <c r="S442" s="13">
        <f>(J442/86400)+25569+(-7/24)</f>
        <v>42423.69390046296</v>
      </c>
      <c r="T442" s="13">
        <f>(I442/86400)+25569+(-7/24)</f>
        <v>42453.652233796303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</f>
        <v>0</v>
      </c>
      <c r="P443" s="9" t="e">
        <f>(E443/L443)</f>
        <v>#DIV/0!</v>
      </c>
      <c r="Q443" t="str">
        <f>LEFT(N443,SEARCH("/",N443)-1)</f>
        <v>film &amp; video</v>
      </c>
      <c r="R443" t="str">
        <f>RIGHT(N443, LEN(N443)-SEARCH("/", N443))</f>
        <v>animation</v>
      </c>
      <c r="S443" s="13">
        <f>(J443/86400)+25569+(-7/24)</f>
        <v>41550.502268518518</v>
      </c>
      <c r="T443" s="13">
        <f>(I443/86400)+25569+(-7/24)</f>
        <v>41580.502268518518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</f>
        <v>0.39358823529411763</v>
      </c>
      <c r="P444" s="9">
        <f>(E444/L444)</f>
        <v>393.58823529411762</v>
      </c>
      <c r="Q444" t="str">
        <f>LEFT(N444,SEARCH("/",N444)-1)</f>
        <v>film &amp; video</v>
      </c>
      <c r="R444" t="str">
        <f>RIGHT(N444, LEN(N444)-SEARCH("/", N444))</f>
        <v>animation</v>
      </c>
      <c r="S444" s="13">
        <f>(J444/86400)+25569+(-7/24)</f>
        <v>42024.597025462965</v>
      </c>
      <c r="T444" s="13">
        <f>(I444/86400)+25569+(-7/24)</f>
        <v>42054.597025462965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</f>
        <v>1E-3</v>
      </c>
      <c r="P445" s="9">
        <f>(E445/L445)</f>
        <v>5</v>
      </c>
      <c r="Q445" t="str">
        <f>LEFT(N445,SEARCH("/",N445)-1)</f>
        <v>film &amp; video</v>
      </c>
      <c r="R445" t="str">
        <f>RIGHT(N445, LEN(N445)-SEARCH("/", N445))</f>
        <v>animation</v>
      </c>
      <c r="S445" s="13">
        <f>(J445/86400)+25569+(-7/24)</f>
        <v>41649.723391203705</v>
      </c>
      <c r="T445" s="13">
        <f>(I445/86400)+25569+(-7/24)</f>
        <v>41679.723391203705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</f>
        <v>0.05</v>
      </c>
      <c r="P446" s="9">
        <f>(E446/L446)</f>
        <v>50</v>
      </c>
      <c r="Q446" t="str">
        <f>LEFT(N446,SEARCH("/",N446)-1)</f>
        <v>film &amp; video</v>
      </c>
      <c r="R446" t="str">
        <f>RIGHT(N446, LEN(N446)-SEARCH("/", N446))</f>
        <v>animation</v>
      </c>
      <c r="S446" s="13">
        <f>(J446/86400)+25569+(-7/24)</f>
        <v>40894.615289351852</v>
      </c>
      <c r="T446" s="13">
        <f>(I446/86400)+25569+(-7/24)</f>
        <v>40954.615289351852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</f>
        <v>3.3333333333333335E-5</v>
      </c>
      <c r="P447" s="9">
        <f>(E447/L447)</f>
        <v>1</v>
      </c>
      <c r="Q447" t="str">
        <f>LEFT(N447,SEARCH("/",N447)-1)</f>
        <v>film &amp; video</v>
      </c>
      <c r="R447" t="str">
        <f>RIGHT(N447, LEN(N447)-SEARCH("/", N447))</f>
        <v>animation</v>
      </c>
      <c r="S447" s="13">
        <f>(J447/86400)+25569+(-7/24)</f>
        <v>42130.043692129628</v>
      </c>
      <c r="T447" s="13">
        <f>(I447/86400)+25569+(-7/24)</f>
        <v>42145.043692129628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</f>
        <v>7.2952380952380949E-2</v>
      </c>
      <c r="P448" s="9">
        <f>(E448/L448)</f>
        <v>47.875</v>
      </c>
      <c r="Q448" t="str">
        <f>LEFT(N448,SEARCH("/",N448)-1)</f>
        <v>film &amp; video</v>
      </c>
      <c r="R448" t="str">
        <f>RIGHT(N448, LEN(N448)-SEARCH("/", N448))</f>
        <v>animation</v>
      </c>
      <c r="S448" s="13">
        <f>(J448/86400)+25569+(-7/24)</f>
        <v>42036.791898148149</v>
      </c>
      <c r="T448" s="13">
        <f>(I448/86400)+25569+(-7/24)</f>
        <v>42066.791898148149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</f>
        <v>1.6666666666666666E-4</v>
      </c>
      <c r="P449" s="9">
        <f>(E449/L449)</f>
        <v>5</v>
      </c>
      <c r="Q449" t="str">
        <f>LEFT(N449,SEARCH("/",N449)-1)</f>
        <v>film &amp; video</v>
      </c>
      <c r="R449" t="str">
        <f>RIGHT(N449, LEN(N449)-SEARCH("/", N449))</f>
        <v>animation</v>
      </c>
      <c r="S449" s="13">
        <f>(J449/86400)+25569+(-7/24)</f>
        <v>41331.263460648152</v>
      </c>
      <c r="T449" s="13">
        <f>(I449/86400)+25569+(-7/24)</f>
        <v>41356.22179398148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</f>
        <v>3.2804E-2</v>
      </c>
      <c r="P450" s="9">
        <f>(E450/L450)</f>
        <v>20.502500000000001</v>
      </c>
      <c r="Q450" t="str">
        <f>LEFT(N450,SEARCH("/",N450)-1)</f>
        <v>film &amp; video</v>
      </c>
      <c r="R450" t="str">
        <f>RIGHT(N450, LEN(N450)-SEARCH("/", N450))</f>
        <v>animation</v>
      </c>
      <c r="S450" s="13">
        <f>(J450/86400)+25569+(-7/24)</f>
        <v>41753.466377314813</v>
      </c>
      <c r="T450" s="13">
        <f>(I450/86400)+25569+(-7/24)</f>
        <v>41773.466377314813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</f>
        <v>2.2499999999999999E-2</v>
      </c>
      <c r="P451" s="9">
        <f>(E451/L451)</f>
        <v>9</v>
      </c>
      <c r="Q451" t="str">
        <f>LEFT(N451,SEARCH("/",N451)-1)</f>
        <v>film &amp; video</v>
      </c>
      <c r="R451" t="str">
        <f>RIGHT(N451, LEN(N451)-SEARCH("/", N451))</f>
        <v>animation</v>
      </c>
      <c r="S451" s="13">
        <f>(J451/86400)+25569+(-7/24)</f>
        <v>41534.276446759264</v>
      </c>
      <c r="T451" s="13">
        <f>(I451/86400)+25569+(-7/24)</f>
        <v>41564.276446759264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</f>
        <v>7.92E-3</v>
      </c>
      <c r="P452" s="9">
        <f>(E452/L452)</f>
        <v>56.571428571428569</v>
      </c>
      <c r="Q452" t="str">
        <f>LEFT(N452,SEARCH("/",N452)-1)</f>
        <v>film &amp; video</v>
      </c>
      <c r="R452" t="str">
        <f>RIGHT(N452, LEN(N452)-SEARCH("/", N452))</f>
        <v>animation</v>
      </c>
      <c r="S452" s="13">
        <f>(J452/86400)+25569+(-7/24)</f>
        <v>41654.655092592591</v>
      </c>
      <c r="T452" s="13">
        <f>(I452/86400)+25569+(-7/24)</f>
        <v>41684.655092592591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</f>
        <v>0</v>
      </c>
      <c r="P453" s="9" t="e">
        <f>(E453/L453)</f>
        <v>#DIV/0!</v>
      </c>
      <c r="Q453" t="str">
        <f>LEFT(N453,SEARCH("/",N453)-1)</f>
        <v>film &amp; video</v>
      </c>
      <c r="R453" t="str">
        <f>RIGHT(N453, LEN(N453)-SEARCH("/", N453))</f>
        <v>animation</v>
      </c>
      <c r="S453" s="13">
        <f>(J453/86400)+25569+(-7/24)</f>
        <v>41634.423506944448</v>
      </c>
      <c r="T453" s="13">
        <f>(I453/86400)+25569+(-7/24)</f>
        <v>41664.423506944448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</f>
        <v>0.64</v>
      </c>
      <c r="P454" s="9">
        <f>(E454/L454)</f>
        <v>40</v>
      </c>
      <c r="Q454" t="str">
        <f>LEFT(N454,SEARCH("/",N454)-1)</f>
        <v>film &amp; video</v>
      </c>
      <c r="R454" t="str">
        <f>RIGHT(N454, LEN(N454)-SEARCH("/", N454))</f>
        <v>animation</v>
      </c>
      <c r="S454" s="13">
        <f>(J454/86400)+25569+(-7/24)</f>
        <v>42107.412210648152</v>
      </c>
      <c r="T454" s="13">
        <f>(I454/86400)+25569+(-7/24)</f>
        <v>42137.412210648152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</f>
        <v>2.740447957839262E-4</v>
      </c>
      <c r="P455" s="9">
        <f>(E455/L455)</f>
        <v>13</v>
      </c>
      <c r="Q455" t="str">
        <f>LEFT(N455,SEARCH("/",N455)-1)</f>
        <v>film &amp; video</v>
      </c>
      <c r="R455" t="str">
        <f>RIGHT(N455, LEN(N455)-SEARCH("/", N455))</f>
        <v>animation</v>
      </c>
      <c r="S455" s="13">
        <f>(J455/86400)+25569+(-7/24)</f>
        <v>42038.533321759263</v>
      </c>
      <c r="T455" s="13">
        <f>(I455/86400)+25569+(-7/24)</f>
        <v>42054.533321759263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</f>
        <v>8.2000000000000007E-3</v>
      </c>
      <c r="P456" s="9">
        <f>(E456/L456)</f>
        <v>16.399999999999999</v>
      </c>
      <c r="Q456" t="str">
        <f>LEFT(N456,SEARCH("/",N456)-1)</f>
        <v>film &amp; video</v>
      </c>
      <c r="R456" t="str">
        <f>RIGHT(N456, LEN(N456)-SEARCH("/", N456))</f>
        <v>animation</v>
      </c>
      <c r="S456" s="13">
        <f>(J456/86400)+25569+(-7/24)</f>
        <v>41938.42559027778</v>
      </c>
      <c r="T456" s="13">
        <f>(I456/86400)+25569+(-7/24)</f>
        <v>41969.259722222225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</f>
        <v>6.9230769230769226E-4</v>
      </c>
      <c r="P457" s="9">
        <f>(E457/L457)</f>
        <v>22.5</v>
      </c>
      <c r="Q457" t="str">
        <f>LEFT(N457,SEARCH("/",N457)-1)</f>
        <v>film &amp; video</v>
      </c>
      <c r="R457" t="str">
        <f>RIGHT(N457, LEN(N457)-SEARCH("/", N457))</f>
        <v>animation</v>
      </c>
      <c r="S457" s="13">
        <f>(J457/86400)+25569+(-7/24)</f>
        <v>40970.710902777784</v>
      </c>
      <c r="T457" s="13">
        <f>(I457/86400)+25569+(-7/24)</f>
        <v>41015.729861111111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</f>
        <v>6.8631863186318634E-3</v>
      </c>
      <c r="P458" s="9">
        <f>(E458/L458)</f>
        <v>20.333333333333332</v>
      </c>
      <c r="Q458" t="str">
        <f>LEFT(N458,SEARCH("/",N458)-1)</f>
        <v>film &amp; video</v>
      </c>
      <c r="R458" t="str">
        <f>RIGHT(N458, LEN(N458)-SEARCH("/", N458))</f>
        <v>animation</v>
      </c>
      <c r="S458" s="13">
        <f>(J458/86400)+25569+(-7/24)</f>
        <v>41547.402789351858</v>
      </c>
      <c r="T458" s="13">
        <f>(I458/86400)+25569+(-7/24)</f>
        <v>41568.874305555561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</f>
        <v>0</v>
      </c>
      <c r="P459" s="9" t="e">
        <f>(E459/L459)</f>
        <v>#DIV/0!</v>
      </c>
      <c r="Q459" t="str">
        <f>LEFT(N459,SEARCH("/",N459)-1)</f>
        <v>film &amp; video</v>
      </c>
      <c r="R459" t="str">
        <f>RIGHT(N459, LEN(N459)-SEARCH("/", N459))</f>
        <v>animation</v>
      </c>
      <c r="S459" s="13">
        <f>(J459/86400)+25569+(-7/24)</f>
        <v>41837.475833333338</v>
      </c>
      <c r="T459" s="13">
        <f>(I459/86400)+25569+(-7/24)</f>
        <v>41867.475833333338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</f>
        <v>8.2100000000000006E-2</v>
      </c>
      <c r="P460" s="9">
        <f>(E460/L460)</f>
        <v>16.755102040816325</v>
      </c>
      <c r="Q460" t="str">
        <f>LEFT(N460,SEARCH("/",N460)-1)</f>
        <v>film &amp; video</v>
      </c>
      <c r="R460" t="str">
        <f>RIGHT(N460, LEN(N460)-SEARCH("/", N460))</f>
        <v>animation</v>
      </c>
      <c r="S460" s="13">
        <f>(J460/86400)+25569+(-7/24)</f>
        <v>41378.408101851855</v>
      </c>
      <c r="T460" s="13">
        <f>(I460/86400)+25569+(-7/24)</f>
        <v>41408.408101851855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</f>
        <v>6.4102564102564103E-4</v>
      </c>
      <c r="P461" s="9">
        <f>(E461/L461)</f>
        <v>25</v>
      </c>
      <c r="Q461" t="str">
        <f>LEFT(N461,SEARCH("/",N461)-1)</f>
        <v>film &amp; video</v>
      </c>
      <c r="R461" t="str">
        <f>RIGHT(N461, LEN(N461)-SEARCH("/", N461))</f>
        <v>animation</v>
      </c>
      <c r="S461" s="13">
        <f>(J461/86400)+25569+(-7/24)</f>
        <v>40800.348692129635</v>
      </c>
      <c r="T461" s="13">
        <f>(I461/86400)+25569+(-7/24)</f>
        <v>40860.3903587963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</f>
        <v>2.9411764705882353E-3</v>
      </c>
      <c r="P462" s="9">
        <f>(E462/L462)</f>
        <v>12.5</v>
      </c>
      <c r="Q462" t="str">
        <f>LEFT(N462,SEARCH("/",N462)-1)</f>
        <v>film &amp; video</v>
      </c>
      <c r="R462" t="str">
        <f>RIGHT(N462, LEN(N462)-SEARCH("/", N462))</f>
        <v>animation</v>
      </c>
      <c r="S462" s="13">
        <f>(J462/86400)+25569+(-7/24)</f>
        <v>41759.250868055555</v>
      </c>
      <c r="T462" s="13">
        <f>(I462/86400)+25569+(-7/24)</f>
        <v>41790.875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</f>
        <v>0</v>
      </c>
      <c r="P463" s="9" t="e">
        <f>(E463/L463)</f>
        <v>#DIV/0!</v>
      </c>
      <c r="Q463" t="str">
        <f>LEFT(N463,SEARCH("/",N463)-1)</f>
        <v>film &amp; video</v>
      </c>
      <c r="R463" t="str">
        <f>RIGHT(N463, LEN(N463)-SEARCH("/", N463))</f>
        <v>animation</v>
      </c>
      <c r="S463" s="13">
        <f>(J463/86400)+25569+(-7/24)</f>
        <v>41407.555173611116</v>
      </c>
      <c r="T463" s="13">
        <f>(I463/86400)+25569+(-7/24)</f>
        <v>41427.555173611116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</f>
        <v>0</v>
      </c>
      <c r="P464" s="9" t="e">
        <f>(E464/L464)</f>
        <v>#DIV/0!</v>
      </c>
      <c r="Q464" t="str">
        <f>LEFT(N464,SEARCH("/",N464)-1)</f>
        <v>film &amp; video</v>
      </c>
      <c r="R464" t="str">
        <f>RIGHT(N464, LEN(N464)-SEARCH("/", N464))</f>
        <v>animation</v>
      </c>
      <c r="S464" s="13">
        <f>(J464/86400)+25569+(-7/24)</f>
        <v>40704.834965277776</v>
      </c>
      <c r="T464" s="13">
        <f>(I464/86400)+25569+(-7/24)</f>
        <v>40764.834965277776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</f>
        <v>2.2727272727272728E-2</v>
      </c>
      <c r="P465" s="9">
        <f>(E465/L465)</f>
        <v>113.63636363636364</v>
      </c>
      <c r="Q465" t="str">
        <f>LEFT(N465,SEARCH("/",N465)-1)</f>
        <v>film &amp; video</v>
      </c>
      <c r="R465" t="str">
        <f>RIGHT(N465, LEN(N465)-SEARCH("/", N465))</f>
        <v>animation</v>
      </c>
      <c r="S465" s="13">
        <f>(J465/86400)+25569+(-7/24)</f>
        <v>40750.418437500004</v>
      </c>
      <c r="T465" s="13">
        <f>(I465/86400)+25569+(-7/24)</f>
        <v>40810.418437500004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</f>
        <v>9.9009900990099011E-4</v>
      </c>
      <c r="P466" s="9">
        <f>(E466/L466)</f>
        <v>1</v>
      </c>
      <c r="Q466" t="str">
        <f>LEFT(N466,SEARCH("/",N466)-1)</f>
        <v>film &amp; video</v>
      </c>
      <c r="R466" t="str">
        <f>RIGHT(N466, LEN(N466)-SEARCH("/", N466))</f>
        <v>animation</v>
      </c>
      <c r="S466" s="13">
        <f>(J466/86400)+25569+(-7/24)</f>
        <v>42488.557118055556</v>
      </c>
      <c r="T466" s="13">
        <f>(I466/86400)+25569+(-7/24)</f>
        <v>42508.557118055556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</f>
        <v>0.26953125</v>
      </c>
      <c r="P467" s="9">
        <f>(E467/L467)</f>
        <v>17.25</v>
      </c>
      <c r="Q467" t="str">
        <f>LEFT(N467,SEARCH("/",N467)-1)</f>
        <v>film &amp; video</v>
      </c>
      <c r="R467" t="str">
        <f>RIGHT(N467, LEN(N467)-SEARCH("/", N467))</f>
        <v>animation</v>
      </c>
      <c r="S467" s="13">
        <f>(J467/86400)+25569+(-7/24)</f>
        <v>41800.828402777777</v>
      </c>
      <c r="T467" s="13">
        <f>(I467/86400)+25569+(-7/24)</f>
        <v>41816.828402777777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</f>
        <v>7.6E-3</v>
      </c>
      <c r="P468" s="9">
        <f>(E468/L468)</f>
        <v>15.2</v>
      </c>
      <c r="Q468" t="str">
        <f>LEFT(N468,SEARCH("/",N468)-1)</f>
        <v>film &amp; video</v>
      </c>
      <c r="R468" t="str">
        <f>RIGHT(N468, LEN(N468)-SEARCH("/", N468))</f>
        <v>animation</v>
      </c>
      <c r="S468" s="13">
        <f>(J468/86400)+25569+(-7/24)</f>
        <v>41129.65120370371</v>
      </c>
      <c r="T468" s="13">
        <f>(I468/86400)+25569+(-7/24)</f>
        <v>41159.65120370371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</f>
        <v>0.21575</v>
      </c>
      <c r="P469" s="9">
        <f>(E469/L469)</f>
        <v>110.64102564102564</v>
      </c>
      <c r="Q469" t="str">
        <f>LEFT(N469,SEARCH("/",N469)-1)</f>
        <v>film &amp; video</v>
      </c>
      <c r="R469" t="str">
        <f>RIGHT(N469, LEN(N469)-SEARCH("/", N469))</f>
        <v>animation</v>
      </c>
      <c r="S469" s="13">
        <f>(J469/86400)+25569+(-7/24)</f>
        <v>41135.388125000005</v>
      </c>
      <c r="T469" s="13">
        <f>(I469/86400)+25569+(-7/24)</f>
        <v>41180.388125000005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</f>
        <v>0</v>
      </c>
      <c r="P470" s="9" t="e">
        <f>(E470/L470)</f>
        <v>#DIV/0!</v>
      </c>
      <c r="Q470" t="str">
        <f>LEFT(N470,SEARCH("/",N470)-1)</f>
        <v>film &amp; video</v>
      </c>
      <c r="R470" t="str">
        <f>RIGHT(N470, LEN(N470)-SEARCH("/", N470))</f>
        <v>animation</v>
      </c>
      <c r="S470" s="13">
        <f>(J470/86400)+25569+(-7/24)</f>
        <v>41040.875960648154</v>
      </c>
      <c r="T470" s="13">
        <f>(I470/86400)+25569+(-7/24)</f>
        <v>41100.868807870371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</f>
        <v>0</v>
      </c>
      <c r="P471" s="9" t="e">
        <f>(E471/L471)</f>
        <v>#DIV/0!</v>
      </c>
      <c r="Q471" t="str">
        <f>LEFT(N471,SEARCH("/",N471)-1)</f>
        <v>film &amp; video</v>
      </c>
      <c r="R471" t="str">
        <f>RIGHT(N471, LEN(N471)-SEARCH("/", N471))</f>
        <v>animation</v>
      </c>
      <c r="S471" s="13">
        <f>(J471/86400)+25569+(-7/24)</f>
        <v>41827.698194444449</v>
      </c>
      <c r="T471" s="13">
        <f>(I471/86400)+25569+(-7/24)</f>
        <v>41887.698194444449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</f>
        <v>1.0200000000000001E-2</v>
      </c>
      <c r="P472" s="9">
        <f>(E472/L472)</f>
        <v>25.5</v>
      </c>
      <c r="Q472" t="str">
        <f>LEFT(N472,SEARCH("/",N472)-1)</f>
        <v>film &amp; video</v>
      </c>
      <c r="R472" t="str">
        <f>RIGHT(N472, LEN(N472)-SEARCH("/", N472))</f>
        <v>animation</v>
      </c>
      <c r="S472" s="13">
        <f>(J472/86400)+25569+(-7/24)</f>
        <v>41604.876030092593</v>
      </c>
      <c r="T472" s="13">
        <f>(I472/86400)+25569+(-7/24)</f>
        <v>41654.875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</f>
        <v>0.11892727272727273</v>
      </c>
      <c r="P473" s="9">
        <f>(E473/L473)</f>
        <v>38.476470588235294</v>
      </c>
      <c r="Q473" t="str">
        <f>LEFT(N473,SEARCH("/",N473)-1)</f>
        <v>film &amp; video</v>
      </c>
      <c r="R473" t="str">
        <f>RIGHT(N473, LEN(N473)-SEARCH("/", N473))</f>
        <v>animation</v>
      </c>
      <c r="S473" s="13">
        <f>(J473/86400)+25569+(-7/24)</f>
        <v>41703.430312500001</v>
      </c>
      <c r="T473" s="13">
        <f>(I473/86400)+25569+(-7/24)</f>
        <v>41748.388645833336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</f>
        <v>0.17624999999999999</v>
      </c>
      <c r="P474" s="9">
        <f>(E474/L474)</f>
        <v>28.2</v>
      </c>
      <c r="Q474" t="str">
        <f>LEFT(N474,SEARCH("/",N474)-1)</f>
        <v>film &amp; video</v>
      </c>
      <c r="R474" t="str">
        <f>RIGHT(N474, LEN(N474)-SEARCH("/", N474))</f>
        <v>animation</v>
      </c>
      <c r="S474" s="13">
        <f>(J474/86400)+25569+(-7/24)</f>
        <v>41844.630995370375</v>
      </c>
      <c r="T474" s="13">
        <f>(I474/86400)+25569+(-7/24)</f>
        <v>41874.630995370375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</f>
        <v>2.87E-2</v>
      </c>
      <c r="P475" s="9">
        <f>(E475/L475)</f>
        <v>61.5</v>
      </c>
      <c r="Q475" t="str">
        <f>LEFT(N475,SEARCH("/",N475)-1)</f>
        <v>film &amp; video</v>
      </c>
      <c r="R475" t="str">
        <f>RIGHT(N475, LEN(N475)-SEARCH("/", N475))</f>
        <v>animation</v>
      </c>
      <c r="S475" s="13">
        <f>(J475/86400)+25569+(-7/24)</f>
        <v>41869.406469907408</v>
      </c>
      <c r="T475" s="13">
        <f>(I475/86400)+25569+(-7/24)</f>
        <v>41899.406469907408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</f>
        <v>3.0303030303030303E-4</v>
      </c>
      <c r="P476" s="9">
        <f>(E476/L476)</f>
        <v>1</v>
      </c>
      <c r="Q476" t="str">
        <f>LEFT(N476,SEARCH("/",N476)-1)</f>
        <v>film &amp; video</v>
      </c>
      <c r="R476" t="str">
        <f>RIGHT(N476, LEN(N476)-SEARCH("/", N476))</f>
        <v>animation</v>
      </c>
      <c r="S476" s="13">
        <f>(J476/86400)+25569+(-7/24)</f>
        <v>42753.03737268519</v>
      </c>
      <c r="T476" s="13">
        <f>(I476/86400)+25569+(-7/24)</f>
        <v>42783.03737268519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</f>
        <v>0</v>
      </c>
      <c r="P477" s="9" t="e">
        <f>(E477/L477)</f>
        <v>#DIV/0!</v>
      </c>
      <c r="Q477" t="str">
        <f>LEFT(N477,SEARCH("/",N477)-1)</f>
        <v>film &amp; video</v>
      </c>
      <c r="R477" t="str">
        <f>RIGHT(N477, LEN(N477)-SEARCH("/", N477))</f>
        <v>animation</v>
      </c>
      <c r="S477" s="13">
        <f>(J477/86400)+25569+(-7/24)</f>
        <v>42099.794479166674</v>
      </c>
      <c r="T477" s="13">
        <f>(I477/86400)+25569+(-7/24)</f>
        <v>42129.794479166674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</f>
        <v>2.2302681818181819E-2</v>
      </c>
      <c r="P478" s="9">
        <f>(E478/L478)</f>
        <v>39.569274193548388</v>
      </c>
      <c r="Q478" t="str">
        <f>LEFT(N478,SEARCH("/",N478)-1)</f>
        <v>film &amp; video</v>
      </c>
      <c r="R478" t="str">
        <f>RIGHT(N478, LEN(N478)-SEARCH("/", N478))</f>
        <v>animation</v>
      </c>
      <c r="S478" s="13">
        <f>(J478/86400)+25569+(-7/24)</f>
        <v>41757.683344907411</v>
      </c>
      <c r="T478" s="13">
        <f>(I478/86400)+25569+(-7/24)</f>
        <v>41792.874305555561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</f>
        <v>0</v>
      </c>
      <c r="P479" s="9" t="e">
        <f>(E479/L479)</f>
        <v>#DIV/0!</v>
      </c>
      <c r="Q479" t="str">
        <f>LEFT(N479,SEARCH("/",N479)-1)</f>
        <v>film &amp; video</v>
      </c>
      <c r="R479" t="str">
        <f>RIGHT(N479, LEN(N479)-SEARCH("/", N479))</f>
        <v>animation</v>
      </c>
      <c r="S479" s="13">
        <f>(J479/86400)+25569+(-7/24)</f>
        <v>40987.543217592596</v>
      </c>
      <c r="T479" s="13">
        <f>(I479/86400)+25569+(-7/24)</f>
        <v>41047.543217592596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</f>
        <v>0</v>
      </c>
      <c r="P480" s="9" t="e">
        <f>(E480/L480)</f>
        <v>#DIV/0!</v>
      </c>
      <c r="Q480" t="str">
        <f>LEFT(N480,SEARCH("/",N480)-1)</f>
        <v>film &amp; video</v>
      </c>
      <c r="R480" t="str">
        <f>RIGHT(N480, LEN(N480)-SEARCH("/", N480))</f>
        <v>animation</v>
      </c>
      <c r="S480" s="13">
        <f>(J480/86400)+25569+(-7/24)</f>
        <v>42065.619317129633</v>
      </c>
      <c r="T480" s="13">
        <f>(I480/86400)+25569+(-7/24)</f>
        <v>42095.577650462968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</f>
        <v>0.3256</v>
      </c>
      <c r="P481" s="9">
        <f>(E481/L481)</f>
        <v>88.8</v>
      </c>
      <c r="Q481" t="str">
        <f>LEFT(N481,SEARCH("/",N481)-1)</f>
        <v>film &amp; video</v>
      </c>
      <c r="R481" t="str">
        <f>RIGHT(N481, LEN(N481)-SEARCH("/", N481))</f>
        <v>animation</v>
      </c>
      <c r="S481" s="13">
        <f>(J481/86400)+25569+(-7/24)</f>
        <v>41904.116145833337</v>
      </c>
      <c r="T481" s="13">
        <f>(I481/86400)+25569+(-7/24)</f>
        <v>41964.157812500001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</f>
        <v>0.19409999999999999</v>
      </c>
      <c r="P482" s="9">
        <f>(E482/L482)</f>
        <v>55.457142857142856</v>
      </c>
      <c r="Q482" t="str">
        <f>LEFT(N482,SEARCH("/",N482)-1)</f>
        <v>film &amp; video</v>
      </c>
      <c r="R482" t="str">
        <f>RIGHT(N482, LEN(N482)-SEARCH("/", N482))</f>
        <v>animation</v>
      </c>
      <c r="S482" s="13">
        <f>(J482/86400)+25569+(-7/24)</f>
        <v>41465.208506944451</v>
      </c>
      <c r="T482" s="13">
        <f>(I482/86400)+25569+(-7/24)</f>
        <v>41495.208506944451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</f>
        <v>6.0999999999999999E-2</v>
      </c>
      <c r="P483" s="9">
        <f>(E483/L483)</f>
        <v>87.142857142857139</v>
      </c>
      <c r="Q483" t="str">
        <f>LEFT(N483,SEARCH("/",N483)-1)</f>
        <v>film &amp; video</v>
      </c>
      <c r="R483" t="str">
        <f>RIGHT(N483, LEN(N483)-SEARCH("/", N483))</f>
        <v>animation</v>
      </c>
      <c r="S483" s="13">
        <f>(J483/86400)+25569+(-7/24)</f>
        <v>41162.380659722221</v>
      </c>
      <c r="T483" s="13">
        <f>(I483/86400)+25569+(-7/24)</f>
        <v>41192.380659722221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</f>
        <v>1E-3</v>
      </c>
      <c r="P484" s="9">
        <f>(E484/L484)</f>
        <v>10</v>
      </c>
      <c r="Q484" t="str">
        <f>LEFT(N484,SEARCH("/",N484)-1)</f>
        <v>film &amp; video</v>
      </c>
      <c r="R484" t="str">
        <f>RIGHT(N484, LEN(N484)-SEARCH("/", N484))</f>
        <v>animation</v>
      </c>
      <c r="S484" s="13">
        <f>(J484/86400)+25569+(-7/24)</f>
        <v>42447.605208333334</v>
      </c>
      <c r="T484" s="13">
        <f>(I484/86400)+25569+(-7/24)</f>
        <v>42474.31527777778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</f>
        <v>0.502</v>
      </c>
      <c r="P485" s="9">
        <f>(E485/L485)</f>
        <v>51.224489795918366</v>
      </c>
      <c r="Q485" t="str">
        <f>LEFT(N485,SEARCH("/",N485)-1)</f>
        <v>film &amp; video</v>
      </c>
      <c r="R485" t="str">
        <f>RIGHT(N485, LEN(N485)-SEARCH("/", N485))</f>
        <v>animation</v>
      </c>
      <c r="S485" s="13">
        <f>(J485/86400)+25569+(-7/24)</f>
        <v>41242.90592592593</v>
      </c>
      <c r="T485" s="13">
        <f>(I485/86400)+25569+(-7/24)</f>
        <v>41302.90592592593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</f>
        <v>1.8625E-3</v>
      </c>
      <c r="P486" s="9">
        <f>(E486/L486)</f>
        <v>13.545454545454545</v>
      </c>
      <c r="Q486" t="str">
        <f>LEFT(N486,SEARCH("/",N486)-1)</f>
        <v>film &amp; video</v>
      </c>
      <c r="R486" t="str">
        <f>RIGHT(N486, LEN(N486)-SEARCH("/", N486))</f>
        <v>animation</v>
      </c>
      <c r="S486" s="13">
        <f>(J486/86400)+25569+(-7/24)</f>
        <v>42272.647824074076</v>
      </c>
      <c r="T486" s="13">
        <f>(I486/86400)+25569+(-7/24)</f>
        <v>42313.689490740748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</f>
        <v>0.21906971229845085</v>
      </c>
      <c r="P487" s="9">
        <f>(E487/L487)</f>
        <v>66.520080000000007</v>
      </c>
      <c r="Q487" t="str">
        <f>LEFT(N487,SEARCH("/",N487)-1)</f>
        <v>film &amp; video</v>
      </c>
      <c r="R487" t="str">
        <f>RIGHT(N487, LEN(N487)-SEARCH("/", N487))</f>
        <v>animation</v>
      </c>
      <c r="S487" s="13">
        <f>(J487/86400)+25569+(-7/24)</f>
        <v>41381.214108796303</v>
      </c>
      <c r="T487" s="13">
        <f>(I487/86400)+25569+(-7/24)</f>
        <v>41411.214108796303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</f>
        <v>9.0909090909090904E-5</v>
      </c>
      <c r="P488" s="9">
        <f>(E488/L488)</f>
        <v>50</v>
      </c>
      <c r="Q488" t="str">
        <f>LEFT(N488,SEARCH("/",N488)-1)</f>
        <v>film &amp; video</v>
      </c>
      <c r="R488" t="str">
        <f>RIGHT(N488, LEN(N488)-SEARCH("/", N488))</f>
        <v>animation</v>
      </c>
      <c r="S488" s="13">
        <f>(J488/86400)+25569+(-7/24)</f>
        <v>41761.650914351856</v>
      </c>
      <c r="T488" s="13">
        <f>(I488/86400)+25569+(-7/24)</f>
        <v>41791.650914351856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</f>
        <v>0</v>
      </c>
      <c r="P489" s="9" t="e">
        <f>(E489/L489)</f>
        <v>#DIV/0!</v>
      </c>
      <c r="Q489" t="str">
        <f>LEFT(N489,SEARCH("/",N489)-1)</f>
        <v>film &amp; video</v>
      </c>
      <c r="R489" t="str">
        <f>RIGHT(N489, LEN(N489)-SEARCH("/", N489))</f>
        <v>animation</v>
      </c>
      <c r="S489" s="13">
        <f>(J489/86400)+25569+(-7/24)</f>
        <v>42669.303171296298</v>
      </c>
      <c r="T489" s="13">
        <f>(I489/86400)+25569+(-7/24)</f>
        <v>42729.344837962963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</f>
        <v>0</v>
      </c>
      <c r="P490" s="9" t="e">
        <f>(E490/L490)</f>
        <v>#DIV/0!</v>
      </c>
      <c r="Q490" t="str">
        <f>LEFT(N490,SEARCH("/",N490)-1)</f>
        <v>film &amp; video</v>
      </c>
      <c r="R490" t="str">
        <f>RIGHT(N490, LEN(N490)-SEARCH("/", N490))</f>
        <v>animation</v>
      </c>
      <c r="S490" s="13">
        <f>(J490/86400)+25569+(-7/24)</f>
        <v>42713.762731481482</v>
      </c>
      <c r="T490" s="13">
        <f>(I490/86400)+25569+(-7/24)</f>
        <v>42743.762731481482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</f>
        <v>2.8667813379201833E-3</v>
      </c>
      <c r="P491" s="9">
        <f>(E491/L491)</f>
        <v>71.666666666666671</v>
      </c>
      <c r="Q491" t="str">
        <f>LEFT(N491,SEARCH("/",N491)-1)</f>
        <v>film &amp; video</v>
      </c>
      <c r="R491" t="str">
        <f>RIGHT(N491, LEN(N491)-SEARCH("/", N491))</f>
        <v>animation</v>
      </c>
      <c r="S491" s="13">
        <f>(J491/86400)+25569+(-7/24)</f>
        <v>40882.19</v>
      </c>
      <c r="T491" s="13">
        <f>(I491/86400)+25569+(-7/24)</f>
        <v>40913.189583333333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</f>
        <v>0</v>
      </c>
      <c r="P492" s="9" t="e">
        <f>(E492/L492)</f>
        <v>#DIV/0!</v>
      </c>
      <c r="Q492" t="str">
        <f>LEFT(N492,SEARCH("/",N492)-1)</f>
        <v>film &amp; video</v>
      </c>
      <c r="R492" t="str">
        <f>RIGHT(N492, LEN(N492)-SEARCH("/", N492))</f>
        <v>animation</v>
      </c>
      <c r="S492" s="13">
        <f>(J492/86400)+25569+(-7/24)</f>
        <v>41113.67690972222</v>
      </c>
      <c r="T492" s="13">
        <f>(I492/86400)+25569+(-7/24)</f>
        <v>41143.67690972222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</f>
        <v>0</v>
      </c>
      <c r="P493" s="9" t="e">
        <f>(E493/L493)</f>
        <v>#DIV/0!</v>
      </c>
      <c r="Q493" t="str">
        <f>LEFT(N493,SEARCH("/",N493)-1)</f>
        <v>film &amp; video</v>
      </c>
      <c r="R493" t="str">
        <f>RIGHT(N493, LEN(N493)-SEARCH("/", N493))</f>
        <v>animation</v>
      </c>
      <c r="S493" s="13">
        <f>(J493/86400)+25569+(-7/24)</f>
        <v>42366.690960648149</v>
      </c>
      <c r="T493" s="13">
        <f>(I493/86400)+25569+(-7/24)</f>
        <v>42396.690960648149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</f>
        <v>0</v>
      </c>
      <c r="P494" s="9" t="e">
        <f>(E494/L494)</f>
        <v>#DIV/0!</v>
      </c>
      <c r="Q494" t="str">
        <f>LEFT(N494,SEARCH("/",N494)-1)</f>
        <v>film &amp; video</v>
      </c>
      <c r="R494" t="str">
        <f>RIGHT(N494, LEN(N494)-SEARCH("/", N494))</f>
        <v>animation</v>
      </c>
      <c r="S494" s="13">
        <f>(J494/86400)+25569+(-7/24)</f>
        <v>42595.743402777785</v>
      </c>
      <c r="T494" s="13">
        <f>(I494/86400)+25569+(-7/24)</f>
        <v>42655.743402777785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</f>
        <v>0</v>
      </c>
      <c r="P495" s="9" t="e">
        <f>(E495/L495)</f>
        <v>#DIV/0!</v>
      </c>
      <c r="Q495" t="str">
        <f>LEFT(N495,SEARCH("/",N495)-1)</f>
        <v>film &amp; video</v>
      </c>
      <c r="R495" t="str">
        <f>RIGHT(N495, LEN(N495)-SEARCH("/", N495))</f>
        <v>animation</v>
      </c>
      <c r="S495" s="13">
        <f>(J495/86400)+25569+(-7/24)</f>
        <v>42114.434467592597</v>
      </c>
      <c r="T495" s="13">
        <f>(I495/86400)+25569+(-7/24)</f>
        <v>42144.434467592597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</f>
        <v>1.5499999999999999E-3</v>
      </c>
      <c r="P496" s="9">
        <f>(E496/L496)</f>
        <v>10.333333333333334</v>
      </c>
      <c r="Q496" t="str">
        <f>LEFT(N496,SEARCH("/",N496)-1)</f>
        <v>film &amp; video</v>
      </c>
      <c r="R496" t="str">
        <f>RIGHT(N496, LEN(N496)-SEARCH("/", N496))</f>
        <v>animation</v>
      </c>
      <c r="S496" s="13">
        <f>(J496/86400)+25569+(-7/24)</f>
        <v>41799.538946759261</v>
      </c>
      <c r="T496" s="13">
        <f>(I496/86400)+25569+(-7/24)</f>
        <v>41822.833333333336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</f>
        <v>0</v>
      </c>
      <c r="P497" s="9" t="e">
        <f>(E497/L497)</f>
        <v>#DIV/0!</v>
      </c>
      <c r="Q497" t="str">
        <f>LEFT(N497,SEARCH("/",N497)-1)</f>
        <v>film &amp; video</v>
      </c>
      <c r="R497" t="str">
        <f>RIGHT(N497, LEN(N497)-SEARCH("/", N497))</f>
        <v>animation</v>
      </c>
      <c r="S497" s="13">
        <f>(J497/86400)+25569+(-7/24)</f>
        <v>42171.535937500004</v>
      </c>
      <c r="T497" s="13">
        <f>(I497/86400)+25569+(-7/24)</f>
        <v>42201.535937500004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</f>
        <v>1.6666666666666667E-5</v>
      </c>
      <c r="P498" s="9">
        <f>(E498/L498)</f>
        <v>1</v>
      </c>
      <c r="Q498" t="str">
        <f>LEFT(N498,SEARCH("/",N498)-1)</f>
        <v>film &amp; video</v>
      </c>
      <c r="R498" t="str">
        <f>RIGHT(N498, LEN(N498)-SEARCH("/", N498))</f>
        <v>animation</v>
      </c>
      <c r="S498" s="13">
        <f>(J498/86400)+25569+(-7/24)</f>
        <v>41620.639745370376</v>
      </c>
      <c r="T498" s="13">
        <f>(I498/86400)+25569+(-7/24)</f>
        <v>41680.639745370376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</f>
        <v>6.6964285714285711E-3</v>
      </c>
      <c r="P499" s="9">
        <f>(E499/L499)</f>
        <v>10</v>
      </c>
      <c r="Q499" t="str">
        <f>LEFT(N499,SEARCH("/",N499)-1)</f>
        <v>film &amp; video</v>
      </c>
      <c r="R499" t="str">
        <f>RIGHT(N499, LEN(N499)-SEARCH("/", N499))</f>
        <v>animation</v>
      </c>
      <c r="S499" s="13">
        <f>(J499/86400)+25569+(-7/24)</f>
        <v>41944.746122685188</v>
      </c>
      <c r="T499" s="13">
        <f>(I499/86400)+25569+(-7/24)</f>
        <v>41997.916666666664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</f>
        <v>4.5985132395404561E-2</v>
      </c>
      <c r="P500" s="9">
        <f>(E500/L500)</f>
        <v>136.09090909090909</v>
      </c>
      <c r="Q500" t="str">
        <f>LEFT(N500,SEARCH("/",N500)-1)</f>
        <v>film &amp; video</v>
      </c>
      <c r="R500" t="str">
        <f>RIGHT(N500, LEN(N500)-SEARCH("/", N500))</f>
        <v>animation</v>
      </c>
      <c r="S500" s="13">
        <f>(J500/86400)+25569+(-7/24)</f>
        <v>40858.47047453704</v>
      </c>
      <c r="T500" s="13">
        <f>(I500/86400)+25569+(-7/24)</f>
        <v>40900.47047453704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</f>
        <v>9.5500000000000002E-2</v>
      </c>
      <c r="P501" s="9">
        <f>(E501/L501)</f>
        <v>73.461538461538467</v>
      </c>
      <c r="Q501" t="str">
        <f>LEFT(N501,SEARCH("/",N501)-1)</f>
        <v>film &amp; video</v>
      </c>
      <c r="R501" t="str">
        <f>RIGHT(N501, LEN(N501)-SEARCH("/", N501))</f>
        <v>animation</v>
      </c>
      <c r="S501" s="13">
        <f>(J501/86400)+25569+(-7/24)</f>
        <v>40043.603796296295</v>
      </c>
      <c r="T501" s="13">
        <f>(I501/86400)+25569+(-7/24)</f>
        <v>40098.582638888889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</f>
        <v>3.307692307692308E-2</v>
      </c>
      <c r="P502" s="9">
        <f>(E502/L502)</f>
        <v>53.75</v>
      </c>
      <c r="Q502" t="str">
        <f>LEFT(N502,SEARCH("/",N502)-1)</f>
        <v>film &amp; video</v>
      </c>
      <c r="R502" t="str">
        <f>RIGHT(N502, LEN(N502)-SEARCH("/", N502))</f>
        <v>animation</v>
      </c>
      <c r="S502" s="13">
        <f>(J502/86400)+25569+(-7/24)</f>
        <v>40247.594340277778</v>
      </c>
      <c r="T502" s="13">
        <f>(I502/86400)+25569+(-7/24)</f>
        <v>40306.636111111111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</f>
        <v>0</v>
      </c>
      <c r="P503" s="9" t="e">
        <f>(E503/L503)</f>
        <v>#DIV/0!</v>
      </c>
      <c r="Q503" t="str">
        <f>LEFT(N503,SEARCH("/",N503)-1)</f>
        <v>film &amp; video</v>
      </c>
      <c r="R503" t="str">
        <f>RIGHT(N503, LEN(N503)-SEARCH("/", N503))</f>
        <v>animation</v>
      </c>
      <c r="S503" s="13">
        <f>(J503/86400)+25569+(-7/24)</f>
        <v>40702.942719907413</v>
      </c>
      <c r="T503" s="13">
        <f>(I503/86400)+25569+(-7/24)</f>
        <v>40732.942719907413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</f>
        <v>1.15E-2</v>
      </c>
      <c r="P504" s="9">
        <f>(E504/L504)</f>
        <v>57.5</v>
      </c>
      <c r="Q504" t="str">
        <f>LEFT(N504,SEARCH("/",N504)-1)</f>
        <v>film &amp; video</v>
      </c>
      <c r="R504" t="str">
        <f>RIGHT(N504, LEN(N504)-SEARCH("/", N504))</f>
        <v>animation</v>
      </c>
      <c r="S504" s="13">
        <f>(J504/86400)+25569+(-7/24)</f>
        <v>40956.261863425927</v>
      </c>
      <c r="T504" s="13">
        <f>(I504/86400)+25569+(-7/24)</f>
        <v>40986.220196759263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</f>
        <v>1.7538461538461537E-2</v>
      </c>
      <c r="P505" s="9">
        <f>(E505/L505)</f>
        <v>12.666666666666666</v>
      </c>
      <c r="Q505" t="str">
        <f>LEFT(N505,SEARCH("/",N505)-1)</f>
        <v>film &amp; video</v>
      </c>
      <c r="R505" t="str">
        <f>RIGHT(N505, LEN(N505)-SEARCH("/", N505))</f>
        <v>animation</v>
      </c>
      <c r="S505" s="13">
        <f>(J505/86400)+25569+(-7/24)</f>
        <v>41991.234988425924</v>
      </c>
      <c r="T505" s="13">
        <f>(I505/86400)+25569+(-7/24)</f>
        <v>42021.234988425924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</f>
        <v>1.3673469387755101E-2</v>
      </c>
      <c r="P506" s="9">
        <f>(E506/L506)</f>
        <v>67</v>
      </c>
      <c r="Q506" t="str">
        <f>LEFT(N506,SEARCH("/",N506)-1)</f>
        <v>film &amp; video</v>
      </c>
      <c r="R506" t="str">
        <f>RIGHT(N506, LEN(N506)-SEARCH("/", N506))</f>
        <v>animation</v>
      </c>
      <c r="S506" s="13">
        <f>(J506/86400)+25569+(-7/24)</f>
        <v>40949.691979166666</v>
      </c>
      <c r="T506" s="13">
        <f>(I506/86400)+25569+(-7/24)</f>
        <v>41009.650312500002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</f>
        <v>4.3333333333333331E-3</v>
      </c>
      <c r="P507" s="9">
        <f>(E507/L507)</f>
        <v>3.7142857142857144</v>
      </c>
      <c r="Q507" t="str">
        <f>LEFT(N507,SEARCH("/",N507)-1)</f>
        <v>film &amp; video</v>
      </c>
      <c r="R507" t="str">
        <f>RIGHT(N507, LEN(N507)-SEARCH("/", N507))</f>
        <v>animation</v>
      </c>
      <c r="S507" s="13">
        <f>(J507/86400)+25569+(-7/24)</f>
        <v>42317.806550925925</v>
      </c>
      <c r="T507" s="13">
        <f>(I507/86400)+25569+(-7/24)</f>
        <v>42362.806550925925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</f>
        <v>1.25E-3</v>
      </c>
      <c r="P508" s="9">
        <f>(E508/L508)</f>
        <v>250</v>
      </c>
      <c r="Q508" t="str">
        <f>LEFT(N508,SEARCH("/",N508)-1)</f>
        <v>film &amp; video</v>
      </c>
      <c r="R508" t="str">
        <f>RIGHT(N508, LEN(N508)-SEARCH("/", N508))</f>
        <v>animation</v>
      </c>
      <c r="S508" s="13">
        <f>(J508/86400)+25569+(-7/24)</f>
        <v>41466.260648148149</v>
      </c>
      <c r="T508" s="13">
        <f>(I508/86400)+25569+(-7/24)</f>
        <v>41496.260648148149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</f>
        <v>3.2000000000000001E-2</v>
      </c>
      <c r="P509" s="9">
        <f>(E509/L509)</f>
        <v>64</v>
      </c>
      <c r="Q509" t="str">
        <f>LEFT(N509,SEARCH("/",N509)-1)</f>
        <v>film &amp; video</v>
      </c>
      <c r="R509" t="str">
        <f>RIGHT(N509, LEN(N509)-SEARCH("/", N509))</f>
        <v>animation</v>
      </c>
      <c r="S509" s="13">
        <f>(J509/86400)+25569+(-7/24)</f>
        <v>41156.667326388888</v>
      </c>
      <c r="T509" s="13">
        <f>(I509/86400)+25569+(-7/24)</f>
        <v>41201.667326388888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</f>
        <v>8.0000000000000002E-3</v>
      </c>
      <c r="P510" s="9">
        <f>(E510/L510)</f>
        <v>133.33333333333334</v>
      </c>
      <c r="Q510" t="str">
        <f>LEFT(N510,SEARCH("/",N510)-1)</f>
        <v>film &amp; video</v>
      </c>
      <c r="R510" t="str">
        <f>RIGHT(N510, LEN(N510)-SEARCH("/", N510))</f>
        <v>animation</v>
      </c>
      <c r="S510" s="13">
        <f>(J510/86400)+25569+(-7/24)</f>
        <v>40994.732650462967</v>
      </c>
      <c r="T510" s="13">
        <f>(I510/86400)+25569+(-7/24)</f>
        <v>41054.301388888889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</f>
        <v>2E-3</v>
      </c>
      <c r="P511" s="9">
        <f>(E511/L511)</f>
        <v>10</v>
      </c>
      <c r="Q511" t="str">
        <f>LEFT(N511,SEARCH("/",N511)-1)</f>
        <v>film &amp; video</v>
      </c>
      <c r="R511" t="str">
        <f>RIGHT(N511, LEN(N511)-SEARCH("/", N511))</f>
        <v>animation</v>
      </c>
      <c r="S511" s="13">
        <f>(J511/86400)+25569+(-7/24)</f>
        <v>42153.339930555558</v>
      </c>
      <c r="T511" s="13">
        <f>(I511/86400)+25569+(-7/24)</f>
        <v>42183.339930555558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</f>
        <v>0</v>
      </c>
      <c r="P512" s="9" t="e">
        <f>(E512/L512)</f>
        <v>#DIV/0!</v>
      </c>
      <c r="Q512" t="str">
        <f>LEFT(N512,SEARCH("/",N512)-1)</f>
        <v>film &amp; video</v>
      </c>
      <c r="R512" t="str">
        <f>RIGHT(N512, LEN(N512)-SEARCH("/", N512))</f>
        <v>animation</v>
      </c>
      <c r="S512" s="13">
        <f>(J512/86400)+25569+(-7/24)</f>
        <v>42399.884710648148</v>
      </c>
      <c r="T512" s="13">
        <f>(I512/86400)+25569+(-7/24)</f>
        <v>42429.884710648148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</f>
        <v>0.03</v>
      </c>
      <c r="P513" s="9">
        <f>(E513/L513)</f>
        <v>30</v>
      </c>
      <c r="Q513" t="str">
        <f>LEFT(N513,SEARCH("/",N513)-1)</f>
        <v>film &amp; video</v>
      </c>
      <c r="R513" t="str">
        <f>RIGHT(N513, LEN(N513)-SEARCH("/", N513))</f>
        <v>animation</v>
      </c>
      <c r="S513" s="13">
        <f>(J513/86400)+25569+(-7/24)</f>
        <v>41340.011365740742</v>
      </c>
      <c r="T513" s="13">
        <f>(I513/86400)+25569+(-7/24)</f>
        <v>41369.969699074078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</f>
        <v>1.3749999999999999E-3</v>
      </c>
      <c r="P514" s="9">
        <f>(E514/L514)</f>
        <v>5.5</v>
      </c>
      <c r="Q514" t="str">
        <f>LEFT(N514,SEARCH("/",N514)-1)</f>
        <v>film &amp; video</v>
      </c>
      <c r="R514" t="str">
        <f>RIGHT(N514, LEN(N514)-SEARCH("/", N514))</f>
        <v>animation</v>
      </c>
      <c r="S514" s="13">
        <f>(J514/86400)+25569+(-7/24)</f>
        <v>42649.450543981489</v>
      </c>
      <c r="T514" s="13">
        <f>(I514/86400)+25569+(-7/24)</f>
        <v>42694.492210648146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</f>
        <v>0.13924</v>
      </c>
      <c r="P515" s="9">
        <f>(E515/L515)</f>
        <v>102.38235294117646</v>
      </c>
      <c r="Q515" t="str">
        <f>LEFT(N515,SEARCH("/",N515)-1)</f>
        <v>film &amp; video</v>
      </c>
      <c r="R515" t="str">
        <f>RIGHT(N515, LEN(N515)-SEARCH("/", N515))</f>
        <v>animation</v>
      </c>
      <c r="S515" s="13">
        <f>(J515/86400)+25569+(-7/24)</f>
        <v>42552.362326388895</v>
      </c>
      <c r="T515" s="13">
        <f>(I515/86400)+25569+(-7/24)</f>
        <v>42597.000000000007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</f>
        <v>3.3333333333333333E-2</v>
      </c>
      <c r="P516" s="9">
        <f>(E516/L516)</f>
        <v>16.666666666666668</v>
      </c>
      <c r="Q516" t="str">
        <f>LEFT(N516,SEARCH("/",N516)-1)</f>
        <v>film &amp; video</v>
      </c>
      <c r="R516" t="str">
        <f>RIGHT(N516, LEN(N516)-SEARCH("/", N516))</f>
        <v>animation</v>
      </c>
      <c r="S516" s="13">
        <f>(J516/86400)+25569+(-7/24)</f>
        <v>41830.32230324074</v>
      </c>
      <c r="T516" s="13">
        <f>(I516/86400)+25569+(-7/24)</f>
        <v>41860.32230324074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</f>
        <v>0.25413402061855672</v>
      </c>
      <c r="P517" s="9">
        <f>(E517/L517)</f>
        <v>725.02941176470586</v>
      </c>
      <c r="Q517" t="str">
        <f>LEFT(N517,SEARCH("/",N517)-1)</f>
        <v>film &amp; video</v>
      </c>
      <c r="R517" t="str">
        <f>RIGHT(N517, LEN(N517)-SEARCH("/", N517))</f>
        <v>animation</v>
      </c>
      <c r="S517" s="13">
        <f>(J517/86400)+25569+(-7/24)</f>
        <v>42327.19908564815</v>
      </c>
      <c r="T517" s="13">
        <f>(I517/86400)+25569+(-7/24)</f>
        <v>42367.19908564815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</f>
        <v>0</v>
      </c>
      <c r="P518" s="9" t="e">
        <f>(E518/L518)</f>
        <v>#DIV/0!</v>
      </c>
      <c r="Q518" t="str">
        <f>LEFT(N518,SEARCH("/",N518)-1)</f>
        <v>film &amp; video</v>
      </c>
      <c r="R518" t="str">
        <f>RIGHT(N518, LEN(N518)-SEARCH("/", N518))</f>
        <v>animation</v>
      </c>
      <c r="S518" s="13">
        <f>(J518/86400)+25569+(-7/24)</f>
        <v>42091.487037037041</v>
      </c>
      <c r="T518" s="13">
        <f>(I518/86400)+25569+(-7/24)</f>
        <v>42151.487037037041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</f>
        <v>1.3666666666666667E-2</v>
      </c>
      <c r="P519" s="9">
        <f>(E519/L519)</f>
        <v>68.333333333333329</v>
      </c>
      <c r="Q519" t="str">
        <f>LEFT(N519,SEARCH("/",N519)-1)</f>
        <v>film &amp; video</v>
      </c>
      <c r="R519" t="str">
        <f>RIGHT(N519, LEN(N519)-SEARCH("/", N519))</f>
        <v>animation</v>
      </c>
      <c r="S519" s="13">
        <f>(J519/86400)+25569+(-7/24)</f>
        <v>42738.323622685188</v>
      </c>
      <c r="T519" s="13">
        <f>(I519/86400)+25569+(-7/24)</f>
        <v>42768.323622685188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</f>
        <v>0</v>
      </c>
      <c r="P520" s="9" t="e">
        <f>(E520/L520)</f>
        <v>#DIV/0!</v>
      </c>
      <c r="Q520" t="str">
        <f>LEFT(N520,SEARCH("/",N520)-1)</f>
        <v>film &amp; video</v>
      </c>
      <c r="R520" t="str">
        <f>RIGHT(N520, LEN(N520)-SEARCH("/", N520))</f>
        <v>animation</v>
      </c>
      <c r="S520" s="13">
        <f>(J520/86400)+25569+(-7/24)</f>
        <v>42223.32435185185</v>
      </c>
      <c r="T520" s="13">
        <f>(I520/86400)+25569+(-7/24)</f>
        <v>42253.323611111111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</f>
        <v>0.22881426547787684</v>
      </c>
      <c r="P521" s="9">
        <f>(E521/L521)</f>
        <v>39.228571428571428</v>
      </c>
      <c r="Q521" t="str">
        <f>LEFT(N521,SEARCH("/",N521)-1)</f>
        <v>film &amp; video</v>
      </c>
      <c r="R521" t="str">
        <f>RIGHT(N521, LEN(N521)-SEARCH("/", N521))</f>
        <v>animation</v>
      </c>
      <c r="S521" s="13">
        <f>(J521/86400)+25569+(-7/24)</f>
        <v>41218.099780092591</v>
      </c>
      <c r="T521" s="13">
        <f>(I521/86400)+25569+(-7/24)</f>
        <v>41248.099780092591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</f>
        <v>1.0209999999999999</v>
      </c>
      <c r="P522" s="9">
        <f>(E522/L522)</f>
        <v>150.14705882352942</v>
      </c>
      <c r="Q522" t="str">
        <f>LEFT(N522,SEARCH("/",N522)-1)</f>
        <v>theater</v>
      </c>
      <c r="R522" t="str">
        <f>RIGHT(N522, LEN(N522)-SEARCH("/", N522))</f>
        <v>plays</v>
      </c>
      <c r="S522" s="13">
        <f>(J522/86400)+25569+(-7/24)</f>
        <v>42318.410428240742</v>
      </c>
      <c r="T522" s="13">
        <f>(I522/86400)+25569+(-7/24)</f>
        <v>42348.410428240742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</f>
        <v>1.0464</v>
      </c>
      <c r="P523" s="9">
        <f>(E523/L523)</f>
        <v>93.428571428571431</v>
      </c>
      <c r="Q523" t="str">
        <f>LEFT(N523,SEARCH("/",N523)-1)</f>
        <v>theater</v>
      </c>
      <c r="R523" t="str">
        <f>RIGHT(N523, LEN(N523)-SEARCH("/", N523))</f>
        <v>plays</v>
      </c>
      <c r="S523" s="13">
        <f>(J523/86400)+25569+(-7/24)</f>
        <v>42645.801145833335</v>
      </c>
      <c r="T523" s="13">
        <f>(I523/86400)+25569+(-7/24)</f>
        <v>42674.915972222225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</f>
        <v>1.1466666666666667</v>
      </c>
      <c r="P524" s="9">
        <f>(E524/L524)</f>
        <v>110.96774193548387</v>
      </c>
      <c r="Q524" t="str">
        <f>LEFT(N524,SEARCH("/",N524)-1)</f>
        <v>theater</v>
      </c>
      <c r="R524" t="str">
        <f>RIGHT(N524, LEN(N524)-SEARCH("/", N524))</f>
        <v>plays</v>
      </c>
      <c r="S524" s="13">
        <f>(J524/86400)+25569+(-7/24)</f>
        <v>42429.749131944445</v>
      </c>
      <c r="T524" s="13">
        <f>(I524/86400)+25569+(-7/24)</f>
        <v>42449.707465277781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</f>
        <v>1.206</v>
      </c>
      <c r="P525" s="9">
        <f>(E525/L525)</f>
        <v>71.785714285714292</v>
      </c>
      <c r="Q525" t="str">
        <f>LEFT(N525,SEARCH("/",N525)-1)</f>
        <v>theater</v>
      </c>
      <c r="R525" t="str">
        <f>RIGHT(N525, LEN(N525)-SEARCH("/", N525))</f>
        <v>plays</v>
      </c>
      <c r="S525" s="13">
        <f>(J525/86400)+25569+(-7/24)</f>
        <v>42237.841157407405</v>
      </c>
      <c r="T525" s="13">
        <f>(I525/86400)+25569+(-7/24)</f>
        <v>42267.841157407405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</f>
        <v>1.0867285714285715</v>
      </c>
      <c r="P526" s="9">
        <f>(E526/L526)</f>
        <v>29.258076923076924</v>
      </c>
      <c r="Q526" t="str">
        <f>LEFT(N526,SEARCH("/",N526)-1)</f>
        <v>theater</v>
      </c>
      <c r="R526" t="str">
        <f>RIGHT(N526, LEN(N526)-SEARCH("/", N526))</f>
        <v>plays</v>
      </c>
      <c r="S526" s="13">
        <f>(J526/86400)+25569+(-7/24)</f>
        <v>42492.425567129634</v>
      </c>
      <c r="T526" s="13">
        <f>(I526/86400)+25569+(-7/24)</f>
        <v>42522.425567129634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</f>
        <v>1</v>
      </c>
      <c r="P527" s="9">
        <f>(E527/L527)</f>
        <v>1000</v>
      </c>
      <c r="Q527" t="str">
        <f>LEFT(N527,SEARCH("/",N527)-1)</f>
        <v>theater</v>
      </c>
      <c r="R527" t="str">
        <f>RIGHT(N527, LEN(N527)-SEARCH("/", N527))</f>
        <v>plays</v>
      </c>
      <c r="S527" s="13">
        <f>(J527/86400)+25569+(-7/24)</f>
        <v>41850.109270833338</v>
      </c>
      <c r="T527" s="13">
        <f>(I527/86400)+25569+(-7/24)</f>
        <v>41895.109270833338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</f>
        <v>1.1399999999999999</v>
      </c>
      <c r="P528" s="9">
        <f>(E528/L528)</f>
        <v>74.347826086956516</v>
      </c>
      <c r="Q528" t="str">
        <f>LEFT(N528,SEARCH("/",N528)-1)</f>
        <v>theater</v>
      </c>
      <c r="R528" t="str">
        <f>RIGHT(N528, LEN(N528)-SEARCH("/", N528))</f>
        <v>plays</v>
      </c>
      <c r="S528" s="13">
        <f>(J528/86400)+25569+(-7/24)</f>
        <v>42192.30027777778</v>
      </c>
      <c r="T528" s="13">
        <f>(I528/86400)+25569+(-7/24)</f>
        <v>42223.416666666664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</f>
        <v>1.0085</v>
      </c>
      <c r="P529" s="9">
        <f>(E529/L529)</f>
        <v>63.829113924050631</v>
      </c>
      <c r="Q529" t="str">
        <f>LEFT(N529,SEARCH("/",N529)-1)</f>
        <v>theater</v>
      </c>
      <c r="R529" t="str">
        <f>RIGHT(N529, LEN(N529)-SEARCH("/", N529))</f>
        <v>plays</v>
      </c>
      <c r="S529" s="13">
        <f>(J529/86400)+25569+(-7/24)</f>
        <v>42752.913958333338</v>
      </c>
      <c r="T529" s="13">
        <f>(I529/86400)+25569+(-7/24)</f>
        <v>42783.378472222226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</f>
        <v>1.1565217391304348</v>
      </c>
      <c r="P530" s="9">
        <f>(E530/L530)</f>
        <v>44.333333333333336</v>
      </c>
      <c r="Q530" t="str">
        <f>LEFT(N530,SEARCH("/",N530)-1)</f>
        <v>theater</v>
      </c>
      <c r="R530" t="str">
        <f>RIGHT(N530, LEN(N530)-SEARCH("/", N530))</f>
        <v>plays</v>
      </c>
      <c r="S530" s="13">
        <f>(J530/86400)+25569+(-7/24)</f>
        <v>42155.628553240742</v>
      </c>
      <c r="T530" s="13">
        <f>(I530/86400)+25569+(-7/24)</f>
        <v>42176.597222222226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</f>
        <v>1.3041666666666667</v>
      </c>
      <c r="P531" s="9">
        <f>(E531/L531)</f>
        <v>86.944444444444443</v>
      </c>
      <c r="Q531" t="str">
        <f>LEFT(N531,SEARCH("/",N531)-1)</f>
        <v>theater</v>
      </c>
      <c r="R531" t="str">
        <f>RIGHT(N531, LEN(N531)-SEARCH("/", N531))</f>
        <v>plays</v>
      </c>
      <c r="S531" s="13">
        <f>(J531/86400)+25569+(-7/24)</f>
        <v>42724.73951388889</v>
      </c>
      <c r="T531" s="13">
        <f>(I531/86400)+25569+(-7/24)</f>
        <v>42745.916666666664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</f>
        <v>1.0778267254038179</v>
      </c>
      <c r="P532" s="9">
        <f>(E532/L532)</f>
        <v>126.55172413793103</v>
      </c>
      <c r="Q532" t="str">
        <f>LEFT(N532,SEARCH("/",N532)-1)</f>
        <v>theater</v>
      </c>
      <c r="R532" t="str">
        <f>RIGHT(N532, LEN(N532)-SEARCH("/", N532))</f>
        <v>plays</v>
      </c>
      <c r="S532" s="13">
        <f>(J532/86400)+25569+(-7/24)</f>
        <v>42157.299398148149</v>
      </c>
      <c r="T532" s="13">
        <f>(I532/86400)+25569+(-7/24)</f>
        <v>42178.791666666664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</f>
        <v>1</v>
      </c>
      <c r="P533" s="9">
        <f>(E533/L533)</f>
        <v>129.03225806451613</v>
      </c>
      <c r="Q533" t="str">
        <f>LEFT(N533,SEARCH("/",N533)-1)</f>
        <v>theater</v>
      </c>
      <c r="R533" t="str">
        <f>RIGHT(N533, LEN(N533)-SEARCH("/", N533))</f>
        <v>plays</v>
      </c>
      <c r="S533" s="13">
        <f>(J533/86400)+25569+(-7/24)</f>
        <v>42675.7734837963</v>
      </c>
      <c r="T533" s="13">
        <f>(I533/86400)+25569+(-7/24)</f>
        <v>42720.999305555561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</f>
        <v>1.2324999999999999</v>
      </c>
      <c r="P534" s="9">
        <f>(E534/L534)</f>
        <v>71.242774566473983</v>
      </c>
      <c r="Q534" t="str">
        <f>LEFT(N534,SEARCH("/",N534)-1)</f>
        <v>theater</v>
      </c>
      <c r="R534" t="str">
        <f>RIGHT(N534, LEN(N534)-SEARCH("/", N534))</f>
        <v>plays</v>
      </c>
      <c r="S534" s="13">
        <f>(J534/86400)+25569+(-7/24)</f>
        <v>42472.715370370373</v>
      </c>
      <c r="T534" s="13">
        <f>(I534/86400)+25569+(-7/24)</f>
        <v>42502.715370370373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</f>
        <v>1.002</v>
      </c>
      <c r="P535" s="9">
        <f>(E535/L535)</f>
        <v>117.88235294117646</v>
      </c>
      <c r="Q535" t="str">
        <f>LEFT(N535,SEARCH("/",N535)-1)</f>
        <v>theater</v>
      </c>
      <c r="R535" t="str">
        <f>RIGHT(N535, LEN(N535)-SEARCH("/", N535))</f>
        <v>plays</v>
      </c>
      <c r="S535" s="13">
        <f>(J535/86400)+25569+(-7/24)</f>
        <v>42482.143113425926</v>
      </c>
      <c r="T535" s="13">
        <f>(I535/86400)+25569+(-7/24)</f>
        <v>42506.143113425926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</f>
        <v>1.0466666666666666</v>
      </c>
      <c r="P536" s="9">
        <f>(E536/L536)</f>
        <v>327.08333333333331</v>
      </c>
      <c r="Q536" t="str">
        <f>LEFT(N536,SEARCH("/",N536)-1)</f>
        <v>theater</v>
      </c>
      <c r="R536" t="str">
        <f>RIGHT(N536, LEN(N536)-SEARCH("/", N536))</f>
        <v>plays</v>
      </c>
      <c r="S536" s="13">
        <f>(J536/86400)+25569+(-7/24)</f>
        <v>42270.519328703704</v>
      </c>
      <c r="T536" s="13">
        <f>(I536/86400)+25569+(-7/24)</f>
        <v>42309.666666666664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</f>
        <v>1.0249999999999999</v>
      </c>
      <c r="P537" s="9">
        <f>(E537/L537)</f>
        <v>34.745762711864408</v>
      </c>
      <c r="Q537" t="str">
        <f>LEFT(N537,SEARCH("/",N537)-1)</f>
        <v>theater</v>
      </c>
      <c r="R537" t="str">
        <f>RIGHT(N537, LEN(N537)-SEARCH("/", N537))</f>
        <v>plays</v>
      </c>
      <c r="S537" s="13">
        <f>(J537/86400)+25569+(-7/24)</f>
        <v>42711.253530092596</v>
      </c>
      <c r="T537" s="13">
        <f>(I537/86400)+25569+(-7/24)</f>
        <v>42741.253530092596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</f>
        <v>1.1825757575757576</v>
      </c>
      <c r="P538" s="9">
        <f>(E538/L538)</f>
        <v>100.06410256410257</v>
      </c>
      <c r="Q538" t="str">
        <f>LEFT(N538,SEARCH("/",N538)-1)</f>
        <v>theater</v>
      </c>
      <c r="R538" t="str">
        <f>RIGHT(N538, LEN(N538)-SEARCH("/", N538))</f>
        <v>plays</v>
      </c>
      <c r="S538" s="13">
        <f>(J538/86400)+25569+(-7/24)</f>
        <v>42179.05332175926</v>
      </c>
      <c r="T538" s="13">
        <f>(I538/86400)+25569+(-7/24)</f>
        <v>42219.458333333336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</f>
        <v>1.2050000000000001</v>
      </c>
      <c r="P539" s="9">
        <f>(E539/L539)</f>
        <v>40.847457627118644</v>
      </c>
      <c r="Q539" t="str">
        <f>LEFT(N539,SEARCH("/",N539)-1)</f>
        <v>theater</v>
      </c>
      <c r="R539" t="str">
        <f>RIGHT(N539, LEN(N539)-SEARCH("/", N539))</f>
        <v>plays</v>
      </c>
      <c r="S539" s="13">
        <f>(J539/86400)+25569+(-7/24)</f>
        <v>42282.476747685192</v>
      </c>
      <c r="T539" s="13">
        <f>(I539/86400)+25569+(-7/24)</f>
        <v>42312.518414351849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</f>
        <v>3.0242</v>
      </c>
      <c r="P540" s="9">
        <f>(E540/L540)</f>
        <v>252.01666666666668</v>
      </c>
      <c r="Q540" t="str">
        <f>LEFT(N540,SEARCH("/",N540)-1)</f>
        <v>theater</v>
      </c>
      <c r="R540" t="str">
        <f>RIGHT(N540, LEN(N540)-SEARCH("/", N540))</f>
        <v>plays</v>
      </c>
      <c r="S540" s="13">
        <f>(J540/86400)+25569+(-7/24)</f>
        <v>42473.50304398148</v>
      </c>
      <c r="T540" s="13">
        <f>(I540/86400)+25569+(-7/24)</f>
        <v>42503.50304398148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</f>
        <v>1.00644</v>
      </c>
      <c r="P541" s="9">
        <f>(E541/L541)</f>
        <v>25.161000000000001</v>
      </c>
      <c r="Q541" t="str">
        <f>LEFT(N541,SEARCH("/",N541)-1)</f>
        <v>theater</v>
      </c>
      <c r="R541" t="str">
        <f>RIGHT(N541, LEN(N541)-SEARCH("/", N541))</f>
        <v>plays</v>
      </c>
      <c r="S541" s="13">
        <f>(J541/86400)+25569+(-7/24)</f>
        <v>42534.758182870377</v>
      </c>
      <c r="T541" s="13">
        <f>(I541/86400)+25569+(-7/24)</f>
        <v>42555.758182870377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</f>
        <v>6.666666666666667E-5</v>
      </c>
      <c r="P542" s="9">
        <f>(E542/L542)</f>
        <v>1</v>
      </c>
      <c r="Q542" t="str">
        <f>LEFT(N542,SEARCH("/",N542)-1)</f>
        <v>technology</v>
      </c>
      <c r="R542" t="str">
        <f>RIGHT(N542, LEN(N542)-SEARCH("/", N542))</f>
        <v>web</v>
      </c>
      <c r="S542" s="13">
        <f>(J542/86400)+25569+(-7/24)</f>
        <v>42009.52553240741</v>
      </c>
      <c r="T542" s="13">
        <f>(I542/86400)+25569+(-7/24)</f>
        <v>42039.52553240741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</f>
        <v>5.5555555555555558E-3</v>
      </c>
      <c r="P543" s="9">
        <f>(E543/L543)</f>
        <v>25</v>
      </c>
      <c r="Q543" t="str">
        <f>LEFT(N543,SEARCH("/",N543)-1)</f>
        <v>technology</v>
      </c>
      <c r="R543" t="str">
        <f>RIGHT(N543, LEN(N543)-SEARCH("/", N543))</f>
        <v>web</v>
      </c>
      <c r="S543" s="13">
        <f>(J543/86400)+25569+(-7/24)</f>
        <v>42275.755023148151</v>
      </c>
      <c r="T543" s="13">
        <f>(I543/86400)+25569+(-7/24)</f>
        <v>42305.755023148151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</f>
        <v>3.9999999999999998E-6</v>
      </c>
      <c r="P544" s="9">
        <f>(E544/L544)</f>
        <v>1</v>
      </c>
      <c r="Q544" t="str">
        <f>LEFT(N544,SEARCH("/",N544)-1)</f>
        <v>technology</v>
      </c>
      <c r="R544" t="str">
        <f>RIGHT(N544, LEN(N544)-SEARCH("/", N544))</f>
        <v>web</v>
      </c>
      <c r="S544" s="13">
        <f>(J544/86400)+25569+(-7/24)</f>
        <v>42433.445787037039</v>
      </c>
      <c r="T544" s="13">
        <f>(I544/86400)+25569+(-7/24)</f>
        <v>42493.404120370375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</f>
        <v>3.1818181818181819E-3</v>
      </c>
      <c r="P545" s="9">
        <f>(E545/L545)</f>
        <v>35</v>
      </c>
      <c r="Q545" t="str">
        <f>LEFT(N545,SEARCH("/",N545)-1)</f>
        <v>technology</v>
      </c>
      <c r="R545" t="str">
        <f>RIGHT(N545, LEN(N545)-SEARCH("/", N545))</f>
        <v>web</v>
      </c>
      <c r="S545" s="13">
        <f>(J545/86400)+25569+(-7/24)</f>
        <v>41913.800486111111</v>
      </c>
      <c r="T545" s="13">
        <f>(I545/86400)+25569+(-7/24)</f>
        <v>41943.800486111111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</f>
        <v>1.2E-2</v>
      </c>
      <c r="P546" s="9">
        <f>(E546/L546)</f>
        <v>3</v>
      </c>
      <c r="Q546" t="str">
        <f>LEFT(N546,SEARCH("/",N546)-1)</f>
        <v>technology</v>
      </c>
      <c r="R546" t="str">
        <f>RIGHT(N546, LEN(N546)-SEARCH("/", N546))</f>
        <v>web</v>
      </c>
      <c r="S546" s="13">
        <f>(J546/86400)+25569+(-7/24)</f>
        <v>42525.365277777782</v>
      </c>
      <c r="T546" s="13">
        <f>(I546/86400)+25569+(-7/24)</f>
        <v>42555.365277777782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</f>
        <v>0.27383999999999997</v>
      </c>
      <c r="P547" s="9">
        <f>(E547/L547)</f>
        <v>402.70588235294116</v>
      </c>
      <c r="Q547" t="str">
        <f>LEFT(N547,SEARCH("/",N547)-1)</f>
        <v>technology</v>
      </c>
      <c r="R547" t="str">
        <f>RIGHT(N547, LEN(N547)-SEARCH("/", N547))</f>
        <v>web</v>
      </c>
      <c r="S547" s="13">
        <f>(J547/86400)+25569+(-7/24)</f>
        <v>42283.300798611112</v>
      </c>
      <c r="T547" s="13">
        <f>(I547/86400)+25569+(-7/24)</f>
        <v>42323.342465277783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</f>
        <v>8.6666666666666663E-4</v>
      </c>
      <c r="P548" s="9">
        <f>(E548/L548)</f>
        <v>26</v>
      </c>
      <c r="Q548" t="str">
        <f>LEFT(N548,SEARCH("/",N548)-1)</f>
        <v>technology</v>
      </c>
      <c r="R548" t="str">
        <f>RIGHT(N548, LEN(N548)-SEARCH("/", N548))</f>
        <v>web</v>
      </c>
      <c r="S548" s="13">
        <f>(J548/86400)+25569+(-7/24)</f>
        <v>42249.376331018524</v>
      </c>
      <c r="T548" s="13">
        <f>(I548/86400)+25569+(-7/24)</f>
        <v>42294.376331018524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</f>
        <v>0</v>
      </c>
      <c r="P549" s="9" t="e">
        <f>(E549/L549)</f>
        <v>#DIV/0!</v>
      </c>
      <c r="Q549" t="str">
        <f>LEFT(N549,SEARCH("/",N549)-1)</f>
        <v>technology</v>
      </c>
      <c r="R549" t="str">
        <f>RIGHT(N549, LEN(N549)-SEARCH("/", N549))</f>
        <v>web</v>
      </c>
      <c r="S549" s="13">
        <f>(J549/86400)+25569+(-7/24)</f>
        <v>42380.404675925929</v>
      </c>
      <c r="T549" s="13">
        <f>(I549/86400)+25569+(-7/24)</f>
        <v>42410.404675925929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</f>
        <v>8.9999999999999998E-4</v>
      </c>
      <c r="P550" s="9">
        <f>(E550/L550)</f>
        <v>9</v>
      </c>
      <c r="Q550" t="str">
        <f>LEFT(N550,SEARCH("/",N550)-1)</f>
        <v>technology</v>
      </c>
      <c r="R550" t="str">
        <f>RIGHT(N550, LEN(N550)-SEARCH("/", N550))</f>
        <v>web</v>
      </c>
      <c r="S550" s="13">
        <f>(J550/86400)+25569+(-7/24)</f>
        <v>42276.611666666671</v>
      </c>
      <c r="T550" s="13">
        <f>(I550/86400)+25569+(-7/24)</f>
        <v>42306.611666666671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</f>
        <v>2.7199999999999998E-2</v>
      </c>
      <c r="P551" s="9">
        <f>(E551/L551)</f>
        <v>8.5</v>
      </c>
      <c r="Q551" t="str">
        <f>LEFT(N551,SEARCH("/",N551)-1)</f>
        <v>technology</v>
      </c>
      <c r="R551" t="str">
        <f>RIGHT(N551, LEN(N551)-SEARCH("/", N551))</f>
        <v>web</v>
      </c>
      <c r="S551" s="13">
        <f>(J551/86400)+25569+(-7/24)</f>
        <v>42163.34516203704</v>
      </c>
      <c r="T551" s="13">
        <f>(I551/86400)+25569+(-7/24)</f>
        <v>42193.34516203704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</f>
        <v>7.0000000000000001E-3</v>
      </c>
      <c r="P552" s="9">
        <f>(E552/L552)</f>
        <v>8.75</v>
      </c>
      <c r="Q552" t="str">
        <f>LEFT(N552,SEARCH("/",N552)-1)</f>
        <v>technology</v>
      </c>
      <c r="R552" t="str">
        <f>RIGHT(N552, LEN(N552)-SEARCH("/", N552))</f>
        <v>web</v>
      </c>
      <c r="S552" s="13">
        <f>(J552/86400)+25569+(-7/24)</f>
        <v>42753.387094907412</v>
      </c>
      <c r="T552" s="13">
        <f>(I552/86400)+25569+(-7/24)</f>
        <v>42765.916666666664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</f>
        <v>5.0413333333333331E-2</v>
      </c>
      <c r="P553" s="9">
        <f>(E553/L553)</f>
        <v>135.03571428571428</v>
      </c>
      <c r="Q553" t="str">
        <f>LEFT(N553,SEARCH("/",N553)-1)</f>
        <v>technology</v>
      </c>
      <c r="R553" t="str">
        <f>RIGHT(N553, LEN(N553)-SEARCH("/", N553))</f>
        <v>web</v>
      </c>
      <c r="S553" s="13">
        <f>(J553/86400)+25569+(-7/24)</f>
        <v>42172.984074074076</v>
      </c>
      <c r="T553" s="13">
        <f>(I553/86400)+25569+(-7/24)</f>
        <v>42217.453472222223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</f>
        <v>0</v>
      </c>
      <c r="P554" s="9" t="e">
        <f>(E554/L554)</f>
        <v>#DIV/0!</v>
      </c>
      <c r="Q554" t="str">
        <f>LEFT(N554,SEARCH("/",N554)-1)</f>
        <v>technology</v>
      </c>
      <c r="R554" t="str">
        <f>RIGHT(N554, LEN(N554)-SEARCH("/", N554))</f>
        <v>web</v>
      </c>
      <c r="S554" s="13">
        <f>(J554/86400)+25569+(-7/24)</f>
        <v>42318.325185185189</v>
      </c>
      <c r="T554" s="13">
        <f>(I554/86400)+25569+(-7/24)</f>
        <v>42378.325185185189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</f>
        <v>4.9199999999999999E-3</v>
      </c>
      <c r="P555" s="9">
        <f>(E555/L555)</f>
        <v>20.5</v>
      </c>
      <c r="Q555" t="str">
        <f>LEFT(N555,SEARCH("/",N555)-1)</f>
        <v>technology</v>
      </c>
      <c r="R555" t="str">
        <f>RIGHT(N555, LEN(N555)-SEARCH("/", N555))</f>
        <v>web</v>
      </c>
      <c r="S555" s="13">
        <f>(J555/86400)+25569+(-7/24)</f>
        <v>41927.428136574075</v>
      </c>
      <c r="T555" s="13">
        <f>(I555/86400)+25569+(-7/24)</f>
        <v>41957.46980324074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</f>
        <v>0.36589147286821705</v>
      </c>
      <c r="P556" s="9">
        <f>(E556/L556)</f>
        <v>64.36363636363636</v>
      </c>
      <c r="Q556" t="str">
        <f>LEFT(N556,SEARCH("/",N556)-1)</f>
        <v>technology</v>
      </c>
      <c r="R556" t="str">
        <f>RIGHT(N556, LEN(N556)-SEARCH("/", N556))</f>
        <v>web</v>
      </c>
      <c r="S556" s="13">
        <f>(J556/86400)+25569+(-7/24)</f>
        <v>41901.393194444448</v>
      </c>
      <c r="T556" s="13">
        <f>(I556/86400)+25569+(-7/24)</f>
        <v>41931.393194444448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</f>
        <v>0</v>
      </c>
      <c r="P557" s="9" t="e">
        <f>(E557/L557)</f>
        <v>#DIV/0!</v>
      </c>
      <c r="Q557" t="str">
        <f>LEFT(N557,SEARCH("/",N557)-1)</f>
        <v>technology</v>
      </c>
      <c r="R557" t="str">
        <f>RIGHT(N557, LEN(N557)-SEARCH("/", N557))</f>
        <v>web</v>
      </c>
      <c r="S557" s="13">
        <f>(J557/86400)+25569+(-7/24)</f>
        <v>42503.061840277784</v>
      </c>
      <c r="T557" s="13">
        <f>(I557/86400)+25569+(-7/24)</f>
        <v>42533.061840277784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</f>
        <v>2.5000000000000001E-2</v>
      </c>
      <c r="P558" s="9">
        <f>(E558/L558)</f>
        <v>200</v>
      </c>
      <c r="Q558" t="str">
        <f>LEFT(N558,SEARCH("/",N558)-1)</f>
        <v>technology</v>
      </c>
      <c r="R558" t="str">
        <f>RIGHT(N558, LEN(N558)-SEARCH("/", N558))</f>
        <v>web</v>
      </c>
      <c r="S558" s="13">
        <f>(J558/86400)+25569+(-7/24)</f>
        <v>42345.568483796298</v>
      </c>
      <c r="T558" s="13">
        <f>(I558/86400)+25569+(-7/24)</f>
        <v>42375.568483796298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</f>
        <v>9.1066666666666674E-3</v>
      </c>
      <c r="P559" s="9">
        <f>(E559/L559)</f>
        <v>68.3</v>
      </c>
      <c r="Q559" t="str">
        <f>LEFT(N559,SEARCH("/",N559)-1)</f>
        <v>technology</v>
      </c>
      <c r="R559" t="str">
        <f>RIGHT(N559, LEN(N559)-SEARCH("/", N559))</f>
        <v>web</v>
      </c>
      <c r="S559" s="13">
        <f>(J559/86400)+25569+(-7/24)</f>
        <v>42676.650497685187</v>
      </c>
      <c r="T559" s="13">
        <f>(I559/86400)+25569+(-7/24)</f>
        <v>42706.692164351851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</f>
        <v>0</v>
      </c>
      <c r="P560" s="9" t="e">
        <f>(E560/L560)</f>
        <v>#DIV/0!</v>
      </c>
      <c r="Q560" t="str">
        <f>LEFT(N560,SEARCH("/",N560)-1)</f>
        <v>technology</v>
      </c>
      <c r="R560" t="str">
        <f>RIGHT(N560, LEN(N560)-SEARCH("/", N560))</f>
        <v>web</v>
      </c>
      <c r="S560" s="13">
        <f>(J560/86400)+25569+(-7/24)</f>
        <v>42057.591493055559</v>
      </c>
      <c r="T560" s="13">
        <f>(I560/86400)+25569+(-7/24)</f>
        <v>42087.549826388895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</f>
        <v>2.0833333333333335E-4</v>
      </c>
      <c r="P561" s="9">
        <f>(E561/L561)</f>
        <v>50</v>
      </c>
      <c r="Q561" t="str">
        <f>LEFT(N561,SEARCH("/",N561)-1)</f>
        <v>technology</v>
      </c>
      <c r="R561" t="str">
        <f>RIGHT(N561, LEN(N561)-SEARCH("/", N561))</f>
        <v>web</v>
      </c>
      <c r="S561" s="13">
        <f>(J561/86400)+25569+(-7/24)</f>
        <v>42320.991435185184</v>
      </c>
      <c r="T561" s="13">
        <f>(I561/86400)+25569+(-7/24)</f>
        <v>42350.991435185184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</f>
        <v>1.2E-4</v>
      </c>
      <c r="P562" s="9">
        <f>(E562/L562)</f>
        <v>4</v>
      </c>
      <c r="Q562" t="str">
        <f>LEFT(N562,SEARCH("/",N562)-1)</f>
        <v>technology</v>
      </c>
      <c r="R562" t="str">
        <f>RIGHT(N562, LEN(N562)-SEARCH("/", N562))</f>
        <v>web</v>
      </c>
      <c r="S562" s="13">
        <f>(J562/86400)+25569+(-7/24)</f>
        <v>41960.479687500003</v>
      </c>
      <c r="T562" s="13">
        <f>(I562/86400)+25569+(-7/24)</f>
        <v>41990.479687500003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</f>
        <v>3.6666666666666666E-3</v>
      </c>
      <c r="P563" s="9">
        <f>(E563/L563)</f>
        <v>27.5</v>
      </c>
      <c r="Q563" t="str">
        <f>LEFT(N563,SEARCH("/",N563)-1)</f>
        <v>technology</v>
      </c>
      <c r="R563" t="str">
        <f>RIGHT(N563, LEN(N563)-SEARCH("/", N563))</f>
        <v>web</v>
      </c>
      <c r="S563" s="13">
        <f>(J563/86400)+25569+(-7/24)</f>
        <v>42268.367048611115</v>
      </c>
      <c r="T563" s="13">
        <f>(I563/86400)+25569+(-7/24)</f>
        <v>42303.367048611115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</f>
        <v>0</v>
      </c>
      <c r="P564" s="9" t="e">
        <f>(E564/L564)</f>
        <v>#DIV/0!</v>
      </c>
      <c r="Q564" t="str">
        <f>LEFT(N564,SEARCH("/",N564)-1)</f>
        <v>technology</v>
      </c>
      <c r="R564" t="str">
        <f>RIGHT(N564, LEN(N564)-SEARCH("/", N564))</f>
        <v>web</v>
      </c>
      <c r="S564" s="13">
        <f>(J564/86400)+25569+(-7/24)</f>
        <v>42692.097395833334</v>
      </c>
      <c r="T564" s="13">
        <f>(I564/86400)+25569+(-7/24)</f>
        <v>42722.097395833334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</f>
        <v>9.0666666666666662E-4</v>
      </c>
      <c r="P565" s="9">
        <f>(E565/L565)</f>
        <v>34</v>
      </c>
      <c r="Q565" t="str">
        <f>LEFT(N565,SEARCH("/",N565)-1)</f>
        <v>technology</v>
      </c>
      <c r="R565" t="str">
        <f>RIGHT(N565, LEN(N565)-SEARCH("/", N565))</f>
        <v>web</v>
      </c>
      <c r="S565" s="13">
        <f>(J565/86400)+25569+(-7/24)</f>
        <v>42021.778321759259</v>
      </c>
      <c r="T565" s="13">
        <f>(I565/86400)+25569+(-7/24)</f>
        <v>42051.778321759259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</f>
        <v>5.5555555555555558E-5</v>
      </c>
      <c r="P566" s="9">
        <f>(E566/L566)</f>
        <v>1</v>
      </c>
      <c r="Q566" t="str">
        <f>LEFT(N566,SEARCH("/",N566)-1)</f>
        <v>technology</v>
      </c>
      <c r="R566" t="str">
        <f>RIGHT(N566, LEN(N566)-SEARCH("/", N566))</f>
        <v>web</v>
      </c>
      <c r="S566" s="13">
        <f>(J566/86400)+25569+(-7/24)</f>
        <v>42411.651331018518</v>
      </c>
      <c r="T566" s="13">
        <f>(I566/86400)+25569+(-7/24)</f>
        <v>42441.651331018518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</f>
        <v>0</v>
      </c>
      <c r="P567" s="9" t="e">
        <f>(E567/L567)</f>
        <v>#DIV/0!</v>
      </c>
      <c r="Q567" t="str">
        <f>LEFT(N567,SEARCH("/",N567)-1)</f>
        <v>technology</v>
      </c>
      <c r="R567" t="str">
        <f>RIGHT(N567, LEN(N567)-SEARCH("/", N567))</f>
        <v>web</v>
      </c>
      <c r="S567" s="13">
        <f>(J567/86400)+25569+(-7/24)</f>
        <v>42165.493622685186</v>
      </c>
      <c r="T567" s="13">
        <f>(I567/86400)+25569+(-7/24)</f>
        <v>42195.493622685186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</f>
        <v>2.0000000000000001E-4</v>
      </c>
      <c r="P568" s="9">
        <f>(E568/L568)</f>
        <v>1</v>
      </c>
      <c r="Q568" t="str">
        <f>LEFT(N568,SEARCH("/",N568)-1)</f>
        <v>technology</v>
      </c>
      <c r="R568" t="str">
        <f>RIGHT(N568, LEN(N568)-SEARCH("/", N568))</f>
        <v>web</v>
      </c>
      <c r="S568" s="13">
        <f>(J568/86400)+25569+(-7/24)</f>
        <v>42535.392743055556</v>
      </c>
      <c r="T568" s="13">
        <f>(I568/86400)+25569+(-7/24)</f>
        <v>42565.392743055556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</f>
        <v>0</v>
      </c>
      <c r="P569" s="9" t="e">
        <f>(E569/L569)</f>
        <v>#DIV/0!</v>
      </c>
      <c r="Q569" t="str">
        <f>LEFT(N569,SEARCH("/",N569)-1)</f>
        <v>technology</v>
      </c>
      <c r="R569" t="str">
        <f>RIGHT(N569, LEN(N569)-SEARCH("/", N569))</f>
        <v>web</v>
      </c>
      <c r="S569" s="13">
        <f>(J569/86400)+25569+(-7/24)</f>
        <v>41975.550856481488</v>
      </c>
      <c r="T569" s="13">
        <f>(I569/86400)+25569+(-7/24)</f>
        <v>42005.550856481488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</f>
        <v>0.01</v>
      </c>
      <c r="P570" s="9">
        <f>(E570/L570)</f>
        <v>49</v>
      </c>
      <c r="Q570" t="str">
        <f>LEFT(N570,SEARCH("/",N570)-1)</f>
        <v>technology</v>
      </c>
      <c r="R570" t="str">
        <f>RIGHT(N570, LEN(N570)-SEARCH("/", N570))</f>
        <v>web</v>
      </c>
      <c r="S570" s="13">
        <f>(J570/86400)+25569+(-7/24)</f>
        <v>42348.629895833335</v>
      </c>
      <c r="T570" s="13">
        <f>(I570/86400)+25569+(-7/24)</f>
        <v>42385.166666666664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</f>
        <v>8.0000000000000002E-3</v>
      </c>
      <c r="P571" s="9">
        <f>(E571/L571)</f>
        <v>20</v>
      </c>
      <c r="Q571" t="str">
        <f>LEFT(N571,SEARCH("/",N571)-1)</f>
        <v>technology</v>
      </c>
      <c r="R571" t="str">
        <f>RIGHT(N571, LEN(N571)-SEARCH("/", N571))</f>
        <v>web</v>
      </c>
      <c r="S571" s="13">
        <f>(J571/86400)+25569+(-7/24)</f>
        <v>42340.555694444447</v>
      </c>
      <c r="T571" s="13">
        <f>(I571/86400)+25569+(-7/24)</f>
        <v>42370.555694444447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</f>
        <v>1.6705882352941177E-3</v>
      </c>
      <c r="P572" s="9">
        <f>(E572/L572)</f>
        <v>142</v>
      </c>
      <c r="Q572" t="str">
        <f>LEFT(N572,SEARCH("/",N572)-1)</f>
        <v>technology</v>
      </c>
      <c r="R572" t="str">
        <f>RIGHT(N572, LEN(N572)-SEARCH("/", N572))</f>
        <v>web</v>
      </c>
      <c r="S572" s="13">
        <f>(J572/86400)+25569+(-7/24)</f>
        <v>42388.506585648145</v>
      </c>
      <c r="T572" s="13">
        <f>(I572/86400)+25569+(-7/24)</f>
        <v>42418.506585648145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</f>
        <v>4.2399999999999998E-3</v>
      </c>
      <c r="P573" s="9">
        <f>(E573/L573)</f>
        <v>53</v>
      </c>
      <c r="Q573" t="str">
        <f>LEFT(N573,SEARCH("/",N573)-1)</f>
        <v>technology</v>
      </c>
      <c r="R573" t="str">
        <f>RIGHT(N573, LEN(N573)-SEARCH("/", N573))</f>
        <v>web</v>
      </c>
      <c r="S573" s="13">
        <f>(J573/86400)+25569+(-7/24)</f>
        <v>42192.524571759262</v>
      </c>
      <c r="T573" s="13">
        <f>(I573/86400)+25569+(-7/24)</f>
        <v>42211.874305555561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</f>
        <v>0</v>
      </c>
      <c r="P574" s="9" t="e">
        <f>(E574/L574)</f>
        <v>#DIV/0!</v>
      </c>
      <c r="Q574" t="str">
        <f>LEFT(N574,SEARCH("/",N574)-1)</f>
        <v>technology</v>
      </c>
      <c r="R574" t="str">
        <f>RIGHT(N574, LEN(N574)-SEARCH("/", N574))</f>
        <v>web</v>
      </c>
      <c r="S574" s="13">
        <f>(J574/86400)+25569+(-7/24)</f>
        <v>42282.424629629633</v>
      </c>
      <c r="T574" s="13">
        <f>(I574/86400)+25569+(-7/24)</f>
        <v>42312.466296296298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</f>
        <v>3.892538925389254E-3</v>
      </c>
      <c r="P575" s="9">
        <f>(E575/L575)</f>
        <v>38.444444444444443</v>
      </c>
      <c r="Q575" t="str">
        <f>LEFT(N575,SEARCH("/",N575)-1)</f>
        <v>technology</v>
      </c>
      <c r="R575" t="str">
        <f>RIGHT(N575, LEN(N575)-SEARCH("/", N575))</f>
        <v>web</v>
      </c>
      <c r="S575" s="13">
        <f>(J575/86400)+25569+(-7/24)</f>
        <v>41962.758460648147</v>
      </c>
      <c r="T575" s="13">
        <f>(I575/86400)+25569+(-7/24)</f>
        <v>42021.758333333339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</f>
        <v>7.1556350626118068E-3</v>
      </c>
      <c r="P576" s="9">
        <f>(E576/L576)</f>
        <v>20</v>
      </c>
      <c r="Q576" t="str">
        <f>LEFT(N576,SEARCH("/",N576)-1)</f>
        <v>technology</v>
      </c>
      <c r="R576" t="str">
        <f>RIGHT(N576, LEN(N576)-SEARCH("/", N576))</f>
        <v>web</v>
      </c>
      <c r="S576" s="13">
        <f>(J576/86400)+25569+(-7/24)</f>
        <v>42632.151701388888</v>
      </c>
      <c r="T576" s="13">
        <f>(I576/86400)+25569+(-7/24)</f>
        <v>42662.151701388888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</f>
        <v>4.3166666666666666E-3</v>
      </c>
      <c r="P577" s="9">
        <f>(E577/L577)</f>
        <v>64.75</v>
      </c>
      <c r="Q577" t="str">
        <f>LEFT(N577,SEARCH("/",N577)-1)</f>
        <v>technology</v>
      </c>
      <c r="R577" t="str">
        <f>RIGHT(N577, LEN(N577)-SEARCH("/", N577))</f>
        <v>web</v>
      </c>
      <c r="S577" s="13">
        <f>(J577/86400)+25569+(-7/24)</f>
        <v>42138.400960648149</v>
      </c>
      <c r="T577" s="13">
        <f>(I577/86400)+25569+(-7/24)</f>
        <v>42168.400960648149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</f>
        <v>1.2500000000000001E-5</v>
      </c>
      <c r="P578" s="9">
        <f>(E578/L578)</f>
        <v>1</v>
      </c>
      <c r="Q578" t="str">
        <f>LEFT(N578,SEARCH("/",N578)-1)</f>
        <v>technology</v>
      </c>
      <c r="R578" t="str">
        <f>RIGHT(N578, LEN(N578)-SEARCH("/", N578))</f>
        <v>web</v>
      </c>
      <c r="S578" s="13">
        <f>(J578/86400)+25569+(-7/24)</f>
        <v>42031.18</v>
      </c>
      <c r="T578" s="13">
        <f>(I578/86400)+25569+(-7/24)</f>
        <v>42091.138333333336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</f>
        <v>2E-3</v>
      </c>
      <c r="P579" s="9">
        <f>(E579/L579)</f>
        <v>10</v>
      </c>
      <c r="Q579" t="str">
        <f>LEFT(N579,SEARCH("/",N579)-1)</f>
        <v>technology</v>
      </c>
      <c r="R579" t="str">
        <f>RIGHT(N579, LEN(N579)-SEARCH("/", N579))</f>
        <v>web</v>
      </c>
      <c r="S579" s="13">
        <f>(J579/86400)+25569+(-7/24)</f>
        <v>42450.297476851854</v>
      </c>
      <c r="T579" s="13">
        <f>(I579/86400)+25569+(-7/24)</f>
        <v>42510.297476851854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</f>
        <v>1.12E-4</v>
      </c>
      <c r="P580" s="9">
        <f>(E580/L580)</f>
        <v>2</v>
      </c>
      <c r="Q580" t="str">
        <f>LEFT(N580,SEARCH("/",N580)-1)</f>
        <v>technology</v>
      </c>
      <c r="R580" t="str">
        <f>RIGHT(N580, LEN(N580)-SEARCH("/", N580))</f>
        <v>web</v>
      </c>
      <c r="S580" s="13">
        <f>(J580/86400)+25569+(-7/24)</f>
        <v>42230.286956018521</v>
      </c>
      <c r="T580" s="13">
        <f>(I580/86400)+25569+(-7/24)</f>
        <v>42254.286956018521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</f>
        <v>1.4583333333333334E-2</v>
      </c>
      <c r="P581" s="9">
        <f>(E581/L581)</f>
        <v>35</v>
      </c>
      <c r="Q581" t="str">
        <f>LEFT(N581,SEARCH("/",N581)-1)</f>
        <v>technology</v>
      </c>
      <c r="R581" t="str">
        <f>RIGHT(N581, LEN(N581)-SEARCH("/", N581))</f>
        <v>web</v>
      </c>
      <c r="S581" s="13">
        <f>(J581/86400)+25569+(-7/24)</f>
        <v>41968.56045138889</v>
      </c>
      <c r="T581" s="13">
        <f>(I581/86400)+25569+(-7/24)</f>
        <v>41998.56045138889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</f>
        <v>3.3333333333333332E-4</v>
      </c>
      <c r="P582" s="9">
        <f>(E582/L582)</f>
        <v>1</v>
      </c>
      <c r="Q582" t="str">
        <f>LEFT(N582,SEARCH("/",N582)-1)</f>
        <v>technology</v>
      </c>
      <c r="R582" t="str">
        <f>RIGHT(N582, LEN(N582)-SEARCH("/", N582))</f>
        <v>web</v>
      </c>
      <c r="S582" s="13">
        <f>(J582/86400)+25569+(-7/24)</f>
        <v>42605.616516203707</v>
      </c>
      <c r="T582" s="13">
        <f>(I582/86400)+25569+(-7/24)</f>
        <v>42635.616516203707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</f>
        <v>0</v>
      </c>
      <c r="P583" s="9" t="e">
        <f>(E583/L583)</f>
        <v>#DIV/0!</v>
      </c>
      <c r="Q583" t="str">
        <f>LEFT(N583,SEARCH("/",N583)-1)</f>
        <v>technology</v>
      </c>
      <c r="R583" t="str">
        <f>RIGHT(N583, LEN(N583)-SEARCH("/", N583))</f>
        <v>web</v>
      </c>
      <c r="S583" s="13">
        <f>(J583/86400)+25569+(-7/24)</f>
        <v>42187.721111111117</v>
      </c>
      <c r="T583" s="13">
        <f>(I583/86400)+25569+(-7/24)</f>
        <v>42217.721111111117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</f>
        <v>0</v>
      </c>
      <c r="P584" s="9" t="e">
        <f>(E584/L584)</f>
        <v>#DIV/0!</v>
      </c>
      <c r="Q584" t="str">
        <f>LEFT(N584,SEARCH("/",N584)-1)</f>
        <v>technology</v>
      </c>
      <c r="R584" t="str">
        <f>RIGHT(N584, LEN(N584)-SEARCH("/", N584))</f>
        <v>web</v>
      </c>
      <c r="S584" s="13">
        <f>(J584/86400)+25569+(-7/24)</f>
        <v>42055.448136574072</v>
      </c>
      <c r="T584" s="13">
        <f>(I584/86400)+25569+(-7/24)</f>
        <v>42078.458333333336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</f>
        <v>1.1111111111111112E-4</v>
      </c>
      <c r="P585" s="9">
        <f>(E585/L585)</f>
        <v>1</v>
      </c>
      <c r="Q585" t="str">
        <f>LEFT(N585,SEARCH("/",N585)-1)</f>
        <v>technology</v>
      </c>
      <c r="R585" t="str">
        <f>RIGHT(N585, LEN(N585)-SEARCH("/", N585))</f>
        <v>web</v>
      </c>
      <c r="S585" s="13">
        <f>(J585/86400)+25569+(-7/24)</f>
        <v>42052.646840277775</v>
      </c>
      <c r="T585" s="13">
        <f>(I585/86400)+25569+(-7/24)</f>
        <v>42082.605173611119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</f>
        <v>0.01</v>
      </c>
      <c r="P586" s="9">
        <f>(E586/L586)</f>
        <v>5</v>
      </c>
      <c r="Q586" t="str">
        <f>LEFT(N586,SEARCH("/",N586)-1)</f>
        <v>technology</v>
      </c>
      <c r="R586" t="str">
        <f>RIGHT(N586, LEN(N586)-SEARCH("/", N586))</f>
        <v>web</v>
      </c>
      <c r="S586" s="13">
        <f>(J586/86400)+25569+(-7/24)</f>
        <v>42049.424953703703</v>
      </c>
      <c r="T586" s="13">
        <f>(I586/86400)+25569+(-7/24)</f>
        <v>42079.383287037039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</f>
        <v>0</v>
      </c>
      <c r="P587" s="9" t="e">
        <f>(E587/L587)</f>
        <v>#DIV/0!</v>
      </c>
      <c r="Q587" t="str">
        <f>LEFT(N587,SEARCH("/",N587)-1)</f>
        <v>technology</v>
      </c>
      <c r="R587" t="str">
        <f>RIGHT(N587, LEN(N587)-SEARCH("/", N587))</f>
        <v>web</v>
      </c>
      <c r="S587" s="13">
        <f>(J587/86400)+25569+(-7/24)</f>
        <v>42283.099270833336</v>
      </c>
      <c r="T587" s="13">
        <f>(I587/86400)+25569+(-7/24)</f>
        <v>42338.708333333336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</f>
        <v>5.5999999999999999E-3</v>
      </c>
      <c r="P588" s="9">
        <f>(E588/L588)</f>
        <v>14</v>
      </c>
      <c r="Q588" t="str">
        <f>LEFT(N588,SEARCH("/",N588)-1)</f>
        <v>technology</v>
      </c>
      <c r="R588" t="str">
        <f>RIGHT(N588, LEN(N588)-SEARCH("/", N588))</f>
        <v>web</v>
      </c>
      <c r="S588" s="13">
        <f>(J588/86400)+25569+(-7/24)</f>
        <v>42020.562581018523</v>
      </c>
      <c r="T588" s="13">
        <f>(I588/86400)+25569+(-7/24)</f>
        <v>42050.562581018523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</f>
        <v>9.0833333333333335E-2</v>
      </c>
      <c r="P589" s="9">
        <f>(E589/L589)</f>
        <v>389.28571428571428</v>
      </c>
      <c r="Q589" t="str">
        <f>LEFT(N589,SEARCH("/",N589)-1)</f>
        <v>technology</v>
      </c>
      <c r="R589" t="str">
        <f>RIGHT(N589, LEN(N589)-SEARCH("/", N589))</f>
        <v>web</v>
      </c>
      <c r="S589" s="13">
        <f>(J589/86400)+25569+(-7/24)</f>
        <v>42080.465659722227</v>
      </c>
      <c r="T589" s="13">
        <f>(I589/86400)+25569+(-7/24)</f>
        <v>42110.465659722227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</f>
        <v>3.3444444444444443E-2</v>
      </c>
      <c r="P590" s="9">
        <f>(E590/L590)</f>
        <v>150.5</v>
      </c>
      <c r="Q590" t="str">
        <f>LEFT(N590,SEARCH("/",N590)-1)</f>
        <v>technology</v>
      </c>
      <c r="R590" t="str">
        <f>RIGHT(N590, LEN(N590)-SEARCH("/", N590))</f>
        <v>web</v>
      </c>
      <c r="S590" s="13">
        <f>(J590/86400)+25569+(-7/24)</f>
        <v>42631.477847222224</v>
      </c>
      <c r="T590" s="13">
        <f>(I590/86400)+25569+(-7/24)</f>
        <v>42691.519513888888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</f>
        <v>1.3333333333333334E-4</v>
      </c>
      <c r="P591" s="9">
        <f>(E591/L591)</f>
        <v>1</v>
      </c>
      <c r="Q591" t="str">
        <f>LEFT(N591,SEARCH("/",N591)-1)</f>
        <v>technology</v>
      </c>
      <c r="R591" t="str">
        <f>RIGHT(N591, LEN(N591)-SEARCH("/", N591))</f>
        <v>web</v>
      </c>
      <c r="S591" s="13">
        <f>(J591/86400)+25569+(-7/24)</f>
        <v>42178.322905092595</v>
      </c>
      <c r="T591" s="13">
        <f>(I591/86400)+25569+(-7/24)</f>
        <v>42193.322905092595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</f>
        <v>4.4600000000000001E-2</v>
      </c>
      <c r="P592" s="9">
        <f>(E592/L592)</f>
        <v>24.777777777777779</v>
      </c>
      <c r="Q592" t="str">
        <f>LEFT(N592,SEARCH("/",N592)-1)</f>
        <v>technology</v>
      </c>
      <c r="R592" t="str">
        <f>RIGHT(N592, LEN(N592)-SEARCH("/", N592))</f>
        <v>web</v>
      </c>
      <c r="S592" s="13">
        <f>(J592/86400)+25569+(-7/24)</f>
        <v>42377.263090277782</v>
      </c>
      <c r="T592" s="13">
        <f>(I592/86400)+25569+(-7/24)</f>
        <v>42408.250694444447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</f>
        <v>6.0999999999999997E-4</v>
      </c>
      <c r="P593" s="9">
        <f>(E593/L593)</f>
        <v>30.5</v>
      </c>
      <c r="Q593" t="str">
        <f>LEFT(N593,SEARCH("/",N593)-1)</f>
        <v>technology</v>
      </c>
      <c r="R593" t="str">
        <f>RIGHT(N593, LEN(N593)-SEARCH("/", N593))</f>
        <v>web</v>
      </c>
      <c r="S593" s="13">
        <f>(J593/86400)+25569+(-7/24)</f>
        <v>42177.251504629632</v>
      </c>
      <c r="T593" s="13">
        <f>(I593/86400)+25569+(-7/24)</f>
        <v>42207.251504629632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</f>
        <v>3.3333333333333333E-2</v>
      </c>
      <c r="P594" s="9">
        <f>(E594/L594)</f>
        <v>250</v>
      </c>
      <c r="Q594" t="str">
        <f>LEFT(N594,SEARCH("/",N594)-1)</f>
        <v>technology</v>
      </c>
      <c r="R594" t="str">
        <f>RIGHT(N594, LEN(N594)-SEARCH("/", N594))</f>
        <v>web</v>
      </c>
      <c r="S594" s="13">
        <f>(J594/86400)+25569+(-7/24)</f>
        <v>41945.940509259264</v>
      </c>
      <c r="T594" s="13">
        <f>(I594/86400)+25569+(-7/24)</f>
        <v>41975.940509259257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</f>
        <v>0.23</v>
      </c>
      <c r="P595" s="9">
        <f>(E595/L595)</f>
        <v>16.428571428571427</v>
      </c>
      <c r="Q595" t="str">
        <f>LEFT(N595,SEARCH("/",N595)-1)</f>
        <v>technology</v>
      </c>
      <c r="R595" t="str">
        <f>RIGHT(N595, LEN(N595)-SEARCH("/", N595))</f>
        <v>web</v>
      </c>
      <c r="S595" s="13">
        <f>(J595/86400)+25569+(-7/24)</f>
        <v>42070.385937500003</v>
      </c>
      <c r="T595" s="13">
        <f>(I595/86400)+25569+(-7/24)</f>
        <v>42100.344270833339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</f>
        <v>1.0399999999999999E-3</v>
      </c>
      <c r="P596" s="9">
        <f>(E596/L596)</f>
        <v>13</v>
      </c>
      <c r="Q596" t="str">
        <f>LEFT(N596,SEARCH("/",N596)-1)</f>
        <v>technology</v>
      </c>
      <c r="R596" t="str">
        <f>RIGHT(N596, LEN(N596)-SEARCH("/", N596))</f>
        <v>web</v>
      </c>
      <c r="S596" s="13">
        <f>(J596/86400)+25569+(-7/24)</f>
        <v>42446.488495370373</v>
      </c>
      <c r="T596" s="13">
        <f>(I596/86400)+25569+(-7/24)</f>
        <v>42476.488495370373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</f>
        <v>4.2599999999999999E-3</v>
      </c>
      <c r="P597" s="9">
        <f>(E597/L597)</f>
        <v>53.25</v>
      </c>
      <c r="Q597" t="str">
        <f>LEFT(N597,SEARCH("/",N597)-1)</f>
        <v>technology</v>
      </c>
      <c r="R597" t="str">
        <f>RIGHT(N597, LEN(N597)-SEARCH("/", N597))</f>
        <v>web</v>
      </c>
      <c r="S597" s="13">
        <f>(J597/86400)+25569+(-7/24)</f>
        <v>42082.778217592597</v>
      </c>
      <c r="T597" s="13">
        <f>(I597/86400)+25569+(-7/24)</f>
        <v>42127.778217592597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</f>
        <v>2.9999999999999997E-4</v>
      </c>
      <c r="P598" s="9">
        <f>(E598/L598)</f>
        <v>3</v>
      </c>
      <c r="Q598" t="str">
        <f>LEFT(N598,SEARCH("/",N598)-1)</f>
        <v>technology</v>
      </c>
      <c r="R598" t="str">
        <f>RIGHT(N598, LEN(N598)-SEARCH("/", N598))</f>
        <v>web</v>
      </c>
      <c r="S598" s="13">
        <f>(J598/86400)+25569+(-7/24)</f>
        <v>42646.605231481481</v>
      </c>
      <c r="T598" s="13">
        <f>(I598/86400)+25569+(-7/24)</f>
        <v>42676.605231481481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</f>
        <v>2.6666666666666666E-3</v>
      </c>
      <c r="P599" s="9">
        <f>(E599/L599)</f>
        <v>10</v>
      </c>
      <c r="Q599" t="str">
        <f>LEFT(N599,SEARCH("/",N599)-1)</f>
        <v>technology</v>
      </c>
      <c r="R599" t="str">
        <f>RIGHT(N599, LEN(N599)-SEARCH("/", N599))</f>
        <v>web</v>
      </c>
      <c r="S599" s="13">
        <f>(J599/86400)+25569+(-7/24)</f>
        <v>42545.413599537038</v>
      </c>
      <c r="T599" s="13">
        <f>(I599/86400)+25569+(-7/24)</f>
        <v>42582.375000000007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</f>
        <v>0.34</v>
      </c>
      <c r="P600" s="9">
        <f>(E600/L600)</f>
        <v>121.42857142857143</v>
      </c>
      <c r="Q600" t="str">
        <f>LEFT(N600,SEARCH("/",N600)-1)</f>
        <v>technology</v>
      </c>
      <c r="R600" t="str">
        <f>RIGHT(N600, LEN(N600)-SEARCH("/", N600))</f>
        <v>web</v>
      </c>
      <c r="S600" s="13">
        <f>(J600/86400)+25569+(-7/24)</f>
        <v>41947.710428240745</v>
      </c>
      <c r="T600" s="13">
        <f>(I600/86400)+25569+(-7/24)</f>
        <v>41977.710428240745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</f>
        <v>6.2E-4</v>
      </c>
      <c r="P601" s="9">
        <f>(E601/L601)</f>
        <v>15.5</v>
      </c>
      <c r="Q601" t="str">
        <f>LEFT(N601,SEARCH("/",N601)-1)</f>
        <v>technology</v>
      </c>
      <c r="R601" t="str">
        <f>RIGHT(N601, LEN(N601)-SEARCH("/", N601))</f>
        <v>web</v>
      </c>
      <c r="S601" s="13">
        <f>(J601/86400)+25569+(-7/24)</f>
        <v>42047.520856481489</v>
      </c>
      <c r="T601" s="13">
        <f>(I601/86400)+25569+(-7/24)</f>
        <v>42071.344444444447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</f>
        <v>0.02</v>
      </c>
      <c r="P602" s="9">
        <f>(E602/L602)</f>
        <v>100</v>
      </c>
      <c r="Q602" t="str">
        <f>LEFT(N602,SEARCH("/",N602)-1)</f>
        <v>technology</v>
      </c>
      <c r="R602" t="str">
        <f>RIGHT(N602, LEN(N602)-SEARCH("/", N602))</f>
        <v>web</v>
      </c>
      <c r="S602" s="13">
        <f>(J602/86400)+25569+(-7/24)</f>
        <v>42073.506504629629</v>
      </c>
      <c r="T602" s="13">
        <f>(I602/86400)+25569+(-7/24)</f>
        <v>42133.506504629629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</f>
        <v>1.4E-2</v>
      </c>
      <c r="P603" s="9">
        <f>(E603/L603)</f>
        <v>23.333333333333332</v>
      </c>
      <c r="Q603" t="str">
        <f>LEFT(N603,SEARCH("/",N603)-1)</f>
        <v>technology</v>
      </c>
      <c r="R603" t="str">
        <f>RIGHT(N603, LEN(N603)-SEARCH("/", N603))</f>
        <v>web</v>
      </c>
      <c r="S603" s="13">
        <f>(J603/86400)+25569+(-7/24)</f>
        <v>41969.566423611112</v>
      </c>
      <c r="T603" s="13">
        <f>(I603/86400)+25569+(-7/24)</f>
        <v>41999.566423611112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</f>
        <v>0</v>
      </c>
      <c r="P604" s="9" t="e">
        <f>(E604/L604)</f>
        <v>#DIV/0!</v>
      </c>
      <c r="Q604" t="str">
        <f>LEFT(N604,SEARCH("/",N604)-1)</f>
        <v>technology</v>
      </c>
      <c r="R604" t="str">
        <f>RIGHT(N604, LEN(N604)-SEARCH("/", N604))</f>
        <v>web</v>
      </c>
      <c r="S604" s="13">
        <f>(J604/86400)+25569+(-7/24)</f>
        <v>42143.502488425926</v>
      </c>
      <c r="T604" s="13">
        <f>(I604/86400)+25569+(-7/24)</f>
        <v>42173.502488425926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</f>
        <v>3.9334666666666664E-2</v>
      </c>
      <c r="P605" s="9">
        <f>(E605/L605)</f>
        <v>45.386153846153846</v>
      </c>
      <c r="Q605" t="str">
        <f>LEFT(N605,SEARCH("/",N605)-1)</f>
        <v>technology</v>
      </c>
      <c r="R605" t="str">
        <f>RIGHT(N605, LEN(N605)-SEARCH("/", N605))</f>
        <v>web</v>
      </c>
      <c r="S605" s="13">
        <f>(J605/86400)+25569+(-7/24)</f>
        <v>41835.347488425927</v>
      </c>
      <c r="T605" s="13">
        <f>(I605/86400)+25569+(-7/24)</f>
        <v>41865.347488425927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</f>
        <v>0</v>
      </c>
      <c r="P606" s="9" t="e">
        <f>(E606/L606)</f>
        <v>#DIV/0!</v>
      </c>
      <c r="Q606" t="str">
        <f>LEFT(N606,SEARCH("/",N606)-1)</f>
        <v>technology</v>
      </c>
      <c r="R606" t="str">
        <f>RIGHT(N606, LEN(N606)-SEARCH("/", N606))</f>
        <v>web</v>
      </c>
      <c r="S606" s="13">
        <f>(J606/86400)+25569+(-7/24)</f>
        <v>41848.743703703709</v>
      </c>
      <c r="T606" s="13">
        <f>(I606/86400)+25569+(-7/24)</f>
        <v>41878.743703703709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</f>
        <v>2.6200000000000001E-2</v>
      </c>
      <c r="P607" s="9">
        <f>(E607/L607)</f>
        <v>16.375</v>
      </c>
      <c r="Q607" t="str">
        <f>LEFT(N607,SEARCH("/",N607)-1)</f>
        <v>technology</v>
      </c>
      <c r="R607" t="str">
        <f>RIGHT(N607, LEN(N607)-SEARCH("/", N607))</f>
        <v>web</v>
      </c>
      <c r="S607" s="13">
        <f>(J607/86400)+25569+(-7/24)</f>
        <v>42194.066064814819</v>
      </c>
      <c r="T607" s="13">
        <f>(I607/86400)+25569+(-7/24)</f>
        <v>42239.066064814819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</f>
        <v>2E-3</v>
      </c>
      <c r="P608" s="9">
        <f>(E608/L608)</f>
        <v>10</v>
      </c>
      <c r="Q608" t="str">
        <f>LEFT(N608,SEARCH("/",N608)-1)</f>
        <v>technology</v>
      </c>
      <c r="R608" t="str">
        <f>RIGHT(N608, LEN(N608)-SEARCH("/", N608))</f>
        <v>web</v>
      </c>
      <c r="S608" s="13">
        <f>(J608/86400)+25569+(-7/24)</f>
        <v>42102.358900462968</v>
      </c>
      <c r="T608" s="13">
        <f>(I608/86400)+25569+(-7/24)</f>
        <v>42148.333333333336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</f>
        <v>0</v>
      </c>
      <c r="P609" s="9" t="e">
        <f>(E609/L609)</f>
        <v>#DIV/0!</v>
      </c>
      <c r="Q609" t="str">
        <f>LEFT(N609,SEARCH("/",N609)-1)</f>
        <v>technology</v>
      </c>
      <c r="R609" t="str">
        <f>RIGHT(N609, LEN(N609)-SEARCH("/", N609))</f>
        <v>web</v>
      </c>
      <c r="S609" s="13">
        <f>(J609/86400)+25569+(-7/24)</f>
        <v>42300.533981481487</v>
      </c>
      <c r="T609" s="13">
        <f>(I609/86400)+25569+(-7/24)</f>
        <v>42330.575648148151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</f>
        <v>9.7400000000000004E-3</v>
      </c>
      <c r="P610" s="9">
        <f>(E610/L610)</f>
        <v>292.2</v>
      </c>
      <c r="Q610" t="str">
        <f>LEFT(N610,SEARCH("/",N610)-1)</f>
        <v>technology</v>
      </c>
      <c r="R610" t="str">
        <f>RIGHT(N610, LEN(N610)-SEARCH("/", N610))</f>
        <v>web</v>
      </c>
      <c r="S610" s="13">
        <f>(J610/86400)+25569+(-7/24)</f>
        <v>42140.62939814815</v>
      </c>
      <c r="T610" s="13">
        <f>(I610/86400)+25569+(-7/24)</f>
        <v>42170.62939814815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</f>
        <v>6.41025641025641E-3</v>
      </c>
      <c r="P611" s="9">
        <f>(E611/L611)</f>
        <v>5</v>
      </c>
      <c r="Q611" t="str">
        <f>LEFT(N611,SEARCH("/",N611)-1)</f>
        <v>technology</v>
      </c>
      <c r="R611" t="str">
        <f>RIGHT(N611, LEN(N611)-SEARCH("/", N611))</f>
        <v>web</v>
      </c>
      <c r="S611" s="13">
        <f>(J611/86400)+25569+(-7/24)</f>
        <v>42306.742407407415</v>
      </c>
      <c r="T611" s="13">
        <f>(I611/86400)+25569+(-7/24)</f>
        <v>42336.784074074072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</f>
        <v>0</v>
      </c>
      <c r="P612" s="9" t="e">
        <f>(E612/L612)</f>
        <v>#DIV/0!</v>
      </c>
      <c r="Q612" t="str">
        <f>LEFT(N612,SEARCH("/",N612)-1)</f>
        <v>technology</v>
      </c>
      <c r="R612" t="str">
        <f>RIGHT(N612, LEN(N612)-SEARCH("/", N612))</f>
        <v>web</v>
      </c>
      <c r="S612" s="13">
        <f>(J612/86400)+25569+(-7/24)</f>
        <v>42086.539189814815</v>
      </c>
      <c r="T612" s="13">
        <f>(I612/86400)+25569+(-7/24)</f>
        <v>42116.539189814815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</f>
        <v>0</v>
      </c>
      <c r="P613" s="9" t="e">
        <f>(E613/L613)</f>
        <v>#DIV/0!</v>
      </c>
      <c r="Q613" t="str">
        <f>LEFT(N613,SEARCH("/",N613)-1)</f>
        <v>technology</v>
      </c>
      <c r="R613" t="str">
        <f>RIGHT(N613, LEN(N613)-SEARCH("/", N613))</f>
        <v>web</v>
      </c>
      <c r="S613" s="13">
        <f>(J613/86400)+25569+(-7/24)</f>
        <v>42328.268946759265</v>
      </c>
      <c r="T613" s="13">
        <f>(I613/86400)+25569+(-7/24)</f>
        <v>42388.268946759265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</f>
        <v>0</v>
      </c>
      <c r="P614" s="9" t="e">
        <f>(E614/L614)</f>
        <v>#DIV/0!</v>
      </c>
      <c r="Q614" t="str">
        <f>LEFT(N614,SEARCH("/",N614)-1)</f>
        <v>technology</v>
      </c>
      <c r="R614" t="str">
        <f>RIGHT(N614, LEN(N614)-SEARCH("/", N614))</f>
        <v>web</v>
      </c>
      <c r="S614" s="13">
        <f>(J614/86400)+25569+(-7/24)</f>
        <v>42584.740115740744</v>
      </c>
      <c r="T614" s="13">
        <f>(I614/86400)+25569+(-7/24)</f>
        <v>42614.740115740744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</f>
        <v>0.21363333333333334</v>
      </c>
      <c r="P615" s="9">
        <f>(E615/L615)</f>
        <v>105.93388429752066</v>
      </c>
      <c r="Q615" t="str">
        <f>LEFT(N615,SEARCH("/",N615)-1)</f>
        <v>technology</v>
      </c>
      <c r="R615" t="str">
        <f>RIGHT(N615, LEN(N615)-SEARCH("/", N615))</f>
        <v>web</v>
      </c>
      <c r="S615" s="13">
        <f>(J615/86400)+25569+(-7/24)</f>
        <v>42247.205092592594</v>
      </c>
      <c r="T615" s="13">
        <f>(I615/86400)+25569+(-7/24)</f>
        <v>42277.915972222225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</f>
        <v>0</v>
      </c>
      <c r="P616" s="9" t="e">
        <f>(E616/L616)</f>
        <v>#DIV/0!</v>
      </c>
      <c r="Q616" t="str">
        <f>LEFT(N616,SEARCH("/",N616)-1)</f>
        <v>technology</v>
      </c>
      <c r="R616" t="str">
        <f>RIGHT(N616, LEN(N616)-SEARCH("/", N616))</f>
        <v>web</v>
      </c>
      <c r="S616" s="13">
        <f>(J616/86400)+25569+(-7/24)</f>
        <v>42514.770138888889</v>
      </c>
      <c r="T616" s="13">
        <f>(I616/86400)+25569+(-7/24)</f>
        <v>42544.770138888889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</f>
        <v>0</v>
      </c>
      <c r="P617" s="9" t="e">
        <f>(E617/L617)</f>
        <v>#DIV/0!</v>
      </c>
      <c r="Q617" t="str">
        <f>LEFT(N617,SEARCH("/",N617)-1)</f>
        <v>technology</v>
      </c>
      <c r="R617" t="str">
        <f>RIGHT(N617, LEN(N617)-SEARCH("/", N617))</f>
        <v>web</v>
      </c>
      <c r="S617" s="13">
        <f>(J617/86400)+25569+(-7/24)</f>
        <v>42241.830543981479</v>
      </c>
      <c r="T617" s="13">
        <f>(I617/86400)+25569+(-7/24)</f>
        <v>42271.830543981479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</f>
        <v>0</v>
      </c>
      <c r="P618" s="9" t="e">
        <f>(E618/L618)</f>
        <v>#DIV/0!</v>
      </c>
      <c r="Q618" t="str">
        <f>LEFT(N618,SEARCH("/",N618)-1)</f>
        <v>technology</v>
      </c>
      <c r="R618" t="str">
        <f>RIGHT(N618, LEN(N618)-SEARCH("/", N618))</f>
        <v>web</v>
      </c>
      <c r="S618" s="13">
        <f>(J618/86400)+25569+(-7/24)</f>
        <v>42761.08457175926</v>
      </c>
      <c r="T618" s="13">
        <f>(I618/86400)+25569+(-7/24)</f>
        <v>42791.08457175926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</f>
        <v>0.03</v>
      </c>
      <c r="P619" s="9">
        <f>(E619/L619)</f>
        <v>20</v>
      </c>
      <c r="Q619" t="str">
        <f>LEFT(N619,SEARCH("/",N619)-1)</f>
        <v>technology</v>
      </c>
      <c r="R619" t="str">
        <f>RIGHT(N619, LEN(N619)-SEARCH("/", N619))</f>
        <v>web</v>
      </c>
      <c r="S619" s="13">
        <f>(J619/86400)+25569+(-7/24)</f>
        <v>42087.051423611112</v>
      </c>
      <c r="T619" s="13">
        <f>(I619/86400)+25569+(-7/24)</f>
        <v>42132.051423611112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</f>
        <v>0</v>
      </c>
      <c r="P620" s="9" t="e">
        <f>(E620/L620)</f>
        <v>#DIV/0!</v>
      </c>
      <c r="Q620" t="str">
        <f>LEFT(N620,SEARCH("/",N620)-1)</f>
        <v>technology</v>
      </c>
      <c r="R620" t="str">
        <f>RIGHT(N620, LEN(N620)-SEARCH("/", N620))</f>
        <v>web</v>
      </c>
      <c r="S620" s="13">
        <f>(J620/86400)+25569+(-7/24)</f>
        <v>42317.518553240741</v>
      </c>
      <c r="T620" s="13">
        <f>(I620/86400)+25569+(-7/24)</f>
        <v>42347.518553240741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</f>
        <v>3.9999999999999998E-7</v>
      </c>
      <c r="P621" s="9">
        <f>(E621/L621)</f>
        <v>1</v>
      </c>
      <c r="Q621" t="str">
        <f>LEFT(N621,SEARCH("/",N621)-1)</f>
        <v>technology</v>
      </c>
      <c r="R621" t="str">
        <f>RIGHT(N621, LEN(N621)-SEARCH("/", N621))</f>
        <v>web</v>
      </c>
      <c r="S621" s="13">
        <f>(J621/86400)+25569+(-7/24)</f>
        <v>41908.358680555561</v>
      </c>
      <c r="T621" s="13">
        <f>(I621/86400)+25569+(-7/24)</f>
        <v>41968.400347222225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</f>
        <v>0.01</v>
      </c>
      <c r="P622" s="9">
        <f>(E622/L622)</f>
        <v>300</v>
      </c>
      <c r="Q622" t="str">
        <f>LEFT(N622,SEARCH("/",N622)-1)</f>
        <v>technology</v>
      </c>
      <c r="R622" t="str">
        <f>RIGHT(N622, LEN(N622)-SEARCH("/", N622))</f>
        <v>web</v>
      </c>
      <c r="S622" s="13">
        <f>(J622/86400)+25569+(-7/24)</f>
        <v>41831.425208333334</v>
      </c>
      <c r="T622" s="13">
        <f>(I622/86400)+25569+(-7/24)</f>
        <v>41876.425208333334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</f>
        <v>1.044E-2</v>
      </c>
      <c r="P623" s="9">
        <f>(E623/L623)</f>
        <v>87</v>
      </c>
      <c r="Q623" t="str">
        <f>LEFT(N623,SEARCH("/",N623)-1)</f>
        <v>technology</v>
      </c>
      <c r="R623" t="str">
        <f>RIGHT(N623, LEN(N623)-SEARCH("/", N623))</f>
        <v>web</v>
      </c>
      <c r="S623" s="13">
        <f>(J623/86400)+25569+(-7/24)</f>
        <v>42528.696030092593</v>
      </c>
      <c r="T623" s="13">
        <f>(I623/86400)+25569+(-7/24)</f>
        <v>42558.696030092593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</f>
        <v>5.6833333333333333E-2</v>
      </c>
      <c r="P624" s="9">
        <f>(E624/L624)</f>
        <v>37.888888888888886</v>
      </c>
      <c r="Q624" t="str">
        <f>LEFT(N624,SEARCH("/",N624)-1)</f>
        <v>technology</v>
      </c>
      <c r="R624" t="str">
        <f>RIGHT(N624, LEN(N624)-SEARCH("/", N624))</f>
        <v>web</v>
      </c>
      <c r="S624" s="13">
        <f>(J624/86400)+25569+(-7/24)</f>
        <v>42532.483078703706</v>
      </c>
      <c r="T624" s="13">
        <f>(I624/86400)+25569+(-7/24)</f>
        <v>42552.483078703706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</f>
        <v>0</v>
      </c>
      <c r="P625" s="9" t="e">
        <f>(E625/L625)</f>
        <v>#DIV/0!</v>
      </c>
      <c r="Q625" t="str">
        <f>LEFT(N625,SEARCH("/",N625)-1)</f>
        <v>technology</v>
      </c>
      <c r="R625" t="str">
        <f>RIGHT(N625, LEN(N625)-SEARCH("/", N625))</f>
        <v>web</v>
      </c>
      <c r="S625" s="13">
        <f>(J625/86400)+25569+(-7/24)</f>
        <v>42121.717557870368</v>
      </c>
      <c r="T625" s="13">
        <f>(I625/86400)+25569+(-7/24)</f>
        <v>42151.717557870368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</f>
        <v>0</v>
      </c>
      <c r="P626" s="9" t="e">
        <f>(E626/L626)</f>
        <v>#DIV/0!</v>
      </c>
      <c r="Q626" t="str">
        <f>LEFT(N626,SEARCH("/",N626)-1)</f>
        <v>technology</v>
      </c>
      <c r="R626" t="str">
        <f>RIGHT(N626, LEN(N626)-SEARCH("/", N626))</f>
        <v>web</v>
      </c>
      <c r="S626" s="13">
        <f>(J626/86400)+25569+(-7/24)</f>
        <v>42108.697233796302</v>
      </c>
      <c r="T626" s="13">
        <f>(I626/86400)+25569+(-7/24)</f>
        <v>42138.697233796302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</f>
        <v>0</v>
      </c>
      <c r="P627" s="9" t="e">
        <f>(E627/L627)</f>
        <v>#DIV/0!</v>
      </c>
      <c r="Q627" t="str">
        <f>LEFT(N627,SEARCH("/",N627)-1)</f>
        <v>technology</v>
      </c>
      <c r="R627" t="str">
        <f>RIGHT(N627, LEN(N627)-SEARCH("/", N627))</f>
        <v>web</v>
      </c>
      <c r="S627" s="13">
        <f>(J627/86400)+25569+(-7/24)</f>
        <v>42790.603900462964</v>
      </c>
      <c r="T627" s="13">
        <f>(I627/86400)+25569+(-7/24)</f>
        <v>42820.5622337963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</f>
        <v>0.17380000000000001</v>
      </c>
      <c r="P628" s="9">
        <f>(E628/L628)</f>
        <v>111.41025641025641</v>
      </c>
      <c r="Q628" t="str">
        <f>LEFT(N628,SEARCH("/",N628)-1)</f>
        <v>technology</v>
      </c>
      <c r="R628" t="str">
        <f>RIGHT(N628, LEN(N628)-SEARCH("/", N628))</f>
        <v>web</v>
      </c>
      <c r="S628" s="13">
        <f>(J628/86400)+25569+(-7/24)</f>
        <v>42198.267812500002</v>
      </c>
      <c r="T628" s="13">
        <f>(I628/86400)+25569+(-7/24)</f>
        <v>42231.265277777777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</f>
        <v>2.0000000000000001E-4</v>
      </c>
      <c r="P629" s="9">
        <f>(E629/L629)</f>
        <v>90</v>
      </c>
      <c r="Q629" t="str">
        <f>LEFT(N629,SEARCH("/",N629)-1)</f>
        <v>technology</v>
      </c>
      <c r="R629" t="str">
        <f>RIGHT(N629, LEN(N629)-SEARCH("/", N629))</f>
        <v>web</v>
      </c>
      <c r="S629" s="13">
        <f>(J629/86400)+25569+(-7/24)</f>
        <v>42384.015173611115</v>
      </c>
      <c r="T629" s="13">
        <f>(I629/86400)+25569+(-7/24)</f>
        <v>42443.666666666664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</f>
        <v>0</v>
      </c>
      <c r="P630" s="9" t="e">
        <f>(E630/L630)</f>
        <v>#DIV/0!</v>
      </c>
      <c r="Q630" t="str">
        <f>LEFT(N630,SEARCH("/",N630)-1)</f>
        <v>technology</v>
      </c>
      <c r="R630" t="str">
        <f>RIGHT(N630, LEN(N630)-SEARCH("/", N630))</f>
        <v>web</v>
      </c>
      <c r="S630" s="13">
        <f>(J630/86400)+25569+(-7/24)</f>
        <v>41803.401122685187</v>
      </c>
      <c r="T630" s="13">
        <f>(I630/86400)+25569+(-7/24)</f>
        <v>41833.401122685187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</f>
        <v>1.75E-3</v>
      </c>
      <c r="P631" s="9">
        <f>(E631/L631)</f>
        <v>116.66666666666667</v>
      </c>
      <c r="Q631" t="str">
        <f>LEFT(N631,SEARCH("/",N631)-1)</f>
        <v>technology</v>
      </c>
      <c r="R631" t="str">
        <f>RIGHT(N631, LEN(N631)-SEARCH("/", N631))</f>
        <v>web</v>
      </c>
      <c r="S631" s="13">
        <f>(J631/86400)+25569+(-7/24)</f>
        <v>42474.34615740741</v>
      </c>
      <c r="T631" s="13">
        <f>(I631/86400)+25569+(-7/24)</f>
        <v>42504.34615740741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</f>
        <v>8.3340278356529708E-4</v>
      </c>
      <c r="P632" s="9">
        <f>(E632/L632)</f>
        <v>10</v>
      </c>
      <c r="Q632" t="str">
        <f>LEFT(N632,SEARCH("/",N632)-1)</f>
        <v>technology</v>
      </c>
      <c r="R632" t="str">
        <f>RIGHT(N632, LEN(N632)-SEARCH("/", N632))</f>
        <v>web</v>
      </c>
      <c r="S632" s="13">
        <f>(J632/86400)+25569+(-7/24)</f>
        <v>42223.327789351853</v>
      </c>
      <c r="T632" s="13">
        <f>(I632/86400)+25569+(-7/24)</f>
        <v>42252.923611111117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</f>
        <v>1.38E-2</v>
      </c>
      <c r="P633" s="9">
        <f>(E633/L633)</f>
        <v>76.666666666666671</v>
      </c>
      <c r="Q633" t="str">
        <f>LEFT(N633,SEARCH("/",N633)-1)</f>
        <v>technology</v>
      </c>
      <c r="R633" t="str">
        <f>RIGHT(N633, LEN(N633)-SEARCH("/", N633))</f>
        <v>web</v>
      </c>
      <c r="S633" s="13">
        <f>(J633/86400)+25569+(-7/24)</f>
        <v>42489.480659722227</v>
      </c>
      <c r="T633" s="13">
        <f>(I633/86400)+25569+(-7/24)</f>
        <v>42518.480659722227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</f>
        <v>0</v>
      </c>
      <c r="P634" s="9" t="e">
        <f>(E634/L634)</f>
        <v>#DIV/0!</v>
      </c>
      <c r="Q634" t="str">
        <f>LEFT(N634,SEARCH("/",N634)-1)</f>
        <v>technology</v>
      </c>
      <c r="R634" t="str">
        <f>RIGHT(N634, LEN(N634)-SEARCH("/", N634))</f>
        <v>web</v>
      </c>
      <c r="S634" s="13">
        <f>(J634/86400)+25569+(-7/24)</f>
        <v>42303.367650462962</v>
      </c>
      <c r="T634" s="13">
        <f>(I634/86400)+25569+(-7/24)</f>
        <v>42333.409317129634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</f>
        <v>0.1245</v>
      </c>
      <c r="P635" s="9">
        <f>(E635/L635)</f>
        <v>49.8</v>
      </c>
      <c r="Q635" t="str">
        <f>LEFT(N635,SEARCH("/",N635)-1)</f>
        <v>technology</v>
      </c>
      <c r="R635" t="str">
        <f>RIGHT(N635, LEN(N635)-SEARCH("/", N635))</f>
        <v>web</v>
      </c>
      <c r="S635" s="13">
        <f>(J635/86400)+25569+(-7/24)</f>
        <v>42507.007662037038</v>
      </c>
      <c r="T635" s="13">
        <f>(I635/86400)+25569+(-7/24)</f>
        <v>42538.666666666664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</f>
        <v>2.0000000000000001E-4</v>
      </c>
      <c r="P636" s="9">
        <f>(E636/L636)</f>
        <v>1</v>
      </c>
      <c r="Q636" t="str">
        <f>LEFT(N636,SEARCH("/",N636)-1)</f>
        <v>technology</v>
      </c>
      <c r="R636" t="str">
        <f>RIGHT(N636, LEN(N636)-SEARCH("/", N636))</f>
        <v>web</v>
      </c>
      <c r="S636" s="13">
        <f>(J636/86400)+25569+(-7/24)</f>
        <v>42031.636909722227</v>
      </c>
      <c r="T636" s="13">
        <f>(I636/86400)+25569+(-7/24)</f>
        <v>42061.636909722227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</f>
        <v>8.0000000000000007E-5</v>
      </c>
      <c r="P637" s="9">
        <f>(E637/L637)</f>
        <v>2</v>
      </c>
      <c r="Q637" t="str">
        <f>LEFT(N637,SEARCH("/",N637)-1)</f>
        <v>technology</v>
      </c>
      <c r="R637" t="str">
        <f>RIGHT(N637, LEN(N637)-SEARCH("/", N637))</f>
        <v>web</v>
      </c>
      <c r="S637" s="13">
        <f>(J637/86400)+25569+(-7/24)</f>
        <v>42075.800486111119</v>
      </c>
      <c r="T637" s="13">
        <f>(I637/86400)+25569+(-7/24)</f>
        <v>42105.800486111119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</f>
        <v>2E-3</v>
      </c>
      <c r="P638" s="9">
        <f>(E638/L638)</f>
        <v>4</v>
      </c>
      <c r="Q638" t="str">
        <f>LEFT(N638,SEARCH("/",N638)-1)</f>
        <v>technology</v>
      </c>
      <c r="R638" t="str">
        <f>RIGHT(N638, LEN(N638)-SEARCH("/", N638))</f>
        <v>web</v>
      </c>
      <c r="S638" s="13">
        <f>(J638/86400)+25569+(-7/24)</f>
        <v>42131.163773148153</v>
      </c>
      <c r="T638" s="13">
        <f>(I638/86400)+25569+(-7/24)</f>
        <v>42161.157638888886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</f>
        <v>0</v>
      </c>
      <c r="P639" s="9" t="e">
        <f>(E639/L639)</f>
        <v>#DIV/0!</v>
      </c>
      <c r="Q639" t="str">
        <f>LEFT(N639,SEARCH("/",N639)-1)</f>
        <v>technology</v>
      </c>
      <c r="R639" t="str">
        <f>RIGHT(N639, LEN(N639)-SEARCH("/", N639))</f>
        <v>web</v>
      </c>
      <c r="S639" s="13">
        <f>(J639/86400)+25569+(-7/24)</f>
        <v>42762.670347222222</v>
      </c>
      <c r="T639" s="13">
        <f>(I639/86400)+25569+(-7/24)</f>
        <v>42791.669444444451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</f>
        <v>9.0000000000000006E-5</v>
      </c>
      <c r="P640" s="9">
        <f>(E640/L640)</f>
        <v>3</v>
      </c>
      <c r="Q640" t="str">
        <f>LEFT(N640,SEARCH("/",N640)-1)</f>
        <v>technology</v>
      </c>
      <c r="R640" t="str">
        <f>RIGHT(N640, LEN(N640)-SEARCH("/", N640))</f>
        <v>web</v>
      </c>
      <c r="S640" s="13">
        <f>(J640/86400)+25569+(-7/24)</f>
        <v>42759.30164351852</v>
      </c>
      <c r="T640" s="13">
        <f>(I640/86400)+25569+(-7/24)</f>
        <v>42819.259976851856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</f>
        <v>9.9999999999999995E-7</v>
      </c>
      <c r="P641" s="9">
        <f>(E641/L641)</f>
        <v>1</v>
      </c>
      <c r="Q641" t="str">
        <f>LEFT(N641,SEARCH("/",N641)-1)</f>
        <v>technology</v>
      </c>
      <c r="R641" t="str">
        <f>RIGHT(N641, LEN(N641)-SEARCH("/", N641))</f>
        <v>web</v>
      </c>
      <c r="S641" s="13">
        <f>(J641/86400)+25569+(-7/24)</f>
        <v>41865.291608796302</v>
      </c>
      <c r="T641" s="13">
        <f>(I641/86400)+25569+(-7/24)</f>
        <v>41925.291608796302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</f>
        <v>1.4428571428571428</v>
      </c>
      <c r="P642" s="9">
        <f>(E642/L642)</f>
        <v>50.5</v>
      </c>
      <c r="Q642" t="str">
        <f>LEFT(N642,SEARCH("/",N642)-1)</f>
        <v>technology</v>
      </c>
      <c r="R642" t="str">
        <f>RIGHT(N642, LEN(N642)-SEARCH("/", N642))</f>
        <v>wearables</v>
      </c>
      <c r="S642" s="13">
        <f>(J642/86400)+25569+(-7/24)</f>
        <v>42683.128645833334</v>
      </c>
      <c r="T642" s="13">
        <f>(I642/86400)+25569+(-7/24)</f>
        <v>42698.666666666664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</f>
        <v>1.1916249999999999</v>
      </c>
      <c r="P643" s="9">
        <f>(E643/L643)</f>
        <v>151.31746031746033</v>
      </c>
      <c r="Q643" t="str">
        <f>LEFT(N643,SEARCH("/",N643)-1)</f>
        <v>technology</v>
      </c>
      <c r="R643" t="str">
        <f>RIGHT(N643, LEN(N643)-SEARCH("/", N643))</f>
        <v>wearables</v>
      </c>
      <c r="S643" s="13">
        <f>(J643/86400)+25569+(-7/24)</f>
        <v>42199.278333333335</v>
      </c>
      <c r="T643" s="13">
        <f>(I643/86400)+25569+(-7/24)</f>
        <v>42229.278333333335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</f>
        <v>14.604850000000001</v>
      </c>
      <c r="P644" s="9">
        <f>(E644/L644)</f>
        <v>134.3592456301748</v>
      </c>
      <c r="Q644" t="str">
        <f>LEFT(N644,SEARCH("/",N644)-1)</f>
        <v>technology</v>
      </c>
      <c r="R644" t="str">
        <f>RIGHT(N644, LEN(N644)-SEARCH("/", N644))</f>
        <v>wearables</v>
      </c>
      <c r="S644" s="13">
        <f>(J644/86400)+25569+(-7/24)</f>
        <v>42199.359652777777</v>
      </c>
      <c r="T644" s="13">
        <f>(I644/86400)+25569+(-7/24)</f>
        <v>42235.359652777777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</f>
        <v>1.0580799999999999</v>
      </c>
      <c r="P645" s="9">
        <f>(E645/L645)</f>
        <v>174.02631578947367</v>
      </c>
      <c r="Q645" t="str">
        <f>LEFT(N645,SEARCH("/",N645)-1)</f>
        <v>technology</v>
      </c>
      <c r="R645" t="str">
        <f>RIGHT(N645, LEN(N645)-SEARCH("/", N645))</f>
        <v>wearables</v>
      </c>
      <c r="S645" s="13">
        <f>(J645/86400)+25569+(-7/24)</f>
        <v>42100.350405092591</v>
      </c>
      <c r="T645" s="13">
        <f>(I645/86400)+25569+(-7/24)</f>
        <v>42155.350405092591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</f>
        <v>3.0011791999999997</v>
      </c>
      <c r="P646" s="9">
        <f>(E646/L646)</f>
        <v>73.486268364348675</v>
      </c>
      <c r="Q646" t="str">
        <f>LEFT(N646,SEARCH("/",N646)-1)</f>
        <v>technology</v>
      </c>
      <c r="R646" t="str">
        <f>RIGHT(N646, LEN(N646)-SEARCH("/", N646))</f>
        <v>wearables</v>
      </c>
      <c r="S646" s="13">
        <f>(J646/86400)+25569+(-7/24)</f>
        <v>41898.374293981484</v>
      </c>
      <c r="T646" s="13">
        <f>(I646/86400)+25569+(-7/24)</f>
        <v>41940.75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</f>
        <v>2.7869999999999999</v>
      </c>
      <c r="P647" s="9">
        <f>(E647/L647)</f>
        <v>23.518987341772153</v>
      </c>
      <c r="Q647" t="str">
        <f>LEFT(N647,SEARCH("/",N647)-1)</f>
        <v>technology</v>
      </c>
      <c r="R647" t="str">
        <f>RIGHT(N647, LEN(N647)-SEARCH("/", N647))</f>
        <v>wearables</v>
      </c>
      <c r="S647" s="13">
        <f>(J647/86400)+25569+(-7/24)</f>
        <v>42563.734652777777</v>
      </c>
      <c r="T647" s="13">
        <f>(I647/86400)+25569+(-7/24)</f>
        <v>42593.734652777777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</f>
        <v>1.3187625000000001</v>
      </c>
      <c r="P648" s="9">
        <f>(E648/L648)</f>
        <v>39.074444444444445</v>
      </c>
      <c r="Q648" t="str">
        <f>LEFT(N648,SEARCH("/",N648)-1)</f>
        <v>technology</v>
      </c>
      <c r="R648" t="str">
        <f>RIGHT(N648, LEN(N648)-SEARCH("/", N648))</f>
        <v>wearables</v>
      </c>
      <c r="S648" s="13">
        <f>(J648/86400)+25569+(-7/24)</f>
        <v>41832.560960648152</v>
      </c>
      <c r="T648" s="13">
        <f>(I648/86400)+25569+(-7/24)</f>
        <v>41862.560960648152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</f>
        <v>1.0705</v>
      </c>
      <c r="P649" s="9">
        <f>(E649/L649)</f>
        <v>125.94117647058823</v>
      </c>
      <c r="Q649" t="str">
        <f>LEFT(N649,SEARCH("/",N649)-1)</f>
        <v>technology</v>
      </c>
      <c r="R649" t="str">
        <f>RIGHT(N649, LEN(N649)-SEARCH("/", N649))</f>
        <v>wearables</v>
      </c>
      <c r="S649" s="13">
        <f>(J649/86400)+25569+(-7/24)</f>
        <v>42416.476261574076</v>
      </c>
      <c r="T649" s="13">
        <f>(I649/86400)+25569+(-7/24)</f>
        <v>42446.434594907412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</f>
        <v>1.2682285714285715</v>
      </c>
      <c r="P650" s="9">
        <f>(E650/L650)</f>
        <v>1644</v>
      </c>
      <c r="Q650" t="str">
        <f>LEFT(N650,SEARCH("/",N650)-1)</f>
        <v>technology</v>
      </c>
      <c r="R650" t="str">
        <f>RIGHT(N650, LEN(N650)-SEARCH("/", N650))</f>
        <v>wearables</v>
      </c>
      <c r="S650" s="13">
        <f>(J650/86400)+25569+(-7/24)</f>
        <v>41891.401712962965</v>
      </c>
      <c r="T650" s="13">
        <f>(I650/86400)+25569+(-7/24)</f>
        <v>41926.401712962965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</f>
        <v>1.3996</v>
      </c>
      <c r="P651" s="9">
        <f>(E651/L651)</f>
        <v>42.670731707317074</v>
      </c>
      <c r="Q651" t="str">
        <f>LEFT(N651,SEARCH("/",N651)-1)</f>
        <v>technology</v>
      </c>
      <c r="R651" t="str">
        <f>RIGHT(N651, LEN(N651)-SEARCH("/", N651))</f>
        <v>wearables</v>
      </c>
      <c r="S651" s="13">
        <f>(J651/86400)+25569+(-7/24)</f>
        <v>41877.620520833334</v>
      </c>
      <c r="T651" s="13">
        <f>(I651/86400)+25569+(-7/24)</f>
        <v>41898.620520833334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</f>
        <v>1.1240000000000001</v>
      </c>
      <c r="P652" s="9">
        <f>(E652/L652)</f>
        <v>35.125</v>
      </c>
      <c r="Q652" t="str">
        <f>LEFT(N652,SEARCH("/",N652)-1)</f>
        <v>technology</v>
      </c>
      <c r="R652" t="str">
        <f>RIGHT(N652, LEN(N652)-SEARCH("/", N652))</f>
        <v>wearables</v>
      </c>
      <c r="S652" s="13">
        <f>(J652/86400)+25569+(-7/24)</f>
        <v>41931.745185185187</v>
      </c>
      <c r="T652" s="13">
        <f>(I652/86400)+25569+(-7/24)</f>
        <v>41991.786851851859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</f>
        <v>1.00528</v>
      </c>
      <c r="P653" s="9">
        <f>(E653/L653)</f>
        <v>239.35238095238094</v>
      </c>
      <c r="Q653" t="str">
        <f>LEFT(N653,SEARCH("/",N653)-1)</f>
        <v>technology</v>
      </c>
      <c r="R653" t="str">
        <f>RIGHT(N653, LEN(N653)-SEARCH("/", N653))</f>
        <v>wearables</v>
      </c>
      <c r="S653" s="13">
        <f>(J653/86400)+25569+(-7/24)</f>
        <v>41955.725821759261</v>
      </c>
      <c r="T653" s="13">
        <f>(I653/86400)+25569+(-7/24)</f>
        <v>41985.725821759261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</f>
        <v>1.0046666666666666</v>
      </c>
      <c r="P654" s="9">
        <f>(E654/L654)</f>
        <v>107.64285714285714</v>
      </c>
      <c r="Q654" t="str">
        <f>LEFT(N654,SEARCH("/",N654)-1)</f>
        <v>technology</v>
      </c>
      <c r="R654" t="str">
        <f>RIGHT(N654, LEN(N654)-SEARCH("/", N654))</f>
        <v>wearables</v>
      </c>
      <c r="S654" s="13">
        <f>(J654/86400)+25569+(-7/24)</f>
        <v>42675.398726851854</v>
      </c>
      <c r="T654" s="13">
        <f>(I654/86400)+25569+(-7/24)</f>
        <v>42705.440393518518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</f>
        <v>1.4144600000000001</v>
      </c>
      <c r="P655" s="9">
        <f>(E655/L655)</f>
        <v>95.830623306233065</v>
      </c>
      <c r="Q655" t="str">
        <f>LEFT(N655,SEARCH("/",N655)-1)</f>
        <v>technology</v>
      </c>
      <c r="R655" t="str">
        <f>RIGHT(N655, LEN(N655)-SEARCH("/", N655))</f>
        <v>wearables</v>
      </c>
      <c r="S655" s="13">
        <f>(J655/86400)+25569+(-7/24)</f>
        <v>42199.326851851853</v>
      </c>
      <c r="T655" s="13">
        <f>(I655/86400)+25569+(-7/24)</f>
        <v>42236.326851851853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</f>
        <v>2.6729166666666666</v>
      </c>
      <c r="P656" s="9">
        <f>(E656/L656)</f>
        <v>31.663376110562684</v>
      </c>
      <c r="Q656" t="str">
        <f>LEFT(N656,SEARCH("/",N656)-1)</f>
        <v>technology</v>
      </c>
      <c r="R656" t="str">
        <f>RIGHT(N656, LEN(N656)-SEARCH("/", N656))</f>
        <v>wearables</v>
      </c>
      <c r="S656" s="13">
        <f>(J656/86400)+25569+(-7/24)</f>
        <v>42163.665659722225</v>
      </c>
      <c r="T656" s="13">
        <f>(I656/86400)+25569+(-7/24)</f>
        <v>42193.665659722225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</f>
        <v>1.4688749999999999</v>
      </c>
      <c r="P657" s="9">
        <f>(E657/L657)</f>
        <v>42.886861313868614</v>
      </c>
      <c r="Q657" t="str">
        <f>LEFT(N657,SEARCH("/",N657)-1)</f>
        <v>technology</v>
      </c>
      <c r="R657" t="str">
        <f>RIGHT(N657, LEN(N657)-SEARCH("/", N657))</f>
        <v>wearables</v>
      </c>
      <c r="S657" s="13">
        <f>(J657/86400)+25569+(-7/24)</f>
        <v>42045.665648148155</v>
      </c>
      <c r="T657" s="13">
        <f>(I657/86400)+25569+(-7/24)</f>
        <v>42075.623981481483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</f>
        <v>2.1356000000000002</v>
      </c>
      <c r="P658" s="9">
        <f>(E658/L658)</f>
        <v>122.73563218390805</v>
      </c>
      <c r="Q658" t="str">
        <f>LEFT(N658,SEARCH("/",N658)-1)</f>
        <v>technology</v>
      </c>
      <c r="R658" t="str">
        <f>RIGHT(N658, LEN(N658)-SEARCH("/", N658))</f>
        <v>wearables</v>
      </c>
      <c r="S658" s="13">
        <f>(J658/86400)+25569+(-7/24)</f>
        <v>42417.51295138889</v>
      </c>
      <c r="T658" s="13">
        <f>(I658/86400)+25569+(-7/24)</f>
        <v>42477.471284722225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</f>
        <v>1.2569999999999999</v>
      </c>
      <c r="P659" s="9">
        <f>(E659/L659)</f>
        <v>190.45454545454547</v>
      </c>
      <c r="Q659" t="str">
        <f>LEFT(N659,SEARCH("/",N659)-1)</f>
        <v>technology</v>
      </c>
      <c r="R659" t="str">
        <f>RIGHT(N659, LEN(N659)-SEARCH("/", N659))</f>
        <v>wearables</v>
      </c>
      <c r="S659" s="13">
        <f>(J659/86400)+25569+(-7/24)</f>
        <v>42331.554074074076</v>
      </c>
      <c r="T659" s="13">
        <f>(I659/86400)+25569+(-7/24)</f>
        <v>42361.554074074076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</f>
        <v>1.0446206037108834</v>
      </c>
      <c r="P660" s="9">
        <f>(E660/L660)</f>
        <v>109.33695652173913</v>
      </c>
      <c r="Q660" t="str">
        <f>LEFT(N660,SEARCH("/",N660)-1)</f>
        <v>technology</v>
      </c>
      <c r="R660" t="str">
        <f>RIGHT(N660, LEN(N660)-SEARCH("/", N660))</f>
        <v>wearables</v>
      </c>
      <c r="S660" s="13">
        <f>(J660/86400)+25569+(-7/24)</f>
        <v>42178.869085648148</v>
      </c>
      <c r="T660" s="13">
        <f>(I660/86400)+25569+(-7/24)</f>
        <v>42211.458333333336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</f>
        <v>1.0056666666666667</v>
      </c>
      <c r="P661" s="9">
        <f>(E661/L661)</f>
        <v>143.66666666666666</v>
      </c>
      <c r="Q661" t="str">
        <f>LEFT(N661,SEARCH("/",N661)-1)</f>
        <v>technology</v>
      </c>
      <c r="R661" t="str">
        <f>RIGHT(N661, LEN(N661)-SEARCH("/", N661))</f>
        <v>wearables</v>
      </c>
      <c r="S661" s="13">
        <f>(J661/86400)+25569+(-7/24)</f>
        <v>42209.302025462966</v>
      </c>
      <c r="T661" s="13">
        <f>(I661/86400)+25569+(-7/24)</f>
        <v>42239.302025462966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</f>
        <v>3.058E-2</v>
      </c>
      <c r="P662" s="9">
        <f>(E662/L662)</f>
        <v>84.944444444444443</v>
      </c>
      <c r="Q662" t="str">
        <f>LEFT(N662,SEARCH("/",N662)-1)</f>
        <v>technology</v>
      </c>
      <c r="R662" t="str">
        <f>RIGHT(N662, LEN(N662)-SEARCH("/", N662))</f>
        <v>wearables</v>
      </c>
      <c r="S662" s="13">
        <f>(J662/86400)+25569+(-7/24)</f>
        <v>41922.449988425928</v>
      </c>
      <c r="T662" s="13">
        <f>(I662/86400)+25569+(-7/24)</f>
        <v>41952.491655092592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</f>
        <v>9.4999999999999998E-3</v>
      </c>
      <c r="P663" s="9">
        <f>(E663/L663)</f>
        <v>10.555555555555555</v>
      </c>
      <c r="Q663" t="str">
        <f>LEFT(N663,SEARCH("/",N663)-1)</f>
        <v>technology</v>
      </c>
      <c r="R663" t="str">
        <f>RIGHT(N663, LEN(N663)-SEARCH("/", N663))</f>
        <v>wearables</v>
      </c>
      <c r="S663" s="13">
        <f>(J663/86400)+25569+(-7/24)</f>
        <v>42636.353692129633</v>
      </c>
      <c r="T663" s="13">
        <f>(I663/86400)+25569+(-7/24)</f>
        <v>42666.353692129633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</f>
        <v>4.0000000000000001E-3</v>
      </c>
      <c r="P664" s="9">
        <f>(E664/L664)</f>
        <v>39</v>
      </c>
      <c r="Q664" t="str">
        <f>LEFT(N664,SEARCH("/",N664)-1)</f>
        <v>technology</v>
      </c>
      <c r="R664" t="str">
        <f>RIGHT(N664, LEN(N664)-SEARCH("/", N664))</f>
        <v>wearables</v>
      </c>
      <c r="S664" s="13">
        <f>(J664/86400)+25569+(-7/24)</f>
        <v>41990.146377314821</v>
      </c>
      <c r="T664" s="13">
        <f>(I664/86400)+25569+(-7/24)</f>
        <v>42020.146377314821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</f>
        <v>3.5000000000000001E-3</v>
      </c>
      <c r="P665" s="9">
        <f>(E665/L665)</f>
        <v>100</v>
      </c>
      <c r="Q665" t="str">
        <f>LEFT(N665,SEARCH("/",N665)-1)</f>
        <v>technology</v>
      </c>
      <c r="R665" t="str">
        <f>RIGHT(N665, LEN(N665)-SEARCH("/", N665))</f>
        <v>wearables</v>
      </c>
      <c r="S665" s="13">
        <f>(J665/86400)+25569+(-7/24)</f>
        <v>42173.551574074074</v>
      </c>
      <c r="T665" s="13">
        <f>(I665/86400)+25569+(-7/24)</f>
        <v>42203.551574074074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</f>
        <v>7.5333333333333335E-2</v>
      </c>
      <c r="P666" s="9">
        <f>(E666/L666)</f>
        <v>31.172413793103448</v>
      </c>
      <c r="Q666" t="str">
        <f>LEFT(N666,SEARCH("/",N666)-1)</f>
        <v>technology</v>
      </c>
      <c r="R666" t="str">
        <f>RIGHT(N666, LEN(N666)-SEARCH("/", N666))</f>
        <v>wearables</v>
      </c>
      <c r="S666" s="13">
        <f>(J666/86400)+25569+(-7/24)</f>
        <v>42077.374710648153</v>
      </c>
      <c r="T666" s="13">
        <f>(I666/86400)+25569+(-7/24)</f>
        <v>42107.374710648153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</f>
        <v>0.18640000000000001</v>
      </c>
      <c r="P667" s="9">
        <f>(E667/L667)</f>
        <v>155.33333333333334</v>
      </c>
      <c r="Q667" t="str">
        <f>LEFT(N667,SEARCH("/",N667)-1)</f>
        <v>technology</v>
      </c>
      <c r="R667" t="str">
        <f>RIGHT(N667, LEN(N667)-SEARCH("/", N667))</f>
        <v>wearables</v>
      </c>
      <c r="S667" s="13">
        <f>(J667/86400)+25569+(-7/24)</f>
        <v>42688.419687499998</v>
      </c>
      <c r="T667" s="13">
        <f>(I667/86400)+25569+(-7/24)</f>
        <v>42748.419687499998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</f>
        <v>4.0000000000000003E-5</v>
      </c>
      <c r="P668" s="9">
        <f>(E668/L668)</f>
        <v>2</v>
      </c>
      <c r="Q668" t="str">
        <f>LEFT(N668,SEARCH("/",N668)-1)</f>
        <v>technology</v>
      </c>
      <c r="R668" t="str">
        <f>RIGHT(N668, LEN(N668)-SEARCH("/", N668))</f>
        <v>wearables</v>
      </c>
      <c r="S668" s="13">
        <f>(J668/86400)+25569+(-7/24)</f>
        <v>41838.540486111109</v>
      </c>
      <c r="T668" s="13">
        <f>(I668/86400)+25569+(-7/24)</f>
        <v>41868.540486111109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</f>
        <v>0.1002</v>
      </c>
      <c r="P669" s="9">
        <f>(E669/L669)</f>
        <v>178.92857142857142</v>
      </c>
      <c r="Q669" t="str">
        <f>LEFT(N669,SEARCH("/",N669)-1)</f>
        <v>technology</v>
      </c>
      <c r="R669" t="str">
        <f>RIGHT(N669, LEN(N669)-SEARCH("/", N669))</f>
        <v>wearables</v>
      </c>
      <c r="S669" s="13">
        <f>(J669/86400)+25569+(-7/24)</f>
        <v>42632.081747685188</v>
      </c>
      <c r="T669" s="13">
        <f>(I669/86400)+25569+(-7/24)</f>
        <v>42672.081747685188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</f>
        <v>4.5600000000000002E-2</v>
      </c>
      <c r="P670" s="9">
        <f>(E670/L670)</f>
        <v>27.36</v>
      </c>
      <c r="Q670" t="str">
        <f>LEFT(N670,SEARCH("/",N670)-1)</f>
        <v>technology</v>
      </c>
      <c r="R670" t="str">
        <f>RIGHT(N670, LEN(N670)-SEARCH("/", N670))</f>
        <v>wearables</v>
      </c>
      <c r="S670" s="13">
        <f>(J670/86400)+25569+(-7/24)</f>
        <v>42090.539606481485</v>
      </c>
      <c r="T670" s="13">
        <f>(I670/86400)+25569+(-7/24)</f>
        <v>42135.539606481485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</f>
        <v>0.21507499999999999</v>
      </c>
      <c r="P671" s="9">
        <f>(E671/L671)</f>
        <v>1536.25</v>
      </c>
      <c r="Q671" t="str">
        <f>LEFT(N671,SEARCH("/",N671)-1)</f>
        <v>technology</v>
      </c>
      <c r="R671" t="str">
        <f>RIGHT(N671, LEN(N671)-SEARCH("/", N671))</f>
        <v>wearables</v>
      </c>
      <c r="S671" s="13">
        <f>(J671/86400)+25569+(-7/24)</f>
        <v>42527.334004629629</v>
      </c>
      <c r="T671" s="13">
        <f>(I671/86400)+25569+(-7/24)</f>
        <v>42557.334004629629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</f>
        <v>0.29276666666666668</v>
      </c>
      <c r="P672" s="9">
        <f>(E672/L672)</f>
        <v>84.99677419354839</v>
      </c>
      <c r="Q672" t="str">
        <f>LEFT(N672,SEARCH("/",N672)-1)</f>
        <v>technology</v>
      </c>
      <c r="R672" t="str">
        <f>RIGHT(N672, LEN(N672)-SEARCH("/", N672))</f>
        <v>wearables</v>
      </c>
      <c r="S672" s="13">
        <f>(J672/86400)+25569+(-7/24)</f>
        <v>42506.418055555558</v>
      </c>
      <c r="T672" s="13">
        <f>(I672/86400)+25569+(-7/24)</f>
        <v>42540.048611111117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</f>
        <v>0.39426666666666665</v>
      </c>
      <c r="P673" s="9">
        <f>(E673/L673)</f>
        <v>788.5333333333333</v>
      </c>
      <c r="Q673" t="str">
        <f>LEFT(N673,SEARCH("/",N673)-1)</f>
        <v>technology</v>
      </c>
      <c r="R673" t="str">
        <f>RIGHT(N673, LEN(N673)-SEARCH("/", N673))</f>
        <v>wearables</v>
      </c>
      <c r="S673" s="13">
        <f>(J673/86400)+25569+(-7/24)</f>
        <v>41984.401064814818</v>
      </c>
      <c r="T673" s="13">
        <f>(I673/86400)+25569+(-7/24)</f>
        <v>42017.875000000007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</f>
        <v>0.21628</v>
      </c>
      <c r="P674" s="9">
        <f>(E674/L674)</f>
        <v>50.29767441860465</v>
      </c>
      <c r="Q674" t="str">
        <f>LEFT(N674,SEARCH("/",N674)-1)</f>
        <v>technology</v>
      </c>
      <c r="R674" t="str">
        <f>RIGHT(N674, LEN(N674)-SEARCH("/", N674))</f>
        <v>wearables</v>
      </c>
      <c r="S674" s="13">
        <f>(J674/86400)+25569+(-7/24)</f>
        <v>41973.927824074075</v>
      </c>
      <c r="T674" s="13">
        <f>(I674/86400)+25569+(-7/24)</f>
        <v>42004.915972222225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</f>
        <v>2.0500000000000002E-3</v>
      </c>
      <c r="P675" s="9">
        <f>(E675/L675)</f>
        <v>68.333333333333329</v>
      </c>
      <c r="Q675" t="str">
        <f>LEFT(N675,SEARCH("/",N675)-1)</f>
        <v>technology</v>
      </c>
      <c r="R675" t="str">
        <f>RIGHT(N675, LEN(N675)-SEARCH("/", N675))</f>
        <v>wearables</v>
      </c>
      <c r="S675" s="13">
        <f>(J675/86400)+25569+(-7/24)</f>
        <v>41838.548807870371</v>
      </c>
      <c r="T675" s="13">
        <f>(I675/86400)+25569+(-7/24)</f>
        <v>41883.548807870371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</f>
        <v>2.9999999999999997E-4</v>
      </c>
      <c r="P676" s="9">
        <f>(E676/L676)</f>
        <v>7.5</v>
      </c>
      <c r="Q676" t="str">
        <f>LEFT(N676,SEARCH("/",N676)-1)</f>
        <v>technology</v>
      </c>
      <c r="R676" t="str">
        <f>RIGHT(N676, LEN(N676)-SEARCH("/", N676))</f>
        <v>wearables</v>
      </c>
      <c r="S676" s="13">
        <f>(J676/86400)+25569+(-7/24)</f>
        <v>41802.824386574073</v>
      </c>
      <c r="T676" s="13">
        <f>(I676/86400)+25569+(-7/24)</f>
        <v>41862.824386574073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</f>
        <v>0.14849999999999999</v>
      </c>
      <c r="P677" s="9">
        <f>(E677/L677)</f>
        <v>34.269230769230766</v>
      </c>
      <c r="Q677" t="str">
        <f>LEFT(N677,SEARCH("/",N677)-1)</f>
        <v>technology</v>
      </c>
      <c r="R677" t="str">
        <f>RIGHT(N677, LEN(N677)-SEARCH("/", N677))</f>
        <v>wearables</v>
      </c>
      <c r="S677" s="13">
        <f>(J677/86400)+25569+(-7/24)</f>
        <v>41975.63893518519</v>
      </c>
      <c r="T677" s="13">
        <f>(I677/86400)+25569+(-7/24)</f>
        <v>42004.999305555561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</f>
        <v>1.4710000000000001E-2</v>
      </c>
      <c r="P678" s="9">
        <f>(E678/L678)</f>
        <v>61.291666666666664</v>
      </c>
      <c r="Q678" t="str">
        <f>LEFT(N678,SEARCH("/",N678)-1)</f>
        <v>technology</v>
      </c>
      <c r="R678" t="str">
        <f>RIGHT(N678, LEN(N678)-SEARCH("/", N678))</f>
        <v>wearables</v>
      </c>
      <c r="S678" s="13">
        <f>(J678/86400)+25569+(-7/24)</f>
        <v>42012.476631944446</v>
      </c>
      <c r="T678" s="13">
        <f>(I678/86400)+25569+(-7/24)</f>
        <v>42042.476631944446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</f>
        <v>0.25584000000000001</v>
      </c>
      <c r="P679" s="9">
        <f>(E679/L679)</f>
        <v>133.25</v>
      </c>
      <c r="Q679" t="str">
        <f>LEFT(N679,SEARCH("/",N679)-1)</f>
        <v>technology</v>
      </c>
      <c r="R679" t="str">
        <f>RIGHT(N679, LEN(N679)-SEARCH("/", N679))</f>
        <v>wearables</v>
      </c>
      <c r="S679" s="13">
        <f>(J679/86400)+25569+(-7/24)</f>
        <v>42504.112210648149</v>
      </c>
      <c r="T679" s="13">
        <f>(I679/86400)+25569+(-7/24)</f>
        <v>42549.112210648149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</f>
        <v>3.8206896551724136E-2</v>
      </c>
      <c r="P680" s="9">
        <f>(E680/L680)</f>
        <v>65.17647058823529</v>
      </c>
      <c r="Q680" t="str">
        <f>LEFT(N680,SEARCH("/",N680)-1)</f>
        <v>technology</v>
      </c>
      <c r="R680" t="str">
        <f>RIGHT(N680, LEN(N680)-SEARCH("/", N680))</f>
        <v>wearables</v>
      </c>
      <c r="S680" s="13">
        <f>(J680/86400)+25569+(-7/24)</f>
        <v>42481.084930555553</v>
      </c>
      <c r="T680" s="13">
        <f>(I680/86400)+25569+(-7/24)</f>
        <v>42511.084930555553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</f>
        <v>0.15485964912280703</v>
      </c>
      <c r="P681" s="9">
        <f>(E681/L681)</f>
        <v>93.90425531914893</v>
      </c>
      <c r="Q681" t="str">
        <f>LEFT(N681,SEARCH("/",N681)-1)</f>
        <v>technology</v>
      </c>
      <c r="R681" t="str">
        <f>RIGHT(N681, LEN(N681)-SEARCH("/", N681))</f>
        <v>wearables</v>
      </c>
      <c r="S681" s="13">
        <f>(J681/86400)+25569+(-7/24)</f>
        <v>42556.404039351859</v>
      </c>
      <c r="T681" s="13">
        <f>(I681/86400)+25569+(-7/24)</f>
        <v>42616.404039351859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</f>
        <v>0.25912000000000002</v>
      </c>
      <c r="P682" s="9">
        <f>(E682/L682)</f>
        <v>150.65116279069767</v>
      </c>
      <c r="Q682" t="str">
        <f>LEFT(N682,SEARCH("/",N682)-1)</f>
        <v>technology</v>
      </c>
      <c r="R682" t="str">
        <f>RIGHT(N682, LEN(N682)-SEARCH("/", N682))</f>
        <v>wearables</v>
      </c>
      <c r="S682" s="13">
        <f>(J682/86400)+25569+(-7/24)</f>
        <v>41864.209849537037</v>
      </c>
      <c r="T682" s="13">
        <f>(I682/86400)+25569+(-7/24)</f>
        <v>41899.209849537037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</f>
        <v>4.0000000000000002E-4</v>
      </c>
      <c r="P683" s="9">
        <f>(E683/L683)</f>
        <v>1</v>
      </c>
      <c r="Q683" t="str">
        <f>LEFT(N683,SEARCH("/",N683)-1)</f>
        <v>technology</v>
      </c>
      <c r="R683" t="str">
        <f>RIGHT(N683, LEN(N683)-SEARCH("/", N683))</f>
        <v>wearables</v>
      </c>
      <c r="S683" s="13">
        <f>(J683/86400)+25569+(-7/24)</f>
        <v>42639.51393518519</v>
      </c>
      <c r="T683" s="13">
        <f>(I683/86400)+25569+(-7/24)</f>
        <v>42669.51393518519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</f>
        <v>1.06E-3</v>
      </c>
      <c r="P684" s="9">
        <f>(E684/L684)</f>
        <v>13.25</v>
      </c>
      <c r="Q684" t="str">
        <f>LEFT(N684,SEARCH("/",N684)-1)</f>
        <v>technology</v>
      </c>
      <c r="R684" t="str">
        <f>RIGHT(N684, LEN(N684)-SEARCH("/", N684))</f>
        <v>wearables</v>
      </c>
      <c r="S684" s="13">
        <f>(J684/86400)+25569+(-7/24)</f>
        <v>42778.473634259259</v>
      </c>
      <c r="T684" s="13">
        <f>(I684/86400)+25569+(-7/24)</f>
        <v>42808.431967592594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</f>
        <v>8.5142857142857138E-3</v>
      </c>
      <c r="P685" s="9">
        <f>(E685/L685)</f>
        <v>99.333333333333329</v>
      </c>
      <c r="Q685" t="str">
        <f>LEFT(N685,SEARCH("/",N685)-1)</f>
        <v>technology</v>
      </c>
      <c r="R685" t="str">
        <f>RIGHT(N685, LEN(N685)-SEARCH("/", N685))</f>
        <v>wearables</v>
      </c>
      <c r="S685" s="13">
        <f>(J685/86400)+25569+(-7/24)</f>
        <v>42634.608379629637</v>
      </c>
      <c r="T685" s="13">
        <f>(I685/86400)+25569+(-7/24)</f>
        <v>42674.608379629637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</f>
        <v>7.4837500000000001E-2</v>
      </c>
      <c r="P686" s="9">
        <f>(E686/L686)</f>
        <v>177.39259259259259</v>
      </c>
      <c r="Q686" t="str">
        <f>LEFT(N686,SEARCH("/",N686)-1)</f>
        <v>technology</v>
      </c>
      <c r="R686" t="str">
        <f>RIGHT(N686, LEN(N686)-SEARCH("/", N686))</f>
        <v>wearables</v>
      </c>
      <c r="S686" s="13">
        <f>(J686/86400)+25569+(-7/24)</f>
        <v>41809.181608796302</v>
      </c>
      <c r="T686" s="13">
        <f>(I686/86400)+25569+(-7/24)</f>
        <v>41844.833333333336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</f>
        <v>0.27650000000000002</v>
      </c>
      <c r="P687" s="9">
        <f>(E687/L687)</f>
        <v>55.3</v>
      </c>
      <c r="Q687" t="str">
        <f>LEFT(N687,SEARCH("/",N687)-1)</f>
        <v>technology</v>
      </c>
      <c r="R687" t="str">
        <f>RIGHT(N687, LEN(N687)-SEARCH("/", N687))</f>
        <v>wearables</v>
      </c>
      <c r="S687" s="13">
        <f>(J687/86400)+25569+(-7/24)</f>
        <v>41971.574907407405</v>
      </c>
      <c r="T687" s="13">
        <f>(I687/86400)+25569+(-7/24)</f>
        <v>42016.574907407405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</f>
        <v>0</v>
      </c>
      <c r="P688" s="9" t="e">
        <f>(E688/L688)</f>
        <v>#DIV/0!</v>
      </c>
      <c r="Q688" t="str">
        <f>LEFT(N688,SEARCH("/",N688)-1)</f>
        <v>technology</v>
      </c>
      <c r="R688" t="str">
        <f>RIGHT(N688, LEN(N688)-SEARCH("/", N688))</f>
        <v>wearables</v>
      </c>
      <c r="S688" s="13">
        <f>(J688/86400)+25569+(-7/24)</f>
        <v>42189.381597222229</v>
      </c>
      <c r="T688" s="13">
        <f>(I688/86400)+25569+(-7/24)</f>
        <v>42219.381597222229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</f>
        <v>3.5499999999999997E-2</v>
      </c>
      <c r="P689" s="9">
        <f>(E689/L689)</f>
        <v>591.66666666666663</v>
      </c>
      <c r="Q689" t="str">
        <f>LEFT(N689,SEARCH("/",N689)-1)</f>
        <v>technology</v>
      </c>
      <c r="R689" t="str">
        <f>RIGHT(N689, LEN(N689)-SEARCH("/", N689))</f>
        <v>wearables</v>
      </c>
      <c r="S689" s="13">
        <f>(J689/86400)+25569+(-7/24)</f>
        <v>42711.458946759267</v>
      </c>
      <c r="T689" s="13">
        <f>(I689/86400)+25569+(-7/24)</f>
        <v>42771.458946759267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</f>
        <v>0.72989999999999999</v>
      </c>
      <c r="P690" s="9">
        <f>(E690/L690)</f>
        <v>405.5</v>
      </c>
      <c r="Q690" t="str">
        <f>LEFT(N690,SEARCH("/",N690)-1)</f>
        <v>technology</v>
      </c>
      <c r="R690" t="str">
        <f>RIGHT(N690, LEN(N690)-SEARCH("/", N690))</f>
        <v>wearables</v>
      </c>
      <c r="S690" s="13">
        <f>(J690/86400)+25569+(-7/24)</f>
        <v>42261.813113425924</v>
      </c>
      <c r="T690" s="13">
        <f>(I690/86400)+25569+(-7/24)</f>
        <v>42291.813113425924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</f>
        <v>0.57648750000000004</v>
      </c>
      <c r="P691" s="9">
        <f>(E691/L691)</f>
        <v>343.14732142857144</v>
      </c>
      <c r="Q691" t="str">
        <f>LEFT(N691,SEARCH("/",N691)-1)</f>
        <v>technology</v>
      </c>
      <c r="R691" t="str">
        <f>RIGHT(N691, LEN(N691)-SEARCH("/", N691))</f>
        <v>wearables</v>
      </c>
      <c r="S691" s="13">
        <f>(J691/86400)+25569+(-7/24)</f>
        <v>42675.376122685186</v>
      </c>
      <c r="T691" s="13">
        <f>(I691/86400)+25569+(-7/24)</f>
        <v>42711.915972222225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</f>
        <v>0.1234</v>
      </c>
      <c r="P692" s="9">
        <f>(E692/L692)</f>
        <v>72.588235294117652</v>
      </c>
      <c r="Q692" t="str">
        <f>LEFT(N692,SEARCH("/",N692)-1)</f>
        <v>technology</v>
      </c>
      <c r="R692" t="str">
        <f>RIGHT(N692, LEN(N692)-SEARCH("/", N692))</f>
        <v>wearables</v>
      </c>
      <c r="S692" s="13">
        <f>(J692/86400)+25569+(-7/24)</f>
        <v>42579.34306712963</v>
      </c>
      <c r="T692" s="13">
        <f>(I692/86400)+25569+(-7/24)</f>
        <v>42621.958333333336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</f>
        <v>5.1999999999999998E-3</v>
      </c>
      <c r="P693" s="9">
        <f>(E693/L693)</f>
        <v>26</v>
      </c>
      <c r="Q693" t="str">
        <f>LEFT(N693,SEARCH("/",N693)-1)</f>
        <v>technology</v>
      </c>
      <c r="R693" t="str">
        <f>RIGHT(N693, LEN(N693)-SEARCH("/", N693))</f>
        <v>wearables</v>
      </c>
      <c r="S693" s="13">
        <f>(J693/86400)+25569+(-7/24)</f>
        <v>42157.736643518518</v>
      </c>
      <c r="T693" s="13">
        <f>(I693/86400)+25569+(-7/24)</f>
        <v>42185.736643518518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</f>
        <v>6.5299999999999997E-2</v>
      </c>
      <c r="P694" s="9">
        <f>(E694/L694)</f>
        <v>6.4975124378109452</v>
      </c>
      <c r="Q694" t="str">
        <f>LEFT(N694,SEARCH("/",N694)-1)</f>
        <v>technology</v>
      </c>
      <c r="R694" t="str">
        <f>RIGHT(N694, LEN(N694)-SEARCH("/", N694))</f>
        <v>wearables</v>
      </c>
      <c r="S694" s="13">
        <f>(J694/86400)+25569+(-7/24)</f>
        <v>42696.084062500006</v>
      </c>
      <c r="T694" s="13">
        <f>(I694/86400)+25569+(-7/24)</f>
        <v>42726.084062500006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</f>
        <v>0.35338000000000003</v>
      </c>
      <c r="P695" s="9">
        <f>(E695/L695)</f>
        <v>119.38513513513513</v>
      </c>
      <c r="Q695" t="str">
        <f>LEFT(N695,SEARCH("/",N695)-1)</f>
        <v>technology</v>
      </c>
      <c r="R695" t="str">
        <f>RIGHT(N695, LEN(N695)-SEARCH("/", N695))</f>
        <v>wearables</v>
      </c>
      <c r="S695" s="13">
        <f>(J695/86400)+25569+(-7/24)</f>
        <v>42094.516516203708</v>
      </c>
      <c r="T695" s="13">
        <f>(I695/86400)+25569+(-7/24)</f>
        <v>42124.516516203708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</f>
        <v>3.933333333333333E-3</v>
      </c>
      <c r="P696" s="9">
        <f>(E696/L696)</f>
        <v>84.285714285714292</v>
      </c>
      <c r="Q696" t="str">
        <f>LEFT(N696,SEARCH("/",N696)-1)</f>
        <v>technology</v>
      </c>
      <c r="R696" t="str">
        <f>RIGHT(N696, LEN(N696)-SEARCH("/", N696))</f>
        <v>wearables</v>
      </c>
      <c r="S696" s="13">
        <f>(J696/86400)+25569+(-7/24)</f>
        <v>42737.372210648151</v>
      </c>
      <c r="T696" s="13">
        <f>(I696/86400)+25569+(-7/24)</f>
        <v>42767.372210648151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</f>
        <v>1.06E-2</v>
      </c>
      <c r="P697" s="9">
        <f>(E697/L697)</f>
        <v>90.857142857142861</v>
      </c>
      <c r="Q697" t="str">
        <f>LEFT(N697,SEARCH("/",N697)-1)</f>
        <v>technology</v>
      </c>
      <c r="R697" t="str">
        <f>RIGHT(N697, LEN(N697)-SEARCH("/", N697))</f>
        <v>wearables</v>
      </c>
      <c r="S697" s="13">
        <f>(J697/86400)+25569+(-7/24)</f>
        <v>41913.229398148149</v>
      </c>
      <c r="T697" s="13">
        <f>(I697/86400)+25569+(-7/24)</f>
        <v>41943.229398148149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</f>
        <v>5.7142857142857145E-6</v>
      </c>
      <c r="P698" s="9">
        <f>(E698/L698)</f>
        <v>1</v>
      </c>
      <c r="Q698" t="str">
        <f>LEFT(N698,SEARCH("/",N698)-1)</f>
        <v>technology</v>
      </c>
      <c r="R698" t="str">
        <f>RIGHT(N698, LEN(N698)-SEARCH("/", N698))</f>
        <v>wearables</v>
      </c>
      <c r="S698" s="13">
        <f>(J698/86400)+25569+(-7/24)</f>
        <v>41815.635439814818</v>
      </c>
      <c r="T698" s="13">
        <f>(I698/86400)+25569+(-7/24)</f>
        <v>41845.635439814818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</f>
        <v>0.46379999999999999</v>
      </c>
      <c r="P699" s="9">
        <f>(E699/L699)</f>
        <v>20.342105263157894</v>
      </c>
      <c r="Q699" t="str">
        <f>LEFT(N699,SEARCH("/",N699)-1)</f>
        <v>technology</v>
      </c>
      <c r="R699" t="str">
        <f>RIGHT(N699, LEN(N699)-SEARCH("/", N699))</f>
        <v>wearables</v>
      </c>
      <c r="S699" s="13">
        <f>(J699/86400)+25569+(-7/24)</f>
        <v>42388.231354166674</v>
      </c>
      <c r="T699" s="13">
        <f>(I699/86400)+25569+(-7/24)</f>
        <v>42403.231354166674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</f>
        <v>0.15390000000000001</v>
      </c>
      <c r="P700" s="9">
        <f>(E700/L700)</f>
        <v>530.68965517241384</v>
      </c>
      <c r="Q700" t="str">
        <f>LEFT(N700,SEARCH("/",N700)-1)</f>
        <v>technology</v>
      </c>
      <c r="R700" t="str">
        <f>RIGHT(N700, LEN(N700)-SEARCH("/", N700))</f>
        <v>wearables</v>
      </c>
      <c r="S700" s="13">
        <f>(J700/86400)+25569+(-7/24)</f>
        <v>41866.639409722229</v>
      </c>
      <c r="T700" s="13">
        <f>(I700/86400)+25569+(-7/24)</f>
        <v>41899.791666666672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</f>
        <v>0.824221076923077</v>
      </c>
      <c r="P701" s="9">
        <f>(E701/L701)</f>
        <v>120.39184269662923</v>
      </c>
      <c r="Q701" t="str">
        <f>LEFT(N701,SEARCH("/",N701)-1)</f>
        <v>technology</v>
      </c>
      <c r="R701" t="str">
        <f>RIGHT(N701, LEN(N701)-SEARCH("/", N701))</f>
        <v>wearables</v>
      </c>
      <c r="S701" s="13">
        <f>(J701/86400)+25569+(-7/24)</f>
        <v>41563.193842592598</v>
      </c>
      <c r="T701" s="13">
        <f>(I701/86400)+25569+(-7/24)</f>
        <v>41600.375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</f>
        <v>2.6866666666666667E-2</v>
      </c>
      <c r="P702" s="9">
        <f>(E702/L702)</f>
        <v>13</v>
      </c>
      <c r="Q702" t="str">
        <f>LEFT(N702,SEARCH("/",N702)-1)</f>
        <v>technology</v>
      </c>
      <c r="R702" t="str">
        <f>RIGHT(N702, LEN(N702)-SEARCH("/", N702))</f>
        <v>wearables</v>
      </c>
      <c r="S702" s="13">
        <f>(J702/86400)+25569+(-7/24)</f>
        <v>42715.396770833337</v>
      </c>
      <c r="T702" s="13">
        <f>(I702/86400)+25569+(-7/24)</f>
        <v>42745.396770833337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</f>
        <v>0.26600000000000001</v>
      </c>
      <c r="P703" s="9">
        <f>(E703/L703)</f>
        <v>291.33333333333331</v>
      </c>
      <c r="Q703" t="str">
        <f>LEFT(N703,SEARCH("/",N703)-1)</f>
        <v>technology</v>
      </c>
      <c r="R703" t="str">
        <f>RIGHT(N703, LEN(N703)-SEARCH("/", N703))</f>
        <v>wearables</v>
      </c>
      <c r="S703" s="13">
        <f>(J703/86400)+25569+(-7/24)</f>
        <v>41813.371296296296</v>
      </c>
      <c r="T703" s="13">
        <f>(I703/86400)+25569+(-7/24)</f>
        <v>41843.371296296296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</f>
        <v>0.30813400000000002</v>
      </c>
      <c r="P704" s="9">
        <f>(E704/L704)</f>
        <v>124.9191891891892</v>
      </c>
      <c r="Q704" t="str">
        <f>LEFT(N704,SEARCH("/",N704)-1)</f>
        <v>technology</v>
      </c>
      <c r="R704" t="str">
        <f>RIGHT(N704, LEN(N704)-SEARCH("/", N704))</f>
        <v>wearables</v>
      </c>
      <c r="S704" s="13">
        <f>(J704/86400)+25569+(-7/24)</f>
        <v>42668.435034722228</v>
      </c>
      <c r="T704" s="13">
        <f>(I704/86400)+25569+(-7/24)</f>
        <v>42698.476701388892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</f>
        <v>5.5800000000000002E-2</v>
      </c>
      <c r="P705" s="9">
        <f>(E705/L705)</f>
        <v>119.57142857142857</v>
      </c>
      <c r="Q705" t="str">
        <f>LEFT(N705,SEARCH("/",N705)-1)</f>
        <v>technology</v>
      </c>
      <c r="R705" t="str">
        <f>RIGHT(N705, LEN(N705)-SEARCH("/", N705))</f>
        <v>wearables</v>
      </c>
      <c r="S705" s="13">
        <f>(J705/86400)+25569+(-7/24)</f>
        <v>42711.659131944449</v>
      </c>
      <c r="T705" s="13">
        <f>(I705/86400)+25569+(-7/24)</f>
        <v>42766.688888888886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</f>
        <v>8.7454545454545458E-3</v>
      </c>
      <c r="P706" s="9">
        <f>(E706/L706)</f>
        <v>120.25</v>
      </c>
      <c r="Q706" t="str">
        <f>LEFT(N706,SEARCH("/",N706)-1)</f>
        <v>technology</v>
      </c>
      <c r="R706" t="str">
        <f>RIGHT(N706, LEN(N706)-SEARCH("/", N706))</f>
        <v>wearables</v>
      </c>
      <c r="S706" s="13">
        <f>(J706/86400)+25569+(-7/24)</f>
        <v>42725.901250000003</v>
      </c>
      <c r="T706" s="13">
        <f>(I706/86400)+25569+(-7/24)</f>
        <v>42785.901250000003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</f>
        <v>9.7699999999999992E-3</v>
      </c>
      <c r="P707" s="9">
        <f>(E707/L707)</f>
        <v>195.4</v>
      </c>
      <c r="Q707" t="str">
        <f>LEFT(N707,SEARCH("/",N707)-1)</f>
        <v>technology</v>
      </c>
      <c r="R707" t="str">
        <f>RIGHT(N707, LEN(N707)-SEARCH("/", N707))</f>
        <v>wearables</v>
      </c>
      <c r="S707" s="13">
        <f>(J707/86400)+25569+(-7/24)</f>
        <v>42726.199976851851</v>
      </c>
      <c r="T707" s="13">
        <f>(I707/86400)+25569+(-7/24)</f>
        <v>42756.199976851851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</f>
        <v>0</v>
      </c>
      <c r="P708" s="9" t="e">
        <f>(E708/L708)</f>
        <v>#DIV/0!</v>
      </c>
      <c r="Q708" t="str">
        <f>LEFT(N708,SEARCH("/",N708)-1)</f>
        <v>technology</v>
      </c>
      <c r="R708" t="str">
        <f>RIGHT(N708, LEN(N708)-SEARCH("/", N708))</f>
        <v>wearables</v>
      </c>
      <c r="S708" s="13">
        <f>(J708/86400)+25569+(-7/24)</f>
        <v>42676.703506944446</v>
      </c>
      <c r="T708" s="13">
        <f>(I708/86400)+25569+(-7/24)</f>
        <v>42718.48541666667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</f>
        <v>0.78927352941176465</v>
      </c>
      <c r="P709" s="9">
        <f>(E709/L709)</f>
        <v>117.69868421052631</v>
      </c>
      <c r="Q709" t="str">
        <f>LEFT(N709,SEARCH("/",N709)-1)</f>
        <v>technology</v>
      </c>
      <c r="R709" t="str">
        <f>RIGHT(N709, LEN(N709)-SEARCH("/", N709))</f>
        <v>wearables</v>
      </c>
      <c r="S709" s="13">
        <f>(J709/86400)+25569+(-7/24)</f>
        <v>42696.371840277781</v>
      </c>
      <c r="T709" s="13">
        <f>(I709/86400)+25569+(-7/24)</f>
        <v>42736.371840277781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</f>
        <v>0.22092500000000001</v>
      </c>
      <c r="P710" s="9">
        <f>(E710/L710)</f>
        <v>23.948509485094849</v>
      </c>
      <c r="Q710" t="str">
        <f>LEFT(N710,SEARCH("/",N710)-1)</f>
        <v>technology</v>
      </c>
      <c r="R710" t="str">
        <f>RIGHT(N710, LEN(N710)-SEARCH("/", N710))</f>
        <v>wearables</v>
      </c>
      <c r="S710" s="13">
        <f>(J710/86400)+25569+(-7/24)</f>
        <v>41835.289351851854</v>
      </c>
      <c r="T710" s="13">
        <f>(I710/86400)+25569+(-7/24)</f>
        <v>41895.289351851854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</f>
        <v>4.0666666666666663E-3</v>
      </c>
      <c r="P711" s="9">
        <f>(E711/L711)</f>
        <v>30.5</v>
      </c>
      <c r="Q711" t="str">
        <f>LEFT(N711,SEARCH("/",N711)-1)</f>
        <v>technology</v>
      </c>
      <c r="R711" t="str">
        <f>RIGHT(N711, LEN(N711)-SEARCH("/", N711))</f>
        <v>wearables</v>
      </c>
      <c r="S711" s="13">
        <f>(J711/86400)+25569+(-7/24)</f>
        <v>41947.749525462968</v>
      </c>
      <c r="T711" s="13">
        <f>(I711/86400)+25569+(-7/24)</f>
        <v>41977.749525462968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</f>
        <v>0</v>
      </c>
      <c r="P712" s="9" t="e">
        <f>(E712/L712)</f>
        <v>#DIV/0!</v>
      </c>
      <c r="Q712" t="str">
        <f>LEFT(N712,SEARCH("/",N712)-1)</f>
        <v>technology</v>
      </c>
      <c r="R712" t="str">
        <f>RIGHT(N712, LEN(N712)-SEARCH("/", N712))</f>
        <v>wearables</v>
      </c>
      <c r="S712" s="13">
        <f>(J712/86400)+25569+(-7/24)</f>
        <v>41837.69331018519</v>
      </c>
      <c r="T712" s="13">
        <f>(I712/86400)+25569+(-7/24)</f>
        <v>41870.738888888889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</f>
        <v>0.33790999999999999</v>
      </c>
      <c r="P713" s="9">
        <f>(E713/L713)</f>
        <v>99.973372781065095</v>
      </c>
      <c r="Q713" t="str">
        <f>LEFT(N713,SEARCH("/",N713)-1)</f>
        <v>technology</v>
      </c>
      <c r="R713" t="str">
        <f>RIGHT(N713, LEN(N713)-SEARCH("/", N713))</f>
        <v>wearables</v>
      </c>
      <c r="S713" s="13">
        <f>(J713/86400)+25569+(-7/24)</f>
        <v>42678.167453703711</v>
      </c>
      <c r="T713" s="13">
        <f>(I713/86400)+25569+(-7/24)</f>
        <v>42718.209120370368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</f>
        <v>2.1649484536082476E-3</v>
      </c>
      <c r="P714" s="9">
        <f>(E714/L714)</f>
        <v>26.25</v>
      </c>
      <c r="Q714" t="str">
        <f>LEFT(N714,SEARCH("/",N714)-1)</f>
        <v>technology</v>
      </c>
      <c r="R714" t="str">
        <f>RIGHT(N714, LEN(N714)-SEARCH("/", N714))</f>
        <v>wearables</v>
      </c>
      <c r="S714" s="13">
        <f>(J714/86400)+25569+(-7/24)</f>
        <v>42384.38925925926</v>
      </c>
      <c r="T714" s="13">
        <f>(I714/86400)+25569+(-7/24)</f>
        <v>42414.38925925926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</f>
        <v>7.9600000000000001E-3</v>
      </c>
      <c r="P715" s="9">
        <f>(E715/L715)</f>
        <v>199</v>
      </c>
      <c r="Q715" t="str">
        <f>LEFT(N715,SEARCH("/",N715)-1)</f>
        <v>technology</v>
      </c>
      <c r="R715" t="str">
        <f>RIGHT(N715, LEN(N715)-SEARCH("/", N715))</f>
        <v>wearables</v>
      </c>
      <c r="S715" s="13">
        <f>(J715/86400)+25569+(-7/24)</f>
        <v>42496.237638888888</v>
      </c>
      <c r="T715" s="13">
        <f>(I715/86400)+25569+(-7/24)</f>
        <v>42526.237638888888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</f>
        <v>0.14993333333333334</v>
      </c>
      <c r="P716" s="9">
        <f>(E716/L716)</f>
        <v>80.321428571428569</v>
      </c>
      <c r="Q716" t="str">
        <f>LEFT(N716,SEARCH("/",N716)-1)</f>
        <v>technology</v>
      </c>
      <c r="R716" t="str">
        <f>RIGHT(N716, LEN(N716)-SEARCH("/", N716))</f>
        <v>wearables</v>
      </c>
      <c r="S716" s="13">
        <f>(J716/86400)+25569+(-7/24)</f>
        <v>42734.49631944445</v>
      </c>
      <c r="T716" s="13">
        <f>(I716/86400)+25569+(-7/24)</f>
        <v>42794.49631944445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</f>
        <v>5.0509090909090906E-2</v>
      </c>
      <c r="P717" s="9">
        <f>(E717/L717)</f>
        <v>115.75</v>
      </c>
      <c r="Q717" t="str">
        <f>LEFT(N717,SEARCH("/",N717)-1)</f>
        <v>technology</v>
      </c>
      <c r="R717" t="str">
        <f>RIGHT(N717, LEN(N717)-SEARCH("/", N717))</f>
        <v>wearables</v>
      </c>
      <c r="S717" s="13">
        <f>(J717/86400)+25569+(-7/24)</f>
        <v>42272.799074074072</v>
      </c>
      <c r="T717" s="13">
        <f>(I717/86400)+25569+(-7/24)</f>
        <v>42312.840740740743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</f>
        <v>0.10214285714285715</v>
      </c>
      <c r="P718" s="9">
        <f>(E718/L718)</f>
        <v>44.6875</v>
      </c>
      <c r="Q718" t="str">
        <f>LEFT(N718,SEARCH("/",N718)-1)</f>
        <v>technology</v>
      </c>
      <c r="R718" t="str">
        <f>RIGHT(N718, LEN(N718)-SEARCH("/", N718))</f>
        <v>wearables</v>
      </c>
      <c r="S718" s="13">
        <f>(J718/86400)+25569+(-7/24)</f>
        <v>41940.366979166669</v>
      </c>
      <c r="T718" s="13">
        <f>(I718/86400)+25569+(-7/24)</f>
        <v>41973.708333333336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</f>
        <v>3.0500000000000002E-3</v>
      </c>
      <c r="P719" s="9">
        <f>(E719/L719)</f>
        <v>76.25</v>
      </c>
      <c r="Q719" t="str">
        <f>LEFT(N719,SEARCH("/",N719)-1)</f>
        <v>technology</v>
      </c>
      <c r="R719" t="str">
        <f>RIGHT(N719, LEN(N719)-SEARCH("/", N719))</f>
        <v>wearables</v>
      </c>
      <c r="S719" s="13">
        <f>(J719/86400)+25569+(-7/24)</f>
        <v>41857.562523148146</v>
      </c>
      <c r="T719" s="13">
        <f>(I719/86400)+25569+(-7/24)</f>
        <v>41887.562523148146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</f>
        <v>7.4999999999999997E-3</v>
      </c>
      <c r="P720" s="9">
        <f>(E720/L720)</f>
        <v>22.5</v>
      </c>
      <c r="Q720" t="str">
        <f>LEFT(N720,SEARCH("/",N720)-1)</f>
        <v>technology</v>
      </c>
      <c r="R720" t="str">
        <f>RIGHT(N720, LEN(N720)-SEARCH("/", N720))</f>
        <v>wearables</v>
      </c>
      <c r="S720" s="13">
        <f>(J720/86400)+25569+(-7/24)</f>
        <v>42752.553784722222</v>
      </c>
      <c r="T720" s="13">
        <f>(I720/86400)+25569+(-7/24)</f>
        <v>42783.957638888889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</f>
        <v>1.2933333333333333E-2</v>
      </c>
      <c r="P721" s="9">
        <f>(E721/L721)</f>
        <v>19.399999999999999</v>
      </c>
      <c r="Q721" t="str">
        <f>LEFT(N721,SEARCH("/",N721)-1)</f>
        <v>technology</v>
      </c>
      <c r="R721" t="str">
        <f>RIGHT(N721, LEN(N721)-SEARCH("/", N721))</f>
        <v>wearables</v>
      </c>
      <c r="S721" s="13">
        <f>(J721/86400)+25569+(-7/24)</f>
        <v>42408.748564814821</v>
      </c>
      <c r="T721" s="13">
        <f>(I721/86400)+25569+(-7/24)</f>
        <v>42422.748564814821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</f>
        <v>1.4394736842105262</v>
      </c>
      <c r="P722" s="9">
        <f>(E722/L722)</f>
        <v>66.707317073170728</v>
      </c>
      <c r="Q722" t="str">
        <f>LEFT(N722,SEARCH("/",N722)-1)</f>
        <v>publishing</v>
      </c>
      <c r="R722" t="str">
        <f>RIGHT(N722, LEN(N722)-SEARCH("/", N722))</f>
        <v>nonfiction</v>
      </c>
      <c r="S722" s="13">
        <f>(J722/86400)+25569+(-7/24)</f>
        <v>40909.357534722229</v>
      </c>
      <c r="T722" s="13">
        <f>(I722/86400)+25569+(-7/24)</f>
        <v>40937.357534722229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</f>
        <v>1.2210975609756098</v>
      </c>
      <c r="P723" s="9">
        <f>(E723/L723)</f>
        <v>84.142857142857139</v>
      </c>
      <c r="Q723" t="str">
        <f>LEFT(N723,SEARCH("/",N723)-1)</f>
        <v>publishing</v>
      </c>
      <c r="R723" t="str">
        <f>RIGHT(N723, LEN(N723)-SEARCH("/", N723))</f>
        <v>nonfiction</v>
      </c>
      <c r="S723" s="13">
        <f>(J723/86400)+25569+(-7/24)</f>
        <v>41807.280173611114</v>
      </c>
      <c r="T723" s="13">
        <f>(I723/86400)+25569+(-7/24)</f>
        <v>41852.280173611114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</f>
        <v>1.3202400000000001</v>
      </c>
      <c r="P724" s="9">
        <f>(E724/L724)</f>
        <v>215.72549019607843</v>
      </c>
      <c r="Q724" t="str">
        <f>LEFT(N724,SEARCH("/",N724)-1)</f>
        <v>publishing</v>
      </c>
      <c r="R724" t="str">
        <f>RIGHT(N724, LEN(N724)-SEARCH("/", N724))</f>
        <v>nonfiction</v>
      </c>
      <c r="S724" s="13">
        <f>(J724/86400)+25569+(-7/24)</f>
        <v>40977.51363425926</v>
      </c>
      <c r="T724" s="13">
        <f>(I724/86400)+25569+(-7/24)</f>
        <v>41007.471967592595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</f>
        <v>1.0938000000000001</v>
      </c>
      <c r="P725" s="9">
        <f>(E725/L725)</f>
        <v>54.69</v>
      </c>
      <c r="Q725" t="str">
        <f>LEFT(N725,SEARCH("/",N725)-1)</f>
        <v>publishing</v>
      </c>
      <c r="R725" t="str">
        <f>RIGHT(N725, LEN(N725)-SEARCH("/", N725))</f>
        <v>nonfiction</v>
      </c>
      <c r="S725" s="13">
        <f>(J725/86400)+25569+(-7/24)</f>
        <v>42184.524872685186</v>
      </c>
      <c r="T725" s="13">
        <f>(I725/86400)+25569+(-7/24)</f>
        <v>42214.874305555561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</f>
        <v>1.0547157142857144</v>
      </c>
      <c r="P726" s="9">
        <f>(E726/L726)</f>
        <v>51.62944055944056</v>
      </c>
      <c r="Q726" t="str">
        <f>LEFT(N726,SEARCH("/",N726)-1)</f>
        <v>publishing</v>
      </c>
      <c r="R726" t="str">
        <f>RIGHT(N726, LEN(N726)-SEARCH("/", N726))</f>
        <v>nonfiction</v>
      </c>
      <c r="S726" s="13">
        <f>(J726/86400)+25569+(-7/24)</f>
        <v>40694.34679398148</v>
      </c>
      <c r="T726" s="13">
        <f>(I726/86400)+25569+(-7/24)</f>
        <v>40724.34679398148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</f>
        <v>1.0035000000000001</v>
      </c>
      <c r="P727" s="9">
        <f>(E727/L727)</f>
        <v>143.35714285714286</v>
      </c>
      <c r="Q727" t="str">
        <f>LEFT(N727,SEARCH("/",N727)-1)</f>
        <v>publishing</v>
      </c>
      <c r="R727" t="str">
        <f>RIGHT(N727, LEN(N727)-SEARCH("/", N727))</f>
        <v>nonfiction</v>
      </c>
      <c r="S727" s="13">
        <f>(J727/86400)+25569+(-7/24)</f>
        <v>42321.334629629629</v>
      </c>
      <c r="T727" s="13">
        <f>(I727/86400)+25569+(-7/24)</f>
        <v>42351.334629629629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</f>
        <v>1.014</v>
      </c>
      <c r="P728" s="9">
        <f>(E728/L728)</f>
        <v>72.428571428571431</v>
      </c>
      <c r="Q728" t="str">
        <f>LEFT(N728,SEARCH("/",N728)-1)</f>
        <v>publishing</v>
      </c>
      <c r="R728" t="str">
        <f>RIGHT(N728, LEN(N728)-SEARCH("/", N728))</f>
        <v>nonfiction</v>
      </c>
      <c r="S728" s="13">
        <f>(J728/86400)+25569+(-7/24)</f>
        <v>41345.751006944447</v>
      </c>
      <c r="T728" s="13">
        <f>(I728/86400)+25569+(-7/24)</f>
        <v>41375.751006944447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</f>
        <v>1.5551428571428572</v>
      </c>
      <c r="P729" s="9">
        <f>(E729/L729)</f>
        <v>36.530201342281877</v>
      </c>
      <c r="Q729" t="str">
        <f>LEFT(N729,SEARCH("/",N729)-1)</f>
        <v>publishing</v>
      </c>
      <c r="R729" t="str">
        <f>RIGHT(N729, LEN(N729)-SEARCH("/", N729))</f>
        <v>nonfiction</v>
      </c>
      <c r="S729" s="13">
        <f>(J729/86400)+25569+(-7/24)</f>
        <v>41246.728576388894</v>
      </c>
      <c r="T729" s="13">
        <f>(I729/86400)+25569+(-7/24)</f>
        <v>41288.597222222226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</f>
        <v>1.05566</v>
      </c>
      <c r="P730" s="9">
        <f>(E730/L730)</f>
        <v>60.903461538461535</v>
      </c>
      <c r="Q730" t="str">
        <f>LEFT(N730,SEARCH("/",N730)-1)</f>
        <v>publishing</v>
      </c>
      <c r="R730" t="str">
        <f>RIGHT(N730, LEN(N730)-SEARCH("/", N730))</f>
        <v>nonfiction</v>
      </c>
      <c r="S730" s="13">
        <f>(J730/86400)+25569+(-7/24)</f>
        <v>40731.545798611114</v>
      </c>
      <c r="T730" s="13">
        <f>(I730/86400)+25569+(-7/24)</f>
        <v>40776.545798611114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</f>
        <v>1.3065</v>
      </c>
      <c r="P731" s="9">
        <f>(E731/L731)</f>
        <v>43.55</v>
      </c>
      <c r="Q731" t="str">
        <f>LEFT(N731,SEARCH("/",N731)-1)</f>
        <v>publishing</v>
      </c>
      <c r="R731" t="str">
        <f>RIGHT(N731, LEN(N731)-SEARCH("/", N731))</f>
        <v>nonfiction</v>
      </c>
      <c r="S731" s="13">
        <f>(J731/86400)+25569+(-7/24)</f>
        <v>41110.894224537042</v>
      </c>
      <c r="T731" s="13">
        <f>(I731/86400)+25569+(-7/24)</f>
        <v>41170.894224537042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</f>
        <v>1.3219000000000001</v>
      </c>
      <c r="P732" s="9">
        <f>(E732/L732)</f>
        <v>99.766037735849054</v>
      </c>
      <c r="Q732" t="str">
        <f>LEFT(N732,SEARCH("/",N732)-1)</f>
        <v>publishing</v>
      </c>
      <c r="R732" t="str">
        <f>RIGHT(N732, LEN(N732)-SEARCH("/", N732))</f>
        <v>nonfiction</v>
      </c>
      <c r="S732" s="13">
        <f>(J732/86400)+25569+(-7/24)</f>
        <v>40854.453599537039</v>
      </c>
      <c r="T732" s="13">
        <f>(I732/86400)+25569+(-7/24)</f>
        <v>40884.453599537039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</f>
        <v>1.26</v>
      </c>
      <c r="P733" s="9">
        <f>(E733/L733)</f>
        <v>88.732394366197184</v>
      </c>
      <c r="Q733" t="str">
        <f>LEFT(N733,SEARCH("/",N733)-1)</f>
        <v>publishing</v>
      </c>
      <c r="R733" t="str">
        <f>RIGHT(N733, LEN(N733)-SEARCH("/", N733))</f>
        <v>nonfiction</v>
      </c>
      <c r="S733" s="13">
        <f>(J733/86400)+25569+(-7/24)</f>
        <v>40879.504016203704</v>
      </c>
      <c r="T733" s="13">
        <f>(I733/86400)+25569+(-7/24)</f>
        <v>40929.958333333336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</f>
        <v>1.6</v>
      </c>
      <c r="P734" s="9">
        <f>(E734/L734)</f>
        <v>4.9230769230769234</v>
      </c>
      <c r="Q734" t="str">
        <f>LEFT(N734,SEARCH("/",N734)-1)</f>
        <v>publishing</v>
      </c>
      <c r="R734" t="str">
        <f>RIGHT(N734, LEN(N734)-SEARCH("/", N734))</f>
        <v>nonfiction</v>
      </c>
      <c r="S734" s="13">
        <f>(J734/86400)+25569+(-7/24)</f>
        <v>41486.132650462961</v>
      </c>
      <c r="T734" s="13">
        <f>(I734/86400)+25569+(-7/24)</f>
        <v>41546.132650462961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</f>
        <v>1.2048000000000001</v>
      </c>
      <c r="P735" s="9">
        <f>(E735/L735)</f>
        <v>17.822485207100591</v>
      </c>
      <c r="Q735" t="str">
        <f>LEFT(N735,SEARCH("/",N735)-1)</f>
        <v>publishing</v>
      </c>
      <c r="R735" t="str">
        <f>RIGHT(N735, LEN(N735)-SEARCH("/", N735))</f>
        <v>nonfiction</v>
      </c>
      <c r="S735" s="13">
        <f>(J735/86400)+25569+(-7/24)</f>
        <v>41598.128379629634</v>
      </c>
      <c r="T735" s="13">
        <f>(I735/86400)+25569+(-7/24)</f>
        <v>41628.128379629634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</f>
        <v>1.2552941176470589</v>
      </c>
      <c r="P736" s="9">
        <f>(E736/L736)</f>
        <v>187.19298245614036</v>
      </c>
      <c r="Q736" t="str">
        <f>LEFT(N736,SEARCH("/",N736)-1)</f>
        <v>publishing</v>
      </c>
      <c r="R736" t="str">
        <f>RIGHT(N736, LEN(N736)-SEARCH("/", N736))</f>
        <v>nonfiction</v>
      </c>
      <c r="S736" s="13">
        <f>(J736/86400)+25569+(-7/24)</f>
        <v>42101.872916666667</v>
      </c>
      <c r="T736" s="13">
        <f>(I736/86400)+25569+(-7/24)</f>
        <v>42132.916666666664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</f>
        <v>1.1440638297872341</v>
      </c>
      <c r="P737" s="9">
        <f>(E737/L737)</f>
        <v>234.80786026200875</v>
      </c>
      <c r="Q737" t="str">
        <f>LEFT(N737,SEARCH("/",N737)-1)</f>
        <v>publishing</v>
      </c>
      <c r="R737" t="str">
        <f>RIGHT(N737, LEN(N737)-SEARCH("/", N737))</f>
        <v>nonfiction</v>
      </c>
      <c r="S737" s="13">
        <f>(J737/86400)+25569+(-7/24)</f>
        <v>41945.737800925926</v>
      </c>
      <c r="T737" s="13">
        <f>(I737/86400)+25569+(-7/24)</f>
        <v>41976.73541666667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</f>
        <v>3.151388888888889</v>
      </c>
      <c r="P738" s="9">
        <f>(E738/L738)</f>
        <v>105.04629629629629</v>
      </c>
      <c r="Q738" t="str">
        <f>LEFT(N738,SEARCH("/",N738)-1)</f>
        <v>publishing</v>
      </c>
      <c r="R738" t="str">
        <f>RIGHT(N738, LEN(N738)-SEARCH("/", N738))</f>
        <v>nonfiction</v>
      </c>
      <c r="S738" s="13">
        <f>(J738/86400)+25569+(-7/24)</f>
        <v>41579.442592592597</v>
      </c>
      <c r="T738" s="13">
        <f>(I738/86400)+25569+(-7/24)</f>
        <v>41598.915972222225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</f>
        <v>1.224</v>
      </c>
      <c r="P739" s="9">
        <f>(E739/L739)</f>
        <v>56.666666666666664</v>
      </c>
      <c r="Q739" t="str">
        <f>LEFT(N739,SEARCH("/",N739)-1)</f>
        <v>publishing</v>
      </c>
      <c r="R739" t="str">
        <f>RIGHT(N739, LEN(N739)-SEARCH("/", N739))</f>
        <v>nonfiction</v>
      </c>
      <c r="S739" s="13">
        <f>(J739/86400)+25569+(-7/24)</f>
        <v>41666.983645833338</v>
      </c>
      <c r="T739" s="13">
        <f>(I739/86400)+25569+(-7/24)</f>
        <v>41684.541666666672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</f>
        <v>1.0673333333333332</v>
      </c>
      <c r="P740" s="9">
        <f>(E740/L740)</f>
        <v>39.048780487804876</v>
      </c>
      <c r="Q740" t="str">
        <f>LEFT(N740,SEARCH("/",N740)-1)</f>
        <v>publishing</v>
      </c>
      <c r="R740" t="str">
        <f>RIGHT(N740, LEN(N740)-SEARCH("/", N740))</f>
        <v>nonfiction</v>
      </c>
      <c r="S740" s="13">
        <f>(J740/86400)+25569+(-7/24)</f>
        <v>41943.312430555561</v>
      </c>
      <c r="T740" s="13">
        <f>(I740/86400)+25569+(-7/24)</f>
        <v>41973.915972222225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</f>
        <v>1.5833333333333333</v>
      </c>
      <c r="P741" s="9">
        <f>(E741/L741)</f>
        <v>68.345323741007192</v>
      </c>
      <c r="Q741" t="str">
        <f>LEFT(N741,SEARCH("/",N741)-1)</f>
        <v>publishing</v>
      </c>
      <c r="R741" t="str">
        <f>RIGHT(N741, LEN(N741)-SEARCH("/", N741))</f>
        <v>nonfiction</v>
      </c>
      <c r="S741" s="13">
        <f>(J741/86400)+25569+(-7/24)</f>
        <v>41829.2109837963</v>
      </c>
      <c r="T741" s="13">
        <f>(I741/86400)+25569+(-7/24)</f>
        <v>41862.2109837963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</f>
        <v>1.0740000000000001</v>
      </c>
      <c r="P742" s="9">
        <f>(E742/L742)</f>
        <v>169.57894736842104</v>
      </c>
      <c r="Q742" t="str">
        <f>LEFT(N742,SEARCH("/",N742)-1)</f>
        <v>publishing</v>
      </c>
      <c r="R742" t="str">
        <f>RIGHT(N742, LEN(N742)-SEARCH("/", N742))</f>
        <v>nonfiction</v>
      </c>
      <c r="S742" s="13">
        <f>(J742/86400)+25569+(-7/24)</f>
        <v>42161.855115740742</v>
      </c>
      <c r="T742" s="13">
        <f>(I742/86400)+25569+(-7/24)</f>
        <v>42175.855115740742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</f>
        <v>1.0226</v>
      </c>
      <c r="P743" s="9">
        <f>(E743/L743)</f>
        <v>141.42340425531913</v>
      </c>
      <c r="Q743" t="str">
        <f>LEFT(N743,SEARCH("/",N743)-1)</f>
        <v>publishing</v>
      </c>
      <c r="R743" t="str">
        <f>RIGHT(N743, LEN(N743)-SEARCH("/", N743))</f>
        <v>nonfiction</v>
      </c>
      <c r="S743" s="13">
        <f>(J743/86400)+25569+(-7/24)</f>
        <v>41401.356550925928</v>
      </c>
      <c r="T743" s="13">
        <f>(I743/86400)+25569+(-7/24)</f>
        <v>41436.356550925928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</f>
        <v>1.1071428571428572</v>
      </c>
      <c r="P744" s="9">
        <f>(E744/L744)</f>
        <v>67.391304347826093</v>
      </c>
      <c r="Q744" t="str">
        <f>LEFT(N744,SEARCH("/",N744)-1)</f>
        <v>publishing</v>
      </c>
      <c r="R744" t="str">
        <f>RIGHT(N744, LEN(N744)-SEARCH("/", N744))</f>
        <v>nonfiction</v>
      </c>
      <c r="S744" s="13">
        <f>(J744/86400)+25569+(-7/24)</f>
        <v>41689.626296296301</v>
      </c>
      <c r="T744" s="13">
        <f>(I744/86400)+25569+(-7/24)</f>
        <v>41719.584629629629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</f>
        <v>1.48</v>
      </c>
      <c r="P745" s="9">
        <f>(E745/L745)</f>
        <v>54.266666666666666</v>
      </c>
      <c r="Q745" t="str">
        <f>LEFT(N745,SEARCH("/",N745)-1)</f>
        <v>publishing</v>
      </c>
      <c r="R745" t="str">
        <f>RIGHT(N745, LEN(N745)-SEARCH("/", N745))</f>
        <v>nonfiction</v>
      </c>
      <c r="S745" s="13">
        <f>(J745/86400)+25569+(-7/24)</f>
        <v>40990.417650462965</v>
      </c>
      <c r="T745" s="13">
        <f>(I745/86400)+25569+(-7/24)</f>
        <v>41015.583333333336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</f>
        <v>1.0232000000000001</v>
      </c>
      <c r="P746" s="9">
        <f>(E746/L746)</f>
        <v>82.516129032258064</v>
      </c>
      <c r="Q746" t="str">
        <f>LEFT(N746,SEARCH("/",N746)-1)</f>
        <v>publishing</v>
      </c>
      <c r="R746" t="str">
        <f>RIGHT(N746, LEN(N746)-SEARCH("/", N746))</f>
        <v>nonfiction</v>
      </c>
      <c r="S746" s="13">
        <f>(J746/86400)+25569+(-7/24)</f>
        <v>41226.665543981486</v>
      </c>
      <c r="T746" s="13">
        <f>(I746/86400)+25569+(-7/24)</f>
        <v>41256.665543981486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</f>
        <v>1.7909909909909909</v>
      </c>
      <c r="P747" s="9">
        <f>(E747/L747)</f>
        <v>53.729729729729726</v>
      </c>
      <c r="Q747" t="str">
        <f>LEFT(N747,SEARCH("/",N747)-1)</f>
        <v>publishing</v>
      </c>
      <c r="R747" t="str">
        <f>RIGHT(N747, LEN(N747)-SEARCH("/", N747))</f>
        <v>nonfiction</v>
      </c>
      <c r="S747" s="13">
        <f>(J747/86400)+25569+(-7/24)</f>
        <v>41367.28061342593</v>
      </c>
      <c r="T747" s="13">
        <f>(I747/86400)+25569+(-7/24)</f>
        <v>41397.28061342593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</f>
        <v>1.1108135252761968</v>
      </c>
      <c r="P748" s="9">
        <f>(E748/L748)</f>
        <v>34.206185567010309</v>
      </c>
      <c r="Q748" t="str">
        <f>LEFT(N748,SEARCH("/",N748)-1)</f>
        <v>publishing</v>
      </c>
      <c r="R748" t="str">
        <f>RIGHT(N748, LEN(N748)-SEARCH("/", N748))</f>
        <v>nonfiction</v>
      </c>
      <c r="S748" s="13">
        <f>(J748/86400)+25569+(-7/24)</f>
        <v>41156.751261574078</v>
      </c>
      <c r="T748" s="13">
        <f>(I748/86400)+25569+(-7/24)</f>
        <v>41174.874305555561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</f>
        <v>1.0004285714285714</v>
      </c>
      <c r="P749" s="9">
        <f>(E749/L749)</f>
        <v>127.32727272727273</v>
      </c>
      <c r="Q749" t="str">
        <f>LEFT(N749,SEARCH("/",N749)-1)</f>
        <v>publishing</v>
      </c>
      <c r="R749" t="str">
        <f>RIGHT(N749, LEN(N749)-SEARCH("/", N749))</f>
        <v>nonfiction</v>
      </c>
      <c r="S749" s="13">
        <f>(J749/86400)+25569+(-7/24)</f>
        <v>41988.257164351853</v>
      </c>
      <c r="T749" s="13">
        <f>(I749/86400)+25569+(-7/24)</f>
        <v>42019.162499999999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</f>
        <v>1.0024999999999999</v>
      </c>
      <c r="P750" s="9">
        <f>(E750/L750)</f>
        <v>45.56818181818182</v>
      </c>
      <c r="Q750" t="str">
        <f>LEFT(N750,SEARCH("/",N750)-1)</f>
        <v>publishing</v>
      </c>
      <c r="R750" t="str">
        <f>RIGHT(N750, LEN(N750)-SEARCH("/", N750))</f>
        <v>nonfiction</v>
      </c>
      <c r="S750" s="13">
        <f>(J750/86400)+25569+(-7/24)</f>
        <v>41831.555162037039</v>
      </c>
      <c r="T750" s="13">
        <f>(I750/86400)+25569+(-7/24)</f>
        <v>41861.555162037039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</f>
        <v>1.0556000000000001</v>
      </c>
      <c r="P751" s="9">
        <f>(E751/L751)</f>
        <v>95.963636363636368</v>
      </c>
      <c r="Q751" t="str">
        <f>LEFT(N751,SEARCH("/",N751)-1)</f>
        <v>publishing</v>
      </c>
      <c r="R751" t="str">
        <f>RIGHT(N751, LEN(N751)-SEARCH("/", N751))</f>
        <v>nonfiction</v>
      </c>
      <c r="S751" s="13">
        <f>(J751/86400)+25569+(-7/24)</f>
        <v>42733.649652777785</v>
      </c>
      <c r="T751" s="13">
        <f>(I751/86400)+25569+(-7/24)</f>
        <v>42763.649652777785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</f>
        <v>1.0258775877587758</v>
      </c>
      <c r="P752" s="9">
        <f>(E752/L752)</f>
        <v>77.271186440677965</v>
      </c>
      <c r="Q752" t="str">
        <f>LEFT(N752,SEARCH("/",N752)-1)</f>
        <v>publishing</v>
      </c>
      <c r="R752" t="str">
        <f>RIGHT(N752, LEN(N752)-SEARCH("/", N752))</f>
        <v>nonfiction</v>
      </c>
      <c r="S752" s="13">
        <f>(J752/86400)+25569+(-7/24)</f>
        <v>41299.586481481485</v>
      </c>
      <c r="T752" s="13">
        <f>(I752/86400)+25569+(-7/24)</f>
        <v>41329.586481481485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</f>
        <v>1.1850000000000001</v>
      </c>
      <c r="P753" s="9">
        <f>(E753/L753)</f>
        <v>57.338709677419352</v>
      </c>
      <c r="Q753" t="str">
        <f>LEFT(N753,SEARCH("/",N753)-1)</f>
        <v>publishing</v>
      </c>
      <c r="R753" t="str">
        <f>RIGHT(N753, LEN(N753)-SEARCH("/", N753))</f>
        <v>nonfiction</v>
      </c>
      <c r="S753" s="13">
        <f>(J753/86400)+25569+(-7/24)</f>
        <v>40713.338831018518</v>
      </c>
      <c r="T753" s="13">
        <f>(I753/86400)+25569+(-7/24)</f>
        <v>40759.338831018518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</f>
        <v>1.117</v>
      </c>
      <c r="P754" s="9">
        <f>(E754/L754)</f>
        <v>53.19047619047619</v>
      </c>
      <c r="Q754" t="str">
        <f>LEFT(N754,SEARCH("/",N754)-1)</f>
        <v>publishing</v>
      </c>
      <c r="R754" t="str">
        <f>RIGHT(N754, LEN(N754)-SEARCH("/", N754))</f>
        <v>nonfiction</v>
      </c>
      <c r="S754" s="13">
        <f>(J754/86400)+25569+(-7/24)</f>
        <v>42639.129826388897</v>
      </c>
      <c r="T754" s="13">
        <f>(I754/86400)+25569+(-7/24)</f>
        <v>42659.166666666664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</f>
        <v>1.28</v>
      </c>
      <c r="P755" s="9">
        <f>(E755/L755)</f>
        <v>492.30769230769232</v>
      </c>
      <c r="Q755" t="str">
        <f>LEFT(N755,SEARCH("/",N755)-1)</f>
        <v>publishing</v>
      </c>
      <c r="R755" t="str">
        <f>RIGHT(N755, LEN(N755)-SEARCH("/", N755))</f>
        <v>nonfiction</v>
      </c>
      <c r="S755" s="13">
        <f>(J755/86400)+25569+(-7/24)</f>
        <v>42019.298506944448</v>
      </c>
      <c r="T755" s="13">
        <f>(I755/86400)+25569+(-7/24)</f>
        <v>42049.298506944448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</f>
        <v>1.0375000000000001</v>
      </c>
      <c r="P756" s="9">
        <f>(E756/L756)</f>
        <v>42.346938775510203</v>
      </c>
      <c r="Q756" t="str">
        <f>LEFT(N756,SEARCH("/",N756)-1)</f>
        <v>publishing</v>
      </c>
      <c r="R756" t="str">
        <f>RIGHT(N756, LEN(N756)-SEARCH("/", N756))</f>
        <v>nonfiction</v>
      </c>
      <c r="S756" s="13">
        <f>(J756/86400)+25569+(-7/24)</f>
        <v>41249.457418981481</v>
      </c>
      <c r="T756" s="13">
        <f>(I756/86400)+25569+(-7/24)</f>
        <v>41279.457418981481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</f>
        <v>1.0190760000000001</v>
      </c>
      <c r="P757" s="9">
        <f>(E757/L757)</f>
        <v>37.466029411764708</v>
      </c>
      <c r="Q757" t="str">
        <f>LEFT(N757,SEARCH("/",N757)-1)</f>
        <v>publishing</v>
      </c>
      <c r="R757" t="str">
        <f>RIGHT(N757, LEN(N757)-SEARCH("/", N757))</f>
        <v>nonfiction</v>
      </c>
      <c r="S757" s="13">
        <f>(J757/86400)+25569+(-7/24)</f>
        <v>41383.313391203708</v>
      </c>
      <c r="T757" s="13">
        <f>(I757/86400)+25569+(-7/24)</f>
        <v>41413.736805555556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</f>
        <v>1.177142857142857</v>
      </c>
      <c r="P758" s="9">
        <f>(E758/L758)</f>
        <v>37.454545454545453</v>
      </c>
      <c r="Q758" t="str">
        <f>LEFT(N758,SEARCH("/",N758)-1)</f>
        <v>publishing</v>
      </c>
      <c r="R758" t="str">
        <f>RIGHT(N758, LEN(N758)-SEARCH("/", N758))</f>
        <v>nonfiction</v>
      </c>
      <c r="S758" s="13">
        <f>(J758/86400)+25569+(-7/24)</f>
        <v>40590.475219907406</v>
      </c>
      <c r="T758" s="13">
        <f>(I758/86400)+25569+(-7/24)</f>
        <v>40651.433553240742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</f>
        <v>2.38</v>
      </c>
      <c r="P759" s="9">
        <f>(E759/L759)</f>
        <v>33.055555555555557</v>
      </c>
      <c r="Q759" t="str">
        <f>LEFT(N759,SEARCH("/",N759)-1)</f>
        <v>publishing</v>
      </c>
      <c r="R759" t="str">
        <f>RIGHT(N759, LEN(N759)-SEARCH("/", N759))</f>
        <v>nonfiction</v>
      </c>
      <c r="S759" s="13">
        <f>(J759/86400)+25569+(-7/24)</f>
        <v>41234.76289351852</v>
      </c>
      <c r="T759" s="13">
        <f>(I759/86400)+25569+(-7/24)</f>
        <v>41248.76289351852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</f>
        <v>1.02</v>
      </c>
      <c r="P760" s="9">
        <f>(E760/L760)</f>
        <v>134.21052631578948</v>
      </c>
      <c r="Q760" t="str">
        <f>LEFT(N760,SEARCH("/",N760)-1)</f>
        <v>publishing</v>
      </c>
      <c r="R760" t="str">
        <f>RIGHT(N760, LEN(N760)-SEARCH("/", N760))</f>
        <v>nonfiction</v>
      </c>
      <c r="S760" s="13">
        <f>(J760/86400)+25569+(-7/24)</f>
        <v>40429.544768518521</v>
      </c>
      <c r="T760" s="13">
        <f>(I760/86400)+25569+(-7/24)</f>
        <v>40459.544768518521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</f>
        <v>1.0192000000000001</v>
      </c>
      <c r="P761" s="9">
        <f>(E761/L761)</f>
        <v>51.474747474747474</v>
      </c>
      <c r="Q761" t="str">
        <f>LEFT(N761,SEARCH("/",N761)-1)</f>
        <v>publishing</v>
      </c>
      <c r="R761" t="str">
        <f>RIGHT(N761, LEN(N761)-SEARCH("/", N761))</f>
        <v>nonfiction</v>
      </c>
      <c r="S761" s="13">
        <f>(J761/86400)+25569+(-7/24)</f>
        <v>41789.038645833338</v>
      </c>
      <c r="T761" s="13">
        <f>(I761/86400)+25569+(-7/24)</f>
        <v>41829.038645833338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</f>
        <v>0</v>
      </c>
      <c r="P762" s="9" t="e">
        <f>(E762/L762)</f>
        <v>#DIV/0!</v>
      </c>
      <c r="Q762" t="str">
        <f>LEFT(N762,SEARCH("/",N762)-1)</f>
        <v>publishing</v>
      </c>
      <c r="R762" t="str">
        <f>RIGHT(N762, LEN(N762)-SEARCH("/", N762))</f>
        <v>fiction</v>
      </c>
      <c r="S762" s="13">
        <f>(J762/86400)+25569+(-7/24)</f>
        <v>42670.472372685188</v>
      </c>
      <c r="T762" s="13">
        <f>(I762/86400)+25569+(-7/24)</f>
        <v>42700.51403935186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</f>
        <v>4.7E-2</v>
      </c>
      <c r="P763" s="9">
        <f>(E763/L763)</f>
        <v>39.166666666666664</v>
      </c>
      <c r="Q763" t="str">
        <f>LEFT(N763,SEARCH("/",N763)-1)</f>
        <v>publishing</v>
      </c>
      <c r="R763" t="str">
        <f>RIGHT(N763, LEN(N763)-SEARCH("/", N763))</f>
        <v>fiction</v>
      </c>
      <c r="S763" s="13">
        <f>(J763/86400)+25569+(-7/24)</f>
        <v>41642.459791666668</v>
      </c>
      <c r="T763" s="13">
        <f>(I763/86400)+25569+(-7/24)</f>
        <v>41672.459791666668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</f>
        <v>0</v>
      </c>
      <c r="P764" s="9" t="e">
        <f>(E764/L764)</f>
        <v>#DIV/0!</v>
      </c>
      <c r="Q764" t="str">
        <f>LEFT(N764,SEARCH("/",N764)-1)</f>
        <v>publishing</v>
      </c>
      <c r="R764" t="str">
        <f>RIGHT(N764, LEN(N764)-SEARCH("/", N764))</f>
        <v>fiction</v>
      </c>
      <c r="S764" s="13">
        <f>(J764/86400)+25569+(-7/24)</f>
        <v>42690.566782407412</v>
      </c>
      <c r="T764" s="13">
        <f>(I764/86400)+25569+(-7/24)</f>
        <v>42707.958333333336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</f>
        <v>1.1655011655011655E-3</v>
      </c>
      <c r="P765" s="9">
        <f>(E765/L765)</f>
        <v>5</v>
      </c>
      <c r="Q765" t="str">
        <f>LEFT(N765,SEARCH("/",N765)-1)</f>
        <v>publishing</v>
      </c>
      <c r="R765" t="str">
        <f>RIGHT(N765, LEN(N765)-SEARCH("/", N765))</f>
        <v>fiction</v>
      </c>
      <c r="S765" s="13">
        <f>(J765/86400)+25569+(-7/24)</f>
        <v>41471.155185185191</v>
      </c>
      <c r="T765" s="13">
        <f>(I765/86400)+25569+(-7/24)</f>
        <v>41501.155185185191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</f>
        <v>0</v>
      </c>
      <c r="P766" s="9" t="e">
        <f>(E766/L766)</f>
        <v>#DIV/0!</v>
      </c>
      <c r="Q766" t="str">
        <f>LEFT(N766,SEARCH("/",N766)-1)</f>
        <v>publishing</v>
      </c>
      <c r="R766" t="str">
        <f>RIGHT(N766, LEN(N766)-SEARCH("/", N766))</f>
        <v>fiction</v>
      </c>
      <c r="S766" s="13">
        <f>(J766/86400)+25569+(-7/24)</f>
        <v>42226.88149305556</v>
      </c>
      <c r="T766" s="13">
        <f>(I766/86400)+25569+(-7/24)</f>
        <v>42256.88149305556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</f>
        <v>0.36014285714285715</v>
      </c>
      <c r="P767" s="9">
        <f>(E767/L767)</f>
        <v>57.295454545454547</v>
      </c>
      <c r="Q767" t="str">
        <f>LEFT(N767,SEARCH("/",N767)-1)</f>
        <v>publishing</v>
      </c>
      <c r="R767" t="str">
        <f>RIGHT(N767, LEN(N767)-SEARCH("/", N767))</f>
        <v>fiction</v>
      </c>
      <c r="S767" s="13">
        <f>(J767/86400)+25569+(-7/24)</f>
        <v>41901.250972222224</v>
      </c>
      <c r="T767" s="13">
        <f>(I767/86400)+25569+(-7/24)</f>
        <v>41931.250972222224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</f>
        <v>0</v>
      </c>
      <c r="P768" s="9" t="e">
        <f>(E768/L768)</f>
        <v>#DIV/0!</v>
      </c>
      <c r="Q768" t="str">
        <f>LEFT(N768,SEARCH("/",N768)-1)</f>
        <v>publishing</v>
      </c>
      <c r="R768" t="str">
        <f>RIGHT(N768, LEN(N768)-SEARCH("/", N768))</f>
        <v>fiction</v>
      </c>
      <c r="S768" s="13">
        <f>(J768/86400)+25569+(-7/24)</f>
        <v>42021.491701388892</v>
      </c>
      <c r="T768" s="13">
        <f>(I768/86400)+25569+(-7/24)</f>
        <v>42051.491701388892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</f>
        <v>3.5400000000000001E-2</v>
      </c>
      <c r="P769" s="9">
        <f>(E769/L769)</f>
        <v>59</v>
      </c>
      <c r="Q769" t="str">
        <f>LEFT(N769,SEARCH("/",N769)-1)</f>
        <v>publishing</v>
      </c>
      <c r="R769" t="str">
        <f>RIGHT(N769, LEN(N769)-SEARCH("/", N769))</f>
        <v>fiction</v>
      </c>
      <c r="S769" s="13">
        <f>(J769/86400)+25569+(-7/24)</f>
        <v>42114.8519675926</v>
      </c>
      <c r="T769" s="13">
        <f>(I769/86400)+25569+(-7/24)</f>
        <v>42144.8519675926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</f>
        <v>0</v>
      </c>
      <c r="P770" s="9" t="e">
        <f>(E770/L770)</f>
        <v>#DIV/0!</v>
      </c>
      <c r="Q770" t="str">
        <f>LEFT(N770,SEARCH("/",N770)-1)</f>
        <v>publishing</v>
      </c>
      <c r="R770" t="str">
        <f>RIGHT(N770, LEN(N770)-SEARCH("/", N770))</f>
        <v>fiction</v>
      </c>
      <c r="S770" s="13">
        <f>(J770/86400)+25569+(-7/24)</f>
        <v>41593.915393518524</v>
      </c>
      <c r="T770" s="13">
        <f>(I770/86400)+25569+(-7/24)</f>
        <v>41623.915393518524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</f>
        <v>0.41399999999999998</v>
      </c>
      <c r="P771" s="9">
        <f>(E771/L771)</f>
        <v>31.846153846153847</v>
      </c>
      <c r="Q771" t="str">
        <f>LEFT(N771,SEARCH("/",N771)-1)</f>
        <v>publishing</v>
      </c>
      <c r="R771" t="str">
        <f>RIGHT(N771, LEN(N771)-SEARCH("/", N771))</f>
        <v>fiction</v>
      </c>
      <c r="S771" s="13">
        <f>(J771/86400)+25569+(-7/24)</f>
        <v>41604.704791666671</v>
      </c>
      <c r="T771" s="13">
        <f>(I771/86400)+25569+(-7/24)</f>
        <v>41634.704791666671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</f>
        <v>0</v>
      </c>
      <c r="P772" s="9" t="e">
        <f>(E772/L772)</f>
        <v>#DIV/0!</v>
      </c>
      <c r="Q772" t="str">
        <f>LEFT(N772,SEARCH("/",N772)-1)</f>
        <v>publishing</v>
      </c>
      <c r="R772" t="str">
        <f>RIGHT(N772, LEN(N772)-SEARCH("/", N772))</f>
        <v>fiction</v>
      </c>
      <c r="S772" s="13">
        <f>(J772/86400)+25569+(-7/24)</f>
        <v>41289.707974537036</v>
      </c>
      <c r="T772" s="13">
        <f>(I772/86400)+25569+(-7/24)</f>
        <v>41329.707974537036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</f>
        <v>2.631578947368421E-4</v>
      </c>
      <c r="P773" s="9">
        <f>(E773/L773)</f>
        <v>10</v>
      </c>
      <c r="Q773" t="str">
        <f>LEFT(N773,SEARCH("/",N773)-1)</f>
        <v>publishing</v>
      </c>
      <c r="R773" t="str">
        <f>RIGHT(N773, LEN(N773)-SEARCH("/", N773))</f>
        <v>fiction</v>
      </c>
      <c r="S773" s="13">
        <f>(J773/86400)+25569+(-7/24)</f>
        <v>42349.532430555562</v>
      </c>
      <c r="T773" s="13">
        <f>(I773/86400)+25569+(-7/24)</f>
        <v>42399.532430555562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</f>
        <v>3.3333333333333333E-2</v>
      </c>
      <c r="P774" s="9">
        <f>(E774/L774)</f>
        <v>50</v>
      </c>
      <c r="Q774" t="str">
        <f>LEFT(N774,SEARCH("/",N774)-1)</f>
        <v>publishing</v>
      </c>
      <c r="R774" t="str">
        <f>RIGHT(N774, LEN(N774)-SEARCH("/", N774))</f>
        <v>fiction</v>
      </c>
      <c r="S774" s="13">
        <f>(J774/86400)+25569+(-7/24)</f>
        <v>40067.765266203707</v>
      </c>
      <c r="T774" s="13">
        <f>(I774/86400)+25569+(-7/24)</f>
        <v>40117.874305555561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</f>
        <v>8.5129023676509714E-3</v>
      </c>
      <c r="P775" s="9">
        <f>(E775/L775)</f>
        <v>16</v>
      </c>
      <c r="Q775" t="str">
        <f>LEFT(N775,SEARCH("/",N775)-1)</f>
        <v>publishing</v>
      </c>
      <c r="R775" t="str">
        <f>RIGHT(N775, LEN(N775)-SEARCH("/", N775))</f>
        <v>fiction</v>
      </c>
      <c r="S775" s="13">
        <f>(J775/86400)+25569+(-7/24)</f>
        <v>42100.444270833337</v>
      </c>
      <c r="T775" s="13">
        <f>(I775/86400)+25569+(-7/24)</f>
        <v>42134.667361111111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</f>
        <v>0.70199999999999996</v>
      </c>
      <c r="P776" s="9">
        <f>(E776/L776)</f>
        <v>39</v>
      </c>
      <c r="Q776" t="str">
        <f>LEFT(N776,SEARCH("/",N776)-1)</f>
        <v>publishing</v>
      </c>
      <c r="R776" t="str">
        <f>RIGHT(N776, LEN(N776)-SEARCH("/", N776))</f>
        <v>fiction</v>
      </c>
      <c r="S776" s="13">
        <f>(J776/86400)+25569+(-7/24)</f>
        <v>41663.488634259258</v>
      </c>
      <c r="T776" s="13">
        <f>(I776/86400)+25569+(-7/24)</f>
        <v>41693.488634259258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</f>
        <v>1.7000000000000001E-2</v>
      </c>
      <c r="P777" s="9">
        <f>(E777/L777)</f>
        <v>34</v>
      </c>
      <c r="Q777" t="str">
        <f>LEFT(N777,SEARCH("/",N777)-1)</f>
        <v>publishing</v>
      </c>
      <c r="R777" t="str">
        <f>RIGHT(N777, LEN(N777)-SEARCH("/", N777))</f>
        <v>fiction</v>
      </c>
      <c r="S777" s="13">
        <f>(J777/86400)+25569+(-7/24)</f>
        <v>40862.768460648149</v>
      </c>
      <c r="T777" s="13">
        <f>(I777/86400)+25569+(-7/24)</f>
        <v>40892.768460648149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</f>
        <v>0.51400000000000001</v>
      </c>
      <c r="P778" s="9">
        <f>(E778/L778)</f>
        <v>63.122807017543863</v>
      </c>
      <c r="Q778" t="str">
        <f>LEFT(N778,SEARCH("/",N778)-1)</f>
        <v>publishing</v>
      </c>
      <c r="R778" t="str">
        <f>RIGHT(N778, LEN(N778)-SEARCH("/", N778))</f>
        <v>fiction</v>
      </c>
      <c r="S778" s="13">
        <f>(J778/86400)+25569+(-7/24)</f>
        <v>42250.39403935185</v>
      </c>
      <c r="T778" s="13">
        <f>(I778/86400)+25569+(-7/24)</f>
        <v>42287.916666666664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</f>
        <v>7.0000000000000001E-3</v>
      </c>
      <c r="P779" s="9">
        <f>(E779/L779)</f>
        <v>7</v>
      </c>
      <c r="Q779" t="str">
        <f>LEFT(N779,SEARCH("/",N779)-1)</f>
        <v>publishing</v>
      </c>
      <c r="R779" t="str">
        <f>RIGHT(N779, LEN(N779)-SEARCH("/", N779))</f>
        <v>fiction</v>
      </c>
      <c r="S779" s="13">
        <f>(J779/86400)+25569+(-7/24)</f>
        <v>41456.68954861111</v>
      </c>
      <c r="T779" s="13">
        <f>(I779/86400)+25569+(-7/24)</f>
        <v>41486.68954861111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</f>
        <v>4.0000000000000001E-3</v>
      </c>
      <c r="P780" s="9">
        <f>(E780/L780)</f>
        <v>2</v>
      </c>
      <c r="Q780" t="str">
        <f>LEFT(N780,SEARCH("/",N780)-1)</f>
        <v>publishing</v>
      </c>
      <c r="R780" t="str">
        <f>RIGHT(N780, LEN(N780)-SEARCH("/", N780))</f>
        <v>fiction</v>
      </c>
      <c r="S780" s="13">
        <f>(J780/86400)+25569+(-7/24)</f>
        <v>41729.41064814815</v>
      </c>
      <c r="T780" s="13">
        <f>(I780/86400)+25569+(-7/24)</f>
        <v>41759.41064814815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</f>
        <v>2.6666666666666668E-2</v>
      </c>
      <c r="P781" s="9">
        <f>(E781/L781)</f>
        <v>66.666666666666671</v>
      </c>
      <c r="Q781" t="str">
        <f>LEFT(N781,SEARCH("/",N781)-1)</f>
        <v>publishing</v>
      </c>
      <c r="R781" t="str">
        <f>RIGHT(N781, LEN(N781)-SEARCH("/", N781))</f>
        <v>fiction</v>
      </c>
      <c r="S781" s="13">
        <f>(J781/86400)+25569+(-7/24)</f>
        <v>40436.392418981486</v>
      </c>
      <c r="T781" s="13">
        <f>(I781/86400)+25569+(-7/24)</f>
        <v>40465.875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</f>
        <v>1.04</v>
      </c>
      <c r="P782" s="9">
        <f>(E782/L782)</f>
        <v>38.518518518518519</v>
      </c>
      <c r="Q782" t="str">
        <f>LEFT(N782,SEARCH("/",N782)-1)</f>
        <v>music</v>
      </c>
      <c r="R782" t="str">
        <f>RIGHT(N782, LEN(N782)-SEARCH("/", N782))</f>
        <v>rock</v>
      </c>
      <c r="S782" s="13">
        <f>(J782/86400)+25569+(-7/24)</f>
        <v>40636.382233796299</v>
      </c>
      <c r="T782" s="13">
        <f>(I782/86400)+25569+(-7/24)</f>
        <v>40666.382233796299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</f>
        <v>1.3315375</v>
      </c>
      <c r="P783" s="9">
        <f>(E783/L783)</f>
        <v>42.609200000000001</v>
      </c>
      <c r="Q783" t="str">
        <f>LEFT(N783,SEARCH("/",N783)-1)</f>
        <v>music</v>
      </c>
      <c r="R783" t="str">
        <f>RIGHT(N783, LEN(N783)-SEARCH("/", N783))</f>
        <v>rock</v>
      </c>
      <c r="S783" s="13">
        <f>(J783/86400)+25569+(-7/24)</f>
        <v>41402.709189814814</v>
      </c>
      <c r="T783" s="13">
        <f>(I783/86400)+25569+(-7/24)</f>
        <v>41432.709189814814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</f>
        <v>1</v>
      </c>
      <c r="P784" s="9">
        <f>(E784/L784)</f>
        <v>50</v>
      </c>
      <c r="Q784" t="str">
        <f>LEFT(N784,SEARCH("/",N784)-1)</f>
        <v>music</v>
      </c>
      <c r="R784" t="str">
        <f>RIGHT(N784, LEN(N784)-SEARCH("/", N784))</f>
        <v>rock</v>
      </c>
      <c r="S784" s="13">
        <f>(J784/86400)+25569+(-7/24)</f>
        <v>41116.466458333336</v>
      </c>
      <c r="T784" s="13">
        <f>(I784/86400)+25569+(-7/24)</f>
        <v>41146.466458333336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</f>
        <v>1.4813333333333334</v>
      </c>
      <c r="P785" s="9">
        <f>(E785/L785)</f>
        <v>63.485714285714288</v>
      </c>
      <c r="Q785" t="str">
        <f>LEFT(N785,SEARCH("/",N785)-1)</f>
        <v>music</v>
      </c>
      <c r="R785" t="str">
        <f>RIGHT(N785, LEN(N785)-SEARCH("/", N785))</f>
        <v>rock</v>
      </c>
      <c r="S785" s="13">
        <f>(J785/86400)+25569+(-7/24)</f>
        <v>40987.482048611113</v>
      </c>
      <c r="T785" s="13">
        <f>(I785/86400)+25569+(-7/24)</f>
        <v>41026.625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</f>
        <v>1.0249999999999999</v>
      </c>
      <c r="P786" s="9">
        <f>(E786/L786)</f>
        <v>102.5</v>
      </c>
      <c r="Q786" t="str">
        <f>LEFT(N786,SEARCH("/",N786)-1)</f>
        <v>music</v>
      </c>
      <c r="R786" t="str">
        <f>RIGHT(N786, LEN(N786)-SEARCH("/", N786))</f>
        <v>rock</v>
      </c>
      <c r="S786" s="13">
        <f>(J786/86400)+25569+(-7/24)</f>
        <v>41674.857858796298</v>
      </c>
      <c r="T786" s="13">
        <f>(I786/86400)+25569+(-7/24)</f>
        <v>41714.816192129634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</f>
        <v>1.8062799999999999</v>
      </c>
      <c r="P787" s="9">
        <f>(E787/L787)</f>
        <v>31.142758620689655</v>
      </c>
      <c r="Q787" t="str">
        <f>LEFT(N787,SEARCH("/",N787)-1)</f>
        <v>music</v>
      </c>
      <c r="R787" t="str">
        <f>RIGHT(N787, LEN(N787)-SEARCH("/", N787))</f>
        <v>rock</v>
      </c>
      <c r="S787" s="13">
        <f>(J787/86400)+25569+(-7/24)</f>
        <v>41303.302256944451</v>
      </c>
      <c r="T787" s="13">
        <f>(I787/86400)+25569+(-7/24)</f>
        <v>41333.302256944451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</f>
        <v>1.4279999999999999</v>
      </c>
      <c r="P788" s="9">
        <f>(E788/L788)</f>
        <v>162.27272727272728</v>
      </c>
      <c r="Q788" t="str">
        <f>LEFT(N788,SEARCH("/",N788)-1)</f>
        <v>music</v>
      </c>
      <c r="R788" t="str">
        <f>RIGHT(N788, LEN(N788)-SEARCH("/", N788))</f>
        <v>rock</v>
      </c>
      <c r="S788" s="13">
        <f>(J788/86400)+25569+(-7/24)</f>
        <v>40982.764282407406</v>
      </c>
      <c r="T788" s="13">
        <f>(I788/86400)+25569+(-7/24)</f>
        <v>41040.365972222229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</f>
        <v>1.1416666666666666</v>
      </c>
      <c r="P789" s="9">
        <f>(E789/L789)</f>
        <v>80.588235294117652</v>
      </c>
      <c r="Q789" t="str">
        <f>LEFT(N789,SEARCH("/",N789)-1)</f>
        <v>music</v>
      </c>
      <c r="R789" t="str">
        <f>RIGHT(N789, LEN(N789)-SEARCH("/", N789))</f>
        <v>rock</v>
      </c>
      <c r="S789" s="13">
        <f>(J789/86400)+25569+(-7/24)</f>
        <v>41549.335949074077</v>
      </c>
      <c r="T789" s="13">
        <f>(I789/86400)+25569+(-7/24)</f>
        <v>41579.335949074077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</f>
        <v>2.03505</v>
      </c>
      <c r="P790" s="9">
        <f>(E790/L790)</f>
        <v>59.85441176470588</v>
      </c>
      <c r="Q790" t="str">
        <f>LEFT(N790,SEARCH("/",N790)-1)</f>
        <v>music</v>
      </c>
      <c r="R790" t="str">
        <f>RIGHT(N790, LEN(N790)-SEARCH("/", N790))</f>
        <v>rock</v>
      </c>
      <c r="S790" s="13">
        <f>(J790/86400)+25569+(-7/24)</f>
        <v>41058.715138888889</v>
      </c>
      <c r="T790" s="13">
        <f>(I790/86400)+25569+(-7/24)</f>
        <v>41096.874305555561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</f>
        <v>1.0941176470588236</v>
      </c>
      <c r="P791" s="9">
        <f>(E791/L791)</f>
        <v>132.85714285714286</v>
      </c>
      <c r="Q791" t="str">
        <f>LEFT(N791,SEARCH("/",N791)-1)</f>
        <v>music</v>
      </c>
      <c r="R791" t="str">
        <f>RIGHT(N791, LEN(N791)-SEARCH("/", N791))</f>
        <v>rock</v>
      </c>
      <c r="S791" s="13">
        <f>(J791/86400)+25569+(-7/24)</f>
        <v>41276.894444444442</v>
      </c>
      <c r="T791" s="13">
        <f>(I791/86400)+25569+(-7/24)</f>
        <v>41295.040972222225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</f>
        <v>1.443746</v>
      </c>
      <c r="P792" s="9">
        <f>(E792/L792)</f>
        <v>92.547820512820508</v>
      </c>
      <c r="Q792" t="str">
        <f>LEFT(N792,SEARCH("/",N792)-1)</f>
        <v>music</v>
      </c>
      <c r="R792" t="str">
        <f>RIGHT(N792, LEN(N792)-SEARCH("/", N792))</f>
        <v>rock</v>
      </c>
      <c r="S792" s="13">
        <f>(J792/86400)+25569+(-7/24)</f>
        <v>41275.756238425929</v>
      </c>
      <c r="T792" s="13">
        <f>(I792/86400)+25569+(-7/24)</f>
        <v>41305.756238425929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</f>
        <v>1.0386666666666666</v>
      </c>
      <c r="P793" s="9">
        <f>(E793/L793)</f>
        <v>60.859375</v>
      </c>
      <c r="Q793" t="str">
        <f>LEFT(N793,SEARCH("/",N793)-1)</f>
        <v>music</v>
      </c>
      <c r="R793" t="str">
        <f>RIGHT(N793, LEN(N793)-SEARCH("/", N793))</f>
        <v>rock</v>
      </c>
      <c r="S793" s="13">
        <f>(J793/86400)+25569+(-7/24)</f>
        <v>41557.488958333335</v>
      </c>
      <c r="T793" s="13">
        <f>(I793/86400)+25569+(-7/24)</f>
        <v>41590.957638888889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</f>
        <v>1.0044440000000001</v>
      </c>
      <c r="P794" s="9">
        <f>(E794/L794)</f>
        <v>41.851833333333339</v>
      </c>
      <c r="Q794" t="str">
        <f>LEFT(N794,SEARCH("/",N794)-1)</f>
        <v>music</v>
      </c>
      <c r="R794" t="str">
        <f>RIGHT(N794, LEN(N794)-SEARCH("/", N794))</f>
        <v>rock</v>
      </c>
      <c r="S794" s="13">
        <f>(J794/86400)+25569+(-7/24)</f>
        <v>41555.581979166665</v>
      </c>
      <c r="T794" s="13">
        <f>(I794/86400)+25569+(-7/24)</f>
        <v>41585.623645833337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</f>
        <v>1.0277927272727272</v>
      </c>
      <c r="P795" s="9">
        <f>(E795/L795)</f>
        <v>88.325937499999995</v>
      </c>
      <c r="Q795" t="str">
        <f>LEFT(N795,SEARCH("/",N795)-1)</f>
        <v>music</v>
      </c>
      <c r="R795" t="str">
        <f>RIGHT(N795, LEN(N795)-SEARCH("/", N795))</f>
        <v>rock</v>
      </c>
      <c r="S795" s="13">
        <f>(J795/86400)+25569+(-7/24)</f>
        <v>41442.449583333335</v>
      </c>
      <c r="T795" s="13">
        <f>(I795/86400)+25569+(-7/24)</f>
        <v>41457.915972222225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</f>
        <v>1.0531250000000001</v>
      </c>
      <c r="P796" s="9">
        <f>(E796/L796)</f>
        <v>158.96226415094338</v>
      </c>
      <c r="Q796" t="str">
        <f>LEFT(N796,SEARCH("/",N796)-1)</f>
        <v>music</v>
      </c>
      <c r="R796" t="str">
        <f>RIGHT(N796, LEN(N796)-SEARCH("/", N796))</f>
        <v>rock</v>
      </c>
      <c r="S796" s="13">
        <f>(J796/86400)+25569+(-7/24)</f>
        <v>40735.823344907411</v>
      </c>
      <c r="T796" s="13">
        <f>(I796/86400)+25569+(-7/24)</f>
        <v>40791.420833333337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</f>
        <v>1.1178571428571429</v>
      </c>
      <c r="P797" s="9">
        <f>(E797/L797)</f>
        <v>85.054347826086953</v>
      </c>
      <c r="Q797" t="str">
        <f>LEFT(N797,SEARCH("/",N797)-1)</f>
        <v>music</v>
      </c>
      <c r="R797" t="str">
        <f>RIGHT(N797, LEN(N797)-SEARCH("/", N797))</f>
        <v>rock</v>
      </c>
      <c r="S797" s="13">
        <f>(J797/86400)+25569+(-7/24)</f>
        <v>40963.32136574074</v>
      </c>
      <c r="T797" s="13">
        <f>(I797/86400)+25569+(-7/24)</f>
        <v>41005.915972222225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</f>
        <v>1.0135000000000001</v>
      </c>
      <c r="P798" s="9">
        <f>(E798/L798)</f>
        <v>112.61111111111111</v>
      </c>
      <c r="Q798" t="str">
        <f>LEFT(N798,SEARCH("/",N798)-1)</f>
        <v>music</v>
      </c>
      <c r="R798" t="str">
        <f>RIGHT(N798, LEN(N798)-SEARCH("/", N798))</f>
        <v>rock</v>
      </c>
      <c r="S798" s="13">
        <f>(J798/86400)+25569+(-7/24)</f>
        <v>41502.591261574074</v>
      </c>
      <c r="T798" s="13">
        <f>(I798/86400)+25569+(-7/24)</f>
        <v>41532.590277777781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</f>
        <v>1.0753333333333333</v>
      </c>
      <c r="P799" s="9">
        <f>(E799/L799)</f>
        <v>45.436619718309856</v>
      </c>
      <c r="Q799" t="str">
        <f>LEFT(N799,SEARCH("/",N799)-1)</f>
        <v>music</v>
      </c>
      <c r="R799" t="str">
        <f>RIGHT(N799, LEN(N799)-SEARCH("/", N799))</f>
        <v>rock</v>
      </c>
      <c r="S799" s="13">
        <f>(J799/86400)+25569+(-7/24)</f>
        <v>40996.702407407407</v>
      </c>
      <c r="T799" s="13">
        <f>(I799/86400)+25569+(-7/24)</f>
        <v>41027.875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</f>
        <v>1.1488571428571428</v>
      </c>
      <c r="P800" s="9">
        <f>(E800/L800)</f>
        <v>46.218390804597703</v>
      </c>
      <c r="Q800" t="str">
        <f>LEFT(N800,SEARCH("/",N800)-1)</f>
        <v>music</v>
      </c>
      <c r="R800" t="str">
        <f>RIGHT(N800, LEN(N800)-SEARCH("/", N800))</f>
        <v>rock</v>
      </c>
      <c r="S800" s="13">
        <f>(J800/86400)+25569+(-7/24)</f>
        <v>41882.298460648155</v>
      </c>
      <c r="T800" s="13">
        <f>(I800/86400)+25569+(-7/24)</f>
        <v>41912.298460648155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</f>
        <v>1.0002</v>
      </c>
      <c r="P801" s="9">
        <f>(E801/L801)</f>
        <v>178.60714285714286</v>
      </c>
      <c r="Q801" t="str">
        <f>LEFT(N801,SEARCH("/",N801)-1)</f>
        <v>music</v>
      </c>
      <c r="R801" t="str">
        <f>RIGHT(N801, LEN(N801)-SEARCH("/", N801))</f>
        <v>rock</v>
      </c>
      <c r="S801" s="13">
        <f>(J801/86400)+25569+(-7/24)</f>
        <v>40996.375532407408</v>
      </c>
      <c r="T801" s="13">
        <f>(I801/86400)+25569+(-7/24)</f>
        <v>41026.375532407408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</f>
        <v>1.5213333333333334</v>
      </c>
      <c r="P802" s="9">
        <f>(E802/L802)</f>
        <v>40.75</v>
      </c>
      <c r="Q802" t="str">
        <f>LEFT(N802,SEARCH("/",N802)-1)</f>
        <v>music</v>
      </c>
      <c r="R802" t="str">
        <f>RIGHT(N802, LEN(N802)-SEARCH("/", N802))</f>
        <v>rock</v>
      </c>
      <c r="S802" s="13">
        <f>(J802/86400)+25569+(-7/24)</f>
        <v>41863.141828703709</v>
      </c>
      <c r="T802" s="13">
        <f>(I802/86400)+25569+(-7/24)</f>
        <v>41893.141828703709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</f>
        <v>1.1152149999999998</v>
      </c>
      <c r="P803" s="9">
        <f>(E803/L803)</f>
        <v>43.733921568627444</v>
      </c>
      <c r="Q803" t="str">
        <f>LEFT(N803,SEARCH("/",N803)-1)</f>
        <v>music</v>
      </c>
      <c r="R803" t="str">
        <f>RIGHT(N803, LEN(N803)-SEARCH("/", N803))</f>
        <v>rock</v>
      </c>
      <c r="S803" s="13">
        <f>(J803/86400)+25569+(-7/24)</f>
        <v>40695.503703703704</v>
      </c>
      <c r="T803" s="13">
        <f>(I803/86400)+25569+(-7/24)</f>
        <v>40725.503703703704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</f>
        <v>1.0133333333333334</v>
      </c>
      <c r="P804" s="9">
        <f>(E804/L804)</f>
        <v>81.066666666666663</v>
      </c>
      <c r="Q804" t="str">
        <f>LEFT(N804,SEARCH("/",N804)-1)</f>
        <v>music</v>
      </c>
      <c r="R804" t="str">
        <f>RIGHT(N804, LEN(N804)-SEARCH("/", N804))</f>
        <v>rock</v>
      </c>
      <c r="S804" s="13">
        <f>(J804/86400)+25569+(-7/24)</f>
        <v>41122.73060185185</v>
      </c>
      <c r="T804" s="13">
        <f>(I804/86400)+25569+(-7/24)</f>
        <v>41168.878472222226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</f>
        <v>1.232608695652174</v>
      </c>
      <c r="P805" s="9">
        <f>(E805/L805)</f>
        <v>74.60526315789474</v>
      </c>
      <c r="Q805" t="str">
        <f>LEFT(N805,SEARCH("/",N805)-1)</f>
        <v>music</v>
      </c>
      <c r="R805" t="str">
        <f>RIGHT(N805, LEN(N805)-SEARCH("/", N805))</f>
        <v>rock</v>
      </c>
      <c r="S805" s="13">
        <f>(J805/86400)+25569+(-7/24)</f>
        <v>40665.658310185187</v>
      </c>
      <c r="T805" s="13">
        <f>(I805/86400)+25569+(-7/24)</f>
        <v>40691.75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</f>
        <v>1</v>
      </c>
      <c r="P806" s="9">
        <f>(E806/L806)</f>
        <v>305.55555555555554</v>
      </c>
      <c r="Q806" t="str">
        <f>LEFT(N806,SEARCH("/",N806)-1)</f>
        <v>music</v>
      </c>
      <c r="R806" t="str">
        <f>RIGHT(N806, LEN(N806)-SEARCH("/", N806))</f>
        <v>rock</v>
      </c>
      <c r="S806" s="13">
        <f>(J806/86400)+25569+(-7/24)</f>
        <v>40729.813958333332</v>
      </c>
      <c r="T806" s="13">
        <f>(I806/86400)+25569+(-7/24)</f>
        <v>40746.874305555561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</f>
        <v>1.05</v>
      </c>
      <c r="P807" s="9">
        <f>(E807/L807)</f>
        <v>58.333333333333336</v>
      </c>
      <c r="Q807" t="str">
        <f>LEFT(N807,SEARCH("/",N807)-1)</f>
        <v>music</v>
      </c>
      <c r="R807" t="str">
        <f>RIGHT(N807, LEN(N807)-SEARCH("/", N807))</f>
        <v>rock</v>
      </c>
      <c r="S807" s="13">
        <f>(J807/86400)+25569+(-7/24)</f>
        <v>40690.531388888892</v>
      </c>
      <c r="T807" s="13">
        <f>(I807/86400)+25569+(-7/24)</f>
        <v>40740.666666666672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</f>
        <v>1.0443750000000001</v>
      </c>
      <c r="P808" s="9">
        <f>(E808/L808)</f>
        <v>117.67605633802818</v>
      </c>
      <c r="Q808" t="str">
        <f>LEFT(N808,SEARCH("/",N808)-1)</f>
        <v>music</v>
      </c>
      <c r="R808" t="str">
        <f>RIGHT(N808, LEN(N808)-SEARCH("/", N808))</f>
        <v>rock</v>
      </c>
      <c r="S808" s="13">
        <f>(J808/86400)+25569+(-7/24)</f>
        <v>40763.399756944447</v>
      </c>
      <c r="T808" s="13">
        <f>(I808/86400)+25569+(-7/24)</f>
        <v>40793.399756944447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</f>
        <v>1.05125</v>
      </c>
      <c r="P809" s="9">
        <f>(E809/L809)</f>
        <v>73.771929824561397</v>
      </c>
      <c r="Q809" t="str">
        <f>LEFT(N809,SEARCH("/",N809)-1)</f>
        <v>music</v>
      </c>
      <c r="R809" t="str">
        <f>RIGHT(N809, LEN(N809)-SEARCH("/", N809))</f>
        <v>rock</v>
      </c>
      <c r="S809" s="13">
        <f>(J809/86400)+25569+(-7/24)</f>
        <v>42759.336932870377</v>
      </c>
      <c r="T809" s="13">
        <f>(I809/86400)+25569+(-7/24)</f>
        <v>42794.791666666664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</f>
        <v>1</v>
      </c>
      <c r="P810" s="9">
        <f>(E810/L810)</f>
        <v>104.65116279069767</v>
      </c>
      <c r="Q810" t="str">
        <f>LEFT(N810,SEARCH("/",N810)-1)</f>
        <v>music</v>
      </c>
      <c r="R810" t="str">
        <f>RIGHT(N810, LEN(N810)-SEARCH("/", N810))</f>
        <v>rock</v>
      </c>
      <c r="S810" s="13">
        <f>(J810/86400)+25569+(-7/24)</f>
        <v>41961.808865740742</v>
      </c>
      <c r="T810" s="13">
        <f>(I810/86400)+25569+(-7/24)</f>
        <v>41994.915972222225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</f>
        <v>1.03775</v>
      </c>
      <c r="P811" s="9">
        <f>(E811/L811)</f>
        <v>79.82692307692308</v>
      </c>
      <c r="Q811" t="str">
        <f>LEFT(N811,SEARCH("/",N811)-1)</f>
        <v>music</v>
      </c>
      <c r="R811" t="str">
        <f>RIGHT(N811, LEN(N811)-SEARCH("/", N811))</f>
        <v>rock</v>
      </c>
      <c r="S811" s="13">
        <f>(J811/86400)+25569+(-7/24)</f>
        <v>41628.542013888895</v>
      </c>
      <c r="T811" s="13">
        <f>(I811/86400)+25569+(-7/24)</f>
        <v>41658.542013888895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</f>
        <v>1.05</v>
      </c>
      <c r="P812" s="9">
        <f>(E812/L812)</f>
        <v>58.333333333333336</v>
      </c>
      <c r="Q812" t="str">
        <f>LEFT(N812,SEARCH("/",N812)-1)</f>
        <v>music</v>
      </c>
      <c r="R812" t="str">
        <f>RIGHT(N812, LEN(N812)-SEARCH("/", N812))</f>
        <v>rock</v>
      </c>
      <c r="S812" s="13">
        <f>(J812/86400)+25569+(-7/24)</f>
        <v>41122.764606481483</v>
      </c>
      <c r="T812" s="13">
        <f>(I812/86400)+25569+(-7/24)</f>
        <v>41152.764606481483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</f>
        <v>1.04</v>
      </c>
      <c r="P813" s="9">
        <f>(E813/L813)</f>
        <v>86.666666666666671</v>
      </c>
      <c r="Q813" t="str">
        <f>LEFT(N813,SEARCH("/",N813)-1)</f>
        <v>music</v>
      </c>
      <c r="R813" t="str">
        <f>RIGHT(N813, LEN(N813)-SEARCH("/", N813))</f>
        <v>rock</v>
      </c>
      <c r="S813" s="13">
        <f>(J813/86400)+25569+(-7/24)</f>
        <v>41443.351875</v>
      </c>
      <c r="T813" s="13">
        <f>(I813/86400)+25569+(-7/24)</f>
        <v>41465.411111111112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</f>
        <v>1.5183333333333333</v>
      </c>
      <c r="P814" s="9">
        <f>(E814/L814)</f>
        <v>27.606060606060606</v>
      </c>
      <c r="Q814" t="str">
        <f>LEFT(N814,SEARCH("/",N814)-1)</f>
        <v>music</v>
      </c>
      <c r="R814" t="str">
        <f>RIGHT(N814, LEN(N814)-SEARCH("/", N814))</f>
        <v>rock</v>
      </c>
      <c r="S814" s="13">
        <f>(J814/86400)+25569+(-7/24)</f>
        <v>41281.7262962963</v>
      </c>
      <c r="T814" s="13">
        <f>(I814/86400)+25569+(-7/24)</f>
        <v>41334.290277777778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</f>
        <v>1.59996</v>
      </c>
      <c r="P815" s="9">
        <f>(E815/L815)</f>
        <v>24.999375000000001</v>
      </c>
      <c r="Q815" t="str">
        <f>LEFT(N815,SEARCH("/",N815)-1)</f>
        <v>music</v>
      </c>
      <c r="R815" t="str">
        <f>RIGHT(N815, LEN(N815)-SEARCH("/", N815))</f>
        <v>rock</v>
      </c>
      <c r="S815" s="13">
        <f>(J815/86400)+25569+(-7/24)</f>
        <v>41080.668576388889</v>
      </c>
      <c r="T815" s="13">
        <f>(I815/86400)+25569+(-7/24)</f>
        <v>41110.668576388889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</f>
        <v>1.2729999999999999</v>
      </c>
      <c r="P816" s="9">
        <f>(E816/L816)</f>
        <v>45.464285714285715</v>
      </c>
      <c r="Q816" t="str">
        <f>LEFT(N816,SEARCH("/",N816)-1)</f>
        <v>music</v>
      </c>
      <c r="R816" t="str">
        <f>RIGHT(N816, LEN(N816)-SEARCH("/", N816))</f>
        <v>rock</v>
      </c>
      <c r="S816" s="13">
        <f>(J816/86400)+25569+(-7/24)</f>
        <v>40679.451400462967</v>
      </c>
      <c r="T816" s="13">
        <f>(I816/86400)+25569+(-7/24)</f>
        <v>40694.461111111115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</f>
        <v>1.07</v>
      </c>
      <c r="P817" s="9">
        <f>(E817/L817)</f>
        <v>99.534883720930239</v>
      </c>
      <c r="Q817" t="str">
        <f>LEFT(N817,SEARCH("/",N817)-1)</f>
        <v>music</v>
      </c>
      <c r="R817" t="str">
        <f>RIGHT(N817, LEN(N817)-SEARCH("/", N817))</f>
        <v>rock</v>
      </c>
      <c r="S817" s="13">
        <f>(J817/86400)+25569+(-7/24)</f>
        <v>41914.626192129632</v>
      </c>
      <c r="T817" s="13">
        <f>(I817/86400)+25569+(-7/24)</f>
        <v>41944.626192129632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</f>
        <v>1.1512214285714286</v>
      </c>
      <c r="P818" s="9">
        <f>(E818/L818)</f>
        <v>39.31</v>
      </c>
      <c r="Q818" t="str">
        <f>LEFT(N818,SEARCH("/",N818)-1)</f>
        <v>music</v>
      </c>
      <c r="R818" t="str">
        <f>RIGHT(N818, LEN(N818)-SEARCH("/", N818))</f>
        <v>rock</v>
      </c>
      <c r="S818" s="13">
        <f>(J818/86400)+25569+(-7/24)</f>
        <v>41341.579201388893</v>
      </c>
      <c r="T818" s="13">
        <f>(I818/86400)+25569+(-7/24)</f>
        <v>41372.979166666672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</f>
        <v>1.3711066666666665</v>
      </c>
      <c r="P819" s="9">
        <f>(E819/L819)</f>
        <v>89.419999999999987</v>
      </c>
      <c r="Q819" t="str">
        <f>LEFT(N819,SEARCH("/",N819)-1)</f>
        <v>music</v>
      </c>
      <c r="R819" t="str">
        <f>RIGHT(N819, LEN(N819)-SEARCH("/", N819))</f>
        <v>rock</v>
      </c>
      <c r="S819" s="13">
        <f>(J819/86400)+25569+(-7/24)</f>
        <v>40925.307997685188</v>
      </c>
      <c r="T819" s="13">
        <f>(I819/86400)+25569+(-7/24)</f>
        <v>40978.915972222225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</f>
        <v>1.5571428571428572</v>
      </c>
      <c r="P820" s="9">
        <f>(E820/L820)</f>
        <v>28.684210526315791</v>
      </c>
      <c r="Q820" t="str">
        <f>LEFT(N820,SEARCH("/",N820)-1)</f>
        <v>music</v>
      </c>
      <c r="R820" t="str">
        <f>RIGHT(N820, LEN(N820)-SEARCH("/", N820))</f>
        <v>rock</v>
      </c>
      <c r="S820" s="13">
        <f>(J820/86400)+25569+(-7/24)</f>
        <v>41120.591215277782</v>
      </c>
      <c r="T820" s="13">
        <f>(I820/86400)+25569+(-7/24)</f>
        <v>41128.417361111111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</f>
        <v>1.0874999999999999</v>
      </c>
      <c r="P821" s="9">
        <f>(E821/L821)</f>
        <v>31.071428571428573</v>
      </c>
      <c r="Q821" t="str">
        <f>LEFT(N821,SEARCH("/",N821)-1)</f>
        <v>music</v>
      </c>
      <c r="R821" t="str">
        <f>RIGHT(N821, LEN(N821)-SEARCH("/", N821))</f>
        <v>rock</v>
      </c>
      <c r="S821" s="13">
        <f>(J821/86400)+25569+(-7/24)</f>
        <v>41619.706643518519</v>
      </c>
      <c r="T821" s="13">
        <f>(I821/86400)+25569+(-7/24)</f>
        <v>41628.905555555561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</f>
        <v>1.3405</v>
      </c>
      <c r="P822" s="9">
        <f>(E822/L822)</f>
        <v>70.55263157894737</v>
      </c>
      <c r="Q822" t="str">
        <f>LEFT(N822,SEARCH("/",N822)-1)</f>
        <v>music</v>
      </c>
      <c r="R822" t="str">
        <f>RIGHT(N822, LEN(N822)-SEARCH("/", N822))</f>
        <v>rock</v>
      </c>
      <c r="S822" s="13">
        <f>(J822/86400)+25569+(-7/24)</f>
        <v>41768.550254629634</v>
      </c>
      <c r="T822" s="13">
        <f>(I822/86400)+25569+(-7/24)</f>
        <v>41798.916666666672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</f>
        <v>1</v>
      </c>
      <c r="P823" s="9">
        <f>(E823/L823)</f>
        <v>224.12820512820514</v>
      </c>
      <c r="Q823" t="str">
        <f>LEFT(N823,SEARCH("/",N823)-1)</f>
        <v>music</v>
      </c>
      <c r="R823" t="str">
        <f>RIGHT(N823, LEN(N823)-SEARCH("/", N823))</f>
        <v>rock</v>
      </c>
      <c r="S823" s="13">
        <f>(J823/86400)+25569+(-7/24)</f>
        <v>42093.630381944451</v>
      </c>
      <c r="T823" s="13">
        <f>(I823/86400)+25569+(-7/24)</f>
        <v>42127.875694444447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</f>
        <v>1.1916666666666667</v>
      </c>
      <c r="P824" s="9">
        <f>(E824/L824)</f>
        <v>51.811594202898547</v>
      </c>
      <c r="Q824" t="str">
        <f>LEFT(N824,SEARCH("/",N824)-1)</f>
        <v>music</v>
      </c>
      <c r="R824" t="str">
        <f>RIGHT(N824, LEN(N824)-SEARCH("/", N824))</f>
        <v>rock</v>
      </c>
      <c r="S824" s="13">
        <f>(J824/86400)+25569+(-7/24)</f>
        <v>41157.655671296299</v>
      </c>
      <c r="T824" s="13">
        <f>(I824/86400)+25569+(-7/24)</f>
        <v>41187.655671296299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</f>
        <v>1.7949999999999999</v>
      </c>
      <c r="P825" s="9">
        <f>(E825/L825)</f>
        <v>43.515151515151516</v>
      </c>
      <c r="Q825" t="str">
        <f>LEFT(N825,SEARCH("/",N825)-1)</f>
        <v>music</v>
      </c>
      <c r="R825" t="str">
        <f>RIGHT(N825, LEN(N825)-SEARCH("/", N825))</f>
        <v>rock</v>
      </c>
      <c r="S825" s="13">
        <f>(J825/86400)+25569+(-7/24)</f>
        <v>42055.681157407409</v>
      </c>
      <c r="T825" s="13">
        <f>(I825/86400)+25569+(-7/24)</f>
        <v>42085.639490740745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</f>
        <v>1.3438124999999999</v>
      </c>
      <c r="P826" s="9">
        <f>(E826/L826)</f>
        <v>39.816666666666663</v>
      </c>
      <c r="Q826" t="str">
        <f>LEFT(N826,SEARCH("/",N826)-1)</f>
        <v>music</v>
      </c>
      <c r="R826" t="str">
        <f>RIGHT(N826, LEN(N826)-SEARCH("/", N826))</f>
        <v>rock</v>
      </c>
      <c r="S826" s="13">
        <f>(J826/86400)+25569+(-7/24)</f>
        <v>40249.95043981482</v>
      </c>
      <c r="T826" s="13">
        <f>(I826/86400)+25569+(-7/24)</f>
        <v>40285.999305555561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</f>
        <v>1.0043200000000001</v>
      </c>
      <c r="P827" s="9">
        <f>(E827/L827)</f>
        <v>126.8080808080808</v>
      </c>
      <c r="Q827" t="str">
        <f>LEFT(N827,SEARCH("/",N827)-1)</f>
        <v>music</v>
      </c>
      <c r="R827" t="str">
        <f>RIGHT(N827, LEN(N827)-SEARCH("/", N827))</f>
        <v>rock</v>
      </c>
      <c r="S827" s="13">
        <f>(J827/86400)+25569+(-7/24)</f>
        <v>41186.014861111114</v>
      </c>
      <c r="T827" s="13">
        <f>(I827/86400)+25569+(-7/24)</f>
        <v>41211.014861111114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</f>
        <v>1.0145454545454546</v>
      </c>
      <c r="P828" s="9">
        <f>(E828/L828)</f>
        <v>113.87755102040816</v>
      </c>
      <c r="Q828" t="str">
        <f>LEFT(N828,SEARCH("/",N828)-1)</f>
        <v>music</v>
      </c>
      <c r="R828" t="str">
        <f>RIGHT(N828, LEN(N828)-SEARCH("/", N828))</f>
        <v>rock</v>
      </c>
      <c r="S828" s="13">
        <f>(J828/86400)+25569+(-7/24)</f>
        <v>40972.746875000004</v>
      </c>
      <c r="T828" s="13">
        <f>(I828/86400)+25569+(-7/24)</f>
        <v>40993.705208333333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</f>
        <v>1.0333333333333334</v>
      </c>
      <c r="P829" s="9">
        <f>(E829/L829)</f>
        <v>28.181818181818183</v>
      </c>
      <c r="Q829" t="str">
        <f>LEFT(N829,SEARCH("/",N829)-1)</f>
        <v>music</v>
      </c>
      <c r="R829" t="str">
        <f>RIGHT(N829, LEN(N829)-SEARCH("/", N829))</f>
        <v>rock</v>
      </c>
      <c r="S829" s="13">
        <f>(J829/86400)+25569+(-7/24)</f>
        <v>40927.181793981486</v>
      </c>
      <c r="T829" s="13">
        <f>(I829/86400)+25569+(-7/24)</f>
        <v>40953.53402777778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</f>
        <v>1.07</v>
      </c>
      <c r="P830" s="9">
        <f>(E830/L830)</f>
        <v>36.60526315789474</v>
      </c>
      <c r="Q830" t="str">
        <f>LEFT(N830,SEARCH("/",N830)-1)</f>
        <v>music</v>
      </c>
      <c r="R830" t="str">
        <f>RIGHT(N830, LEN(N830)-SEARCH("/", N830))</f>
        <v>rock</v>
      </c>
      <c r="S830" s="13">
        <f>(J830/86400)+25569+(-7/24)</f>
        <v>41072.759050925924</v>
      </c>
      <c r="T830" s="13">
        <f>(I830/86400)+25569+(-7/24)</f>
        <v>41085.39166666667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</f>
        <v>1.04</v>
      </c>
      <c r="P831" s="9">
        <f>(E831/L831)</f>
        <v>32.5</v>
      </c>
      <c r="Q831" t="str">
        <f>LEFT(N831,SEARCH("/",N831)-1)</f>
        <v>music</v>
      </c>
      <c r="R831" t="str">
        <f>RIGHT(N831, LEN(N831)-SEARCH("/", N831))</f>
        <v>rock</v>
      </c>
      <c r="S831" s="13">
        <f>(J831/86400)+25569+(-7/24)</f>
        <v>42504.509722222225</v>
      </c>
      <c r="T831" s="13">
        <f>(I831/86400)+25569+(-7/24)</f>
        <v>42564.509722222225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</f>
        <v>1.0783333333333334</v>
      </c>
      <c r="P832" s="9">
        <f>(E832/L832)</f>
        <v>60.65625</v>
      </c>
      <c r="Q832" t="str">
        <f>LEFT(N832,SEARCH("/",N832)-1)</f>
        <v>music</v>
      </c>
      <c r="R832" t="str">
        <f>RIGHT(N832, LEN(N832)-SEARCH("/", N832))</f>
        <v>rock</v>
      </c>
      <c r="S832" s="13">
        <f>(J832/86400)+25569+(-7/24)</f>
        <v>41325.234085648153</v>
      </c>
      <c r="T832" s="13">
        <f>(I832/86400)+25569+(-7/24)</f>
        <v>41355.192418981482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</f>
        <v>2.3333333333333335</v>
      </c>
      <c r="P833" s="9">
        <f>(E833/L833)</f>
        <v>175</v>
      </c>
      <c r="Q833" t="str">
        <f>LEFT(N833,SEARCH("/",N833)-1)</f>
        <v>music</v>
      </c>
      <c r="R833" t="str">
        <f>RIGHT(N833, LEN(N833)-SEARCH("/", N833))</f>
        <v>rock</v>
      </c>
      <c r="S833" s="13">
        <f>(J833/86400)+25569+(-7/24)</f>
        <v>40996.355254629634</v>
      </c>
      <c r="T833" s="13">
        <f>(I833/86400)+25569+(-7/24)</f>
        <v>41026.355254629634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</f>
        <v>1.0060706666666666</v>
      </c>
      <c r="P834" s="9">
        <f>(E834/L834)</f>
        <v>97.993896103896105</v>
      </c>
      <c r="Q834" t="str">
        <f>LEFT(N834,SEARCH("/",N834)-1)</f>
        <v>music</v>
      </c>
      <c r="R834" t="str">
        <f>RIGHT(N834, LEN(N834)-SEARCH("/", N834))</f>
        <v>rock</v>
      </c>
      <c r="S834" s="13">
        <f>(J834/86400)+25569+(-7/24)</f>
        <v>40869.383506944447</v>
      </c>
      <c r="T834" s="13">
        <f>(I834/86400)+25569+(-7/24)</f>
        <v>40929.050694444442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</f>
        <v>1.0166666666666666</v>
      </c>
      <c r="P835" s="9">
        <f>(E835/L835)</f>
        <v>148.78048780487805</v>
      </c>
      <c r="Q835" t="str">
        <f>LEFT(N835,SEARCH("/",N835)-1)</f>
        <v>music</v>
      </c>
      <c r="R835" t="str">
        <f>RIGHT(N835, LEN(N835)-SEARCH("/", N835))</f>
        <v>rock</v>
      </c>
      <c r="S835" s="13">
        <f>(J835/86400)+25569+(-7/24)</f>
        <v>41718.586516203708</v>
      </c>
      <c r="T835" s="13">
        <f>(I835/86400)+25569+(-7/24)</f>
        <v>41748.586516203708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</f>
        <v>1.3101818181818181</v>
      </c>
      <c r="P836" s="9">
        <f>(E836/L836)</f>
        <v>96.08</v>
      </c>
      <c r="Q836" t="str">
        <f>LEFT(N836,SEARCH("/",N836)-1)</f>
        <v>music</v>
      </c>
      <c r="R836" t="str">
        <f>RIGHT(N836, LEN(N836)-SEARCH("/", N836))</f>
        <v>rock</v>
      </c>
      <c r="S836" s="13">
        <f>(J836/86400)+25569+(-7/24)</f>
        <v>41422.531157407408</v>
      </c>
      <c r="T836" s="13">
        <f>(I836/86400)+25569+(-7/24)</f>
        <v>41455.874305555561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</f>
        <v>1.1725000000000001</v>
      </c>
      <c r="P837" s="9">
        <f>(E837/L837)</f>
        <v>58.625</v>
      </c>
      <c r="Q837" t="str">
        <f>LEFT(N837,SEARCH("/",N837)-1)</f>
        <v>music</v>
      </c>
      <c r="R837" t="str">
        <f>RIGHT(N837, LEN(N837)-SEARCH("/", N837))</f>
        <v>rock</v>
      </c>
      <c r="S837" s="13">
        <f>(J837/86400)+25569+(-7/24)</f>
        <v>41005.166180555556</v>
      </c>
      <c r="T837" s="13">
        <f>(I837/86400)+25569+(-7/24)</f>
        <v>41047.833333333336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</f>
        <v>1.009304</v>
      </c>
      <c r="P838" s="9">
        <f>(E838/L838)</f>
        <v>109.70695652173914</v>
      </c>
      <c r="Q838" t="str">
        <f>LEFT(N838,SEARCH("/",N838)-1)</f>
        <v>music</v>
      </c>
      <c r="R838" t="str">
        <f>RIGHT(N838, LEN(N838)-SEARCH("/", N838))</f>
        <v>rock</v>
      </c>
      <c r="S838" s="13">
        <f>(J838/86400)+25569+(-7/24)</f>
        <v>41523.76525462963</v>
      </c>
      <c r="T838" s="13">
        <f>(I838/86400)+25569+(-7/24)</f>
        <v>41553.76525462963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</f>
        <v>1.218</v>
      </c>
      <c r="P839" s="9">
        <f>(E839/L839)</f>
        <v>49.112903225806448</v>
      </c>
      <c r="Q839" t="str">
        <f>LEFT(N839,SEARCH("/",N839)-1)</f>
        <v>music</v>
      </c>
      <c r="R839" t="str">
        <f>RIGHT(N839, LEN(N839)-SEARCH("/", N839))</f>
        <v>rock</v>
      </c>
      <c r="S839" s="13">
        <f>(J839/86400)+25569+(-7/24)</f>
        <v>41730.706736111111</v>
      </c>
      <c r="T839" s="13">
        <f>(I839/86400)+25569+(-7/24)</f>
        <v>41760.706736111111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</f>
        <v>1.454</v>
      </c>
      <c r="P840" s="9">
        <f>(E840/L840)</f>
        <v>47.672131147540981</v>
      </c>
      <c r="Q840" t="str">
        <f>LEFT(N840,SEARCH("/",N840)-1)</f>
        <v>music</v>
      </c>
      <c r="R840" t="str">
        <f>RIGHT(N840, LEN(N840)-SEARCH("/", N840))</f>
        <v>rock</v>
      </c>
      <c r="S840" s="13">
        <f>(J840/86400)+25569+(-7/24)</f>
        <v>40895.606307870374</v>
      </c>
      <c r="T840" s="13">
        <f>(I840/86400)+25569+(-7/24)</f>
        <v>40925.606307870374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</f>
        <v>1.166166</v>
      </c>
      <c r="P841" s="9">
        <f>(E841/L841)</f>
        <v>60.737812499999997</v>
      </c>
      <c r="Q841" t="str">
        <f>LEFT(N841,SEARCH("/",N841)-1)</f>
        <v>music</v>
      </c>
      <c r="R841" t="str">
        <f>RIGHT(N841, LEN(N841)-SEARCH("/", N841))</f>
        <v>rock</v>
      </c>
      <c r="S841" s="13">
        <f>(J841/86400)+25569+(-7/24)</f>
        <v>41144.471712962964</v>
      </c>
      <c r="T841" s="13">
        <f>(I841/86400)+25569+(-7/24)</f>
        <v>41174.471712962964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</f>
        <v>1.2041660000000001</v>
      </c>
      <c r="P842" s="9">
        <f>(E842/L842)</f>
        <v>63.37715789473684</v>
      </c>
      <c r="Q842" t="str">
        <f>LEFT(N842,SEARCH("/",N842)-1)</f>
        <v>music</v>
      </c>
      <c r="R842" t="str">
        <f>RIGHT(N842, LEN(N842)-SEARCH("/", N842))</f>
        <v>metal</v>
      </c>
      <c r="S842" s="13">
        <f>(J842/86400)+25569+(-7/24)</f>
        <v>42606.935034722228</v>
      </c>
      <c r="T842" s="13">
        <f>(I842/86400)+25569+(-7/24)</f>
        <v>42636.935034722228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</f>
        <v>1.0132000000000001</v>
      </c>
      <c r="P843" s="9">
        <f>(E843/L843)</f>
        <v>53.893617021276597</v>
      </c>
      <c r="Q843" t="str">
        <f>LEFT(N843,SEARCH("/",N843)-1)</f>
        <v>music</v>
      </c>
      <c r="R843" t="str">
        <f>RIGHT(N843, LEN(N843)-SEARCH("/", N843))</f>
        <v>metal</v>
      </c>
      <c r="S843" s="13">
        <f>(J843/86400)+25569+(-7/24)</f>
        <v>41923.547025462969</v>
      </c>
      <c r="T843" s="13">
        <f>(I843/86400)+25569+(-7/24)</f>
        <v>41953.588692129633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</f>
        <v>1.0431999999999999</v>
      </c>
      <c r="P844" s="9">
        <f>(E844/L844)</f>
        <v>66.871794871794876</v>
      </c>
      <c r="Q844" t="str">
        <f>LEFT(N844,SEARCH("/",N844)-1)</f>
        <v>music</v>
      </c>
      <c r="R844" t="str">
        <f>RIGHT(N844, LEN(N844)-SEARCH("/", N844))</f>
        <v>metal</v>
      </c>
      <c r="S844" s="13">
        <f>(J844/86400)+25569+(-7/24)</f>
        <v>41526.300729166665</v>
      </c>
      <c r="T844" s="13">
        <f>(I844/86400)+25569+(-7/24)</f>
        <v>41560.874305555561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</f>
        <v>2.6713333333333331</v>
      </c>
      <c r="P845" s="9">
        <f>(E845/L845)</f>
        <v>63.102362204724407</v>
      </c>
      <c r="Q845" t="str">
        <f>LEFT(N845,SEARCH("/",N845)-1)</f>
        <v>music</v>
      </c>
      <c r="R845" t="str">
        <f>RIGHT(N845, LEN(N845)-SEARCH("/", N845))</f>
        <v>metal</v>
      </c>
      <c r="S845" s="13">
        <f>(J845/86400)+25569+(-7/24)</f>
        <v>42694.966203703705</v>
      </c>
      <c r="T845" s="13">
        <f>(I845/86400)+25569+(-7/24)</f>
        <v>42712.041666666664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</f>
        <v>1.9413333333333334</v>
      </c>
      <c r="P846" s="9">
        <f>(E846/L846)</f>
        <v>36.628930817610062</v>
      </c>
      <c r="Q846" t="str">
        <f>LEFT(N846,SEARCH("/",N846)-1)</f>
        <v>music</v>
      </c>
      <c r="R846" t="str">
        <f>RIGHT(N846, LEN(N846)-SEARCH("/", N846))</f>
        <v>metal</v>
      </c>
      <c r="S846" s="13">
        <f>(J846/86400)+25569+(-7/24)</f>
        <v>41905.392962962964</v>
      </c>
      <c r="T846" s="13">
        <f>(I846/86400)+25569+(-7/24)</f>
        <v>41943.915972222225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</f>
        <v>1.203802</v>
      </c>
      <c r="P847" s="9">
        <f>(E847/L847)</f>
        <v>34.005706214689269</v>
      </c>
      <c r="Q847" t="str">
        <f>LEFT(N847,SEARCH("/",N847)-1)</f>
        <v>music</v>
      </c>
      <c r="R847" t="str">
        <f>RIGHT(N847, LEN(N847)-SEARCH("/", N847))</f>
        <v>metal</v>
      </c>
      <c r="S847" s="13">
        <f>(J847/86400)+25569+(-7/24)</f>
        <v>42577.914305555554</v>
      </c>
      <c r="T847" s="13">
        <f>(I847/86400)+25569+(-7/24)</f>
        <v>42617.874305555561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</f>
        <v>1.2200090909090908</v>
      </c>
      <c r="P848" s="9">
        <f>(E848/L848)</f>
        <v>28.553404255319148</v>
      </c>
      <c r="Q848" t="str">
        <f>LEFT(N848,SEARCH("/",N848)-1)</f>
        <v>music</v>
      </c>
      <c r="R848" t="str">
        <f>RIGHT(N848, LEN(N848)-SEARCH("/", N848))</f>
        <v>metal</v>
      </c>
      <c r="S848" s="13">
        <f>(J848/86400)+25569+(-7/24)</f>
        <v>41694.100173611114</v>
      </c>
      <c r="T848" s="13">
        <f>(I848/86400)+25569+(-7/24)</f>
        <v>41708.291666666672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</f>
        <v>1</v>
      </c>
      <c r="P849" s="9">
        <f>(E849/L849)</f>
        <v>10</v>
      </c>
      <c r="Q849" t="str">
        <f>LEFT(N849,SEARCH("/",N849)-1)</f>
        <v>music</v>
      </c>
      <c r="R849" t="str">
        <f>RIGHT(N849, LEN(N849)-SEARCH("/", N849))</f>
        <v>metal</v>
      </c>
      <c r="S849" s="13">
        <f>(J849/86400)+25569+(-7/24)</f>
        <v>42165.506666666668</v>
      </c>
      <c r="T849" s="13">
        <f>(I849/86400)+25569+(-7/24)</f>
        <v>42195.506666666668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</f>
        <v>1</v>
      </c>
      <c r="P850" s="9">
        <f>(E850/L850)</f>
        <v>18.75</v>
      </c>
      <c r="Q850" t="str">
        <f>LEFT(N850,SEARCH("/",N850)-1)</f>
        <v>music</v>
      </c>
      <c r="R850" t="str">
        <f>RIGHT(N850, LEN(N850)-SEARCH("/", N850))</f>
        <v>metal</v>
      </c>
      <c r="S850" s="13">
        <f>(J850/86400)+25569+(-7/24)</f>
        <v>42078.500381944446</v>
      </c>
      <c r="T850" s="13">
        <f>(I850/86400)+25569+(-7/24)</f>
        <v>42108.500381944446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</f>
        <v>1.1990000000000001</v>
      </c>
      <c r="P851" s="9">
        <f>(E851/L851)</f>
        <v>41.704347826086959</v>
      </c>
      <c r="Q851" t="str">
        <f>LEFT(N851,SEARCH("/",N851)-1)</f>
        <v>music</v>
      </c>
      <c r="R851" t="str">
        <f>RIGHT(N851, LEN(N851)-SEARCH("/", N851))</f>
        <v>metal</v>
      </c>
      <c r="S851" s="13">
        <f>(J851/86400)+25569+(-7/24)</f>
        <v>42050.857222222221</v>
      </c>
      <c r="T851" s="13">
        <f>(I851/86400)+25569+(-7/24)</f>
        <v>42078.815555555557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</f>
        <v>1.55175</v>
      </c>
      <c r="P852" s="9">
        <f>(E852/L852)</f>
        <v>46.669172932330824</v>
      </c>
      <c r="Q852" t="str">
        <f>LEFT(N852,SEARCH("/",N852)-1)</f>
        <v>music</v>
      </c>
      <c r="R852" t="str">
        <f>RIGHT(N852, LEN(N852)-SEARCH("/", N852))</f>
        <v>metal</v>
      </c>
      <c r="S852" s="13">
        <f>(J852/86400)+25569+(-7/24)</f>
        <v>42452.536076388897</v>
      </c>
      <c r="T852" s="13">
        <f>(I852/86400)+25569+(-7/24)</f>
        <v>42484.915972222225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</f>
        <v>1.3045</v>
      </c>
      <c r="P853" s="9">
        <f>(E853/L853)</f>
        <v>37.271428571428572</v>
      </c>
      <c r="Q853" t="str">
        <f>LEFT(N853,SEARCH("/",N853)-1)</f>
        <v>music</v>
      </c>
      <c r="R853" t="str">
        <f>RIGHT(N853, LEN(N853)-SEARCH("/", N853))</f>
        <v>metal</v>
      </c>
      <c r="S853" s="13">
        <f>(J853/86400)+25569+(-7/24)</f>
        <v>42522.588576388887</v>
      </c>
      <c r="T853" s="13">
        <f>(I853/86400)+25569+(-7/24)</f>
        <v>42582.531250000007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</f>
        <v>1.0497142857142858</v>
      </c>
      <c r="P854" s="9">
        <f>(E854/L854)</f>
        <v>59.258064516129032</v>
      </c>
      <c r="Q854" t="str">
        <f>LEFT(N854,SEARCH("/",N854)-1)</f>
        <v>music</v>
      </c>
      <c r="R854" t="str">
        <f>RIGHT(N854, LEN(N854)-SEARCH("/", N854))</f>
        <v>metal</v>
      </c>
      <c r="S854" s="13">
        <f>(J854/86400)+25569+(-7/24)</f>
        <v>42656.513831018521</v>
      </c>
      <c r="T854" s="13">
        <f>(I854/86400)+25569+(-7/24)</f>
        <v>42667.583333333336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</f>
        <v>1</v>
      </c>
      <c r="P855" s="9">
        <f>(E855/L855)</f>
        <v>30</v>
      </c>
      <c r="Q855" t="str">
        <f>LEFT(N855,SEARCH("/",N855)-1)</f>
        <v>music</v>
      </c>
      <c r="R855" t="str">
        <f>RIGHT(N855, LEN(N855)-SEARCH("/", N855))</f>
        <v>metal</v>
      </c>
      <c r="S855" s="13">
        <f>(J855/86400)+25569+(-7/24)</f>
        <v>42021.540613425932</v>
      </c>
      <c r="T855" s="13">
        <f>(I855/86400)+25569+(-7/24)</f>
        <v>42051.540613425932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</f>
        <v>1.1822050359712231</v>
      </c>
      <c r="P856" s="9">
        <f>(E856/L856)</f>
        <v>65.8623246492986</v>
      </c>
      <c r="Q856" t="str">
        <f>LEFT(N856,SEARCH("/",N856)-1)</f>
        <v>music</v>
      </c>
      <c r="R856" t="str">
        <f>RIGHT(N856, LEN(N856)-SEARCH("/", N856))</f>
        <v>metal</v>
      </c>
      <c r="S856" s="13">
        <f>(J856/86400)+25569+(-7/24)</f>
        <v>42701.920671296299</v>
      </c>
      <c r="T856" s="13">
        <f>(I856/86400)+25569+(-7/24)</f>
        <v>42731.920671296299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</f>
        <v>1.0344827586206897</v>
      </c>
      <c r="P857" s="9">
        <f>(E857/L857)</f>
        <v>31.914893617021278</v>
      </c>
      <c r="Q857" t="str">
        <f>LEFT(N857,SEARCH("/",N857)-1)</f>
        <v>music</v>
      </c>
      <c r="R857" t="str">
        <f>RIGHT(N857, LEN(N857)-SEARCH("/", N857))</f>
        <v>metal</v>
      </c>
      <c r="S857" s="13">
        <f>(J857/86400)+25569+(-7/24)</f>
        <v>42544.83353009259</v>
      </c>
      <c r="T857" s="13">
        <f>(I857/86400)+25569+(-7/24)</f>
        <v>42574.83353009259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</f>
        <v>2.1800000000000002</v>
      </c>
      <c r="P858" s="9">
        <f>(E858/L858)</f>
        <v>19.464285714285715</v>
      </c>
      <c r="Q858" t="str">
        <f>LEFT(N858,SEARCH("/",N858)-1)</f>
        <v>music</v>
      </c>
      <c r="R858" t="str">
        <f>RIGHT(N858, LEN(N858)-SEARCH("/", N858))</f>
        <v>metal</v>
      </c>
      <c r="S858" s="13">
        <f>(J858/86400)+25569+(-7/24)</f>
        <v>42609.020324074074</v>
      </c>
      <c r="T858" s="13">
        <f>(I858/86400)+25569+(-7/24)</f>
        <v>42668.500000000007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</f>
        <v>1</v>
      </c>
      <c r="P859" s="9">
        <f>(E859/L859)</f>
        <v>50</v>
      </c>
      <c r="Q859" t="str">
        <f>LEFT(N859,SEARCH("/",N859)-1)</f>
        <v>music</v>
      </c>
      <c r="R859" t="str">
        <f>RIGHT(N859, LEN(N859)-SEARCH("/", N859))</f>
        <v>metal</v>
      </c>
      <c r="S859" s="13">
        <f>(J859/86400)+25569+(-7/24)</f>
        <v>42291.289710648147</v>
      </c>
      <c r="T859" s="13">
        <f>(I859/86400)+25569+(-7/24)</f>
        <v>42333.331377314818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</f>
        <v>1.4400583333333332</v>
      </c>
      <c r="P860" s="9">
        <f>(E860/L860)</f>
        <v>22.737763157894737</v>
      </c>
      <c r="Q860" t="str">
        <f>LEFT(N860,SEARCH("/",N860)-1)</f>
        <v>music</v>
      </c>
      <c r="R860" t="str">
        <f>RIGHT(N860, LEN(N860)-SEARCH("/", N860))</f>
        <v>metal</v>
      </c>
      <c r="S860" s="13">
        <f>(J860/86400)+25569+(-7/24)</f>
        <v>42079.453912037039</v>
      </c>
      <c r="T860" s="13">
        <f>(I860/86400)+25569+(-7/24)</f>
        <v>42109.665972222225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</f>
        <v>1.0467500000000001</v>
      </c>
      <c r="P861" s="9">
        <f>(E861/L861)</f>
        <v>42.724489795918366</v>
      </c>
      <c r="Q861" t="str">
        <f>LEFT(N861,SEARCH("/",N861)-1)</f>
        <v>music</v>
      </c>
      <c r="R861" t="str">
        <f>RIGHT(N861, LEN(N861)-SEARCH("/", N861))</f>
        <v>metal</v>
      </c>
      <c r="S861" s="13">
        <f>(J861/86400)+25569+(-7/24)</f>
        <v>42128.52856481482</v>
      </c>
      <c r="T861" s="13">
        <f>(I861/86400)+25569+(-7/24)</f>
        <v>42158.708333333336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</f>
        <v>0.18142857142857144</v>
      </c>
      <c r="P862" s="9">
        <f>(E862/L862)</f>
        <v>52.916666666666664</v>
      </c>
      <c r="Q862" t="str">
        <f>LEFT(N862,SEARCH("/",N862)-1)</f>
        <v>music</v>
      </c>
      <c r="R862" t="str">
        <f>RIGHT(N862, LEN(N862)-SEARCH("/", N862))</f>
        <v>jazz</v>
      </c>
      <c r="S862" s="13">
        <f>(J862/86400)+25569+(-7/24)</f>
        <v>41570.191122685188</v>
      </c>
      <c r="T862" s="13">
        <f>(I862/86400)+25569+(-7/24)</f>
        <v>41600.232789351852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</f>
        <v>2.2444444444444444E-2</v>
      </c>
      <c r="P863" s="9">
        <f>(E863/L863)</f>
        <v>50.5</v>
      </c>
      <c r="Q863" t="str">
        <f>LEFT(N863,SEARCH("/",N863)-1)</f>
        <v>music</v>
      </c>
      <c r="R863" t="str">
        <f>RIGHT(N863, LEN(N863)-SEARCH("/", N863))</f>
        <v>jazz</v>
      </c>
      <c r="S863" s="13">
        <f>(J863/86400)+25569+(-7/24)</f>
        <v>42599.673657407409</v>
      </c>
      <c r="T863" s="13">
        <f>(I863/86400)+25569+(-7/24)</f>
        <v>42629.673657407409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</f>
        <v>3.3999999999999998E-3</v>
      </c>
      <c r="P864" s="9">
        <f>(E864/L864)</f>
        <v>42.5</v>
      </c>
      <c r="Q864" t="str">
        <f>LEFT(N864,SEARCH("/",N864)-1)</f>
        <v>music</v>
      </c>
      <c r="R864" t="str">
        <f>RIGHT(N864, LEN(N864)-SEARCH("/", N864))</f>
        <v>jazz</v>
      </c>
      <c r="S864" s="13">
        <f>(J864/86400)+25569+(-7/24)</f>
        <v>41559.263287037036</v>
      </c>
      <c r="T864" s="13">
        <f>(I864/86400)+25569+(-7/24)</f>
        <v>41589.304953703708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</f>
        <v>4.4999999999999998E-2</v>
      </c>
      <c r="P865" s="9">
        <f>(E865/L865)</f>
        <v>18</v>
      </c>
      <c r="Q865" t="str">
        <f>LEFT(N865,SEARCH("/",N865)-1)</f>
        <v>music</v>
      </c>
      <c r="R865" t="str">
        <f>RIGHT(N865, LEN(N865)-SEARCH("/", N865))</f>
        <v>jazz</v>
      </c>
      <c r="S865" s="13">
        <f>(J865/86400)+25569+(-7/24)</f>
        <v>40920.825995370375</v>
      </c>
      <c r="T865" s="13">
        <f>(I865/86400)+25569+(-7/24)</f>
        <v>40950.825995370375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</f>
        <v>0.41538461538461541</v>
      </c>
      <c r="P866" s="9">
        <f>(E866/L866)</f>
        <v>34.177215189873415</v>
      </c>
      <c r="Q866" t="str">
        <f>LEFT(N866,SEARCH("/",N866)-1)</f>
        <v>music</v>
      </c>
      <c r="R866" t="str">
        <f>RIGHT(N866, LEN(N866)-SEARCH("/", N866))</f>
        <v>jazz</v>
      </c>
      <c r="S866" s="13">
        <f>(J866/86400)+25569+(-7/24)</f>
        <v>41540.815254629633</v>
      </c>
      <c r="T866" s="13">
        <f>(I866/86400)+25569+(-7/24)</f>
        <v>41563.124305555561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</f>
        <v>2.0454545454545454E-2</v>
      </c>
      <c r="P867" s="9">
        <f>(E867/L867)</f>
        <v>22.5</v>
      </c>
      <c r="Q867" t="str">
        <f>LEFT(N867,SEARCH("/",N867)-1)</f>
        <v>music</v>
      </c>
      <c r="R867" t="str">
        <f>RIGHT(N867, LEN(N867)-SEARCH("/", N867))</f>
        <v>jazz</v>
      </c>
      <c r="S867" s="13">
        <f>(J867/86400)+25569+(-7/24)</f>
        <v>41230.481446759259</v>
      </c>
      <c r="T867" s="13">
        <f>(I867/86400)+25569+(-7/24)</f>
        <v>41290.481446759259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</f>
        <v>0.18285714285714286</v>
      </c>
      <c r="P868" s="9">
        <f>(E868/L868)</f>
        <v>58.18181818181818</v>
      </c>
      <c r="Q868" t="str">
        <f>LEFT(N868,SEARCH("/",N868)-1)</f>
        <v>music</v>
      </c>
      <c r="R868" t="str">
        <f>RIGHT(N868, LEN(N868)-SEARCH("/", N868))</f>
        <v>jazz</v>
      </c>
      <c r="S868" s="13">
        <f>(J868/86400)+25569+(-7/24)</f>
        <v>42025.346273148149</v>
      </c>
      <c r="T868" s="13">
        <f>(I868/86400)+25569+(-7/24)</f>
        <v>42063.340277777781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</f>
        <v>0.2402</v>
      </c>
      <c r="P869" s="9">
        <f>(E869/L869)</f>
        <v>109.18181818181819</v>
      </c>
      <c r="Q869" t="str">
        <f>LEFT(N869,SEARCH("/",N869)-1)</f>
        <v>music</v>
      </c>
      <c r="R869" t="str">
        <f>RIGHT(N869, LEN(N869)-SEARCH("/", N869))</f>
        <v>jazz</v>
      </c>
      <c r="S869" s="13">
        <f>(J869/86400)+25569+(-7/24)</f>
        <v>40087.813726851855</v>
      </c>
      <c r="T869" s="13">
        <f>(I869/86400)+25569+(-7/24)</f>
        <v>40147.915972222225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</f>
        <v>1.1111111111111111E-3</v>
      </c>
      <c r="P870" s="9">
        <f>(E870/L870)</f>
        <v>50</v>
      </c>
      <c r="Q870" t="str">
        <f>LEFT(N870,SEARCH("/",N870)-1)</f>
        <v>music</v>
      </c>
      <c r="R870" t="str">
        <f>RIGHT(N870, LEN(N870)-SEARCH("/", N870))</f>
        <v>jazz</v>
      </c>
      <c r="S870" s="13">
        <f>(J870/86400)+25569+(-7/24)</f>
        <v>41615.736087962963</v>
      </c>
      <c r="T870" s="13">
        <f>(I870/86400)+25569+(-7/24)</f>
        <v>41645.736087962963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</f>
        <v>0.11818181818181818</v>
      </c>
      <c r="P871" s="9">
        <f>(E871/L871)</f>
        <v>346.66666666666669</v>
      </c>
      <c r="Q871" t="str">
        <f>LEFT(N871,SEARCH("/",N871)-1)</f>
        <v>music</v>
      </c>
      <c r="R871" t="str">
        <f>RIGHT(N871, LEN(N871)-SEARCH("/", N871))</f>
        <v>jazz</v>
      </c>
      <c r="S871" s="13">
        <f>(J871/86400)+25569+(-7/24)</f>
        <v>41342.553900462961</v>
      </c>
      <c r="T871" s="13">
        <f>(I871/86400)+25569+(-7/24)</f>
        <v>41372.512233796297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</f>
        <v>3.0999999999999999E-3</v>
      </c>
      <c r="P872" s="9">
        <f>(E872/L872)</f>
        <v>12.4</v>
      </c>
      <c r="Q872" t="str">
        <f>LEFT(N872,SEARCH("/",N872)-1)</f>
        <v>music</v>
      </c>
      <c r="R872" t="str">
        <f>RIGHT(N872, LEN(N872)-SEARCH("/", N872))</f>
        <v>jazz</v>
      </c>
      <c r="S872" s="13">
        <f>(J872/86400)+25569+(-7/24)</f>
        <v>41487.730590277781</v>
      </c>
      <c r="T872" s="13">
        <f>(I872/86400)+25569+(-7/24)</f>
        <v>41517.730590277781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</f>
        <v>5.4166666666666669E-2</v>
      </c>
      <c r="P873" s="9">
        <f>(E873/L873)</f>
        <v>27.083333333333332</v>
      </c>
      <c r="Q873" t="str">
        <f>LEFT(N873,SEARCH("/",N873)-1)</f>
        <v>music</v>
      </c>
      <c r="R873" t="str">
        <f>RIGHT(N873, LEN(N873)-SEARCH("/", N873))</f>
        <v>jazz</v>
      </c>
      <c r="S873" s="13">
        <f>(J873/86400)+25569+(-7/24)</f>
        <v>41577.269618055558</v>
      </c>
      <c r="T873" s="13">
        <f>(I873/86400)+25569+(-7/24)</f>
        <v>41607.311284722229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</f>
        <v>8.1250000000000003E-3</v>
      </c>
      <c r="P874" s="9">
        <f>(E874/L874)</f>
        <v>32.5</v>
      </c>
      <c r="Q874" t="str">
        <f>LEFT(N874,SEARCH("/",N874)-1)</f>
        <v>music</v>
      </c>
      <c r="R874" t="str">
        <f>RIGHT(N874, LEN(N874)-SEARCH("/", N874))</f>
        <v>jazz</v>
      </c>
      <c r="S874" s="13">
        <f>(J874/86400)+25569+(-7/24)</f>
        <v>40567.533877314818</v>
      </c>
      <c r="T874" s="13">
        <f>(I874/86400)+25569+(-7/24)</f>
        <v>40612.533877314818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</f>
        <v>1.2857142857142857E-2</v>
      </c>
      <c r="P875" s="9">
        <f>(E875/L875)</f>
        <v>9</v>
      </c>
      <c r="Q875" t="str">
        <f>LEFT(N875,SEARCH("/",N875)-1)</f>
        <v>music</v>
      </c>
      <c r="R875" t="str">
        <f>RIGHT(N875, LEN(N875)-SEARCH("/", N875))</f>
        <v>jazz</v>
      </c>
      <c r="S875" s="13">
        <f>(J875/86400)+25569+(-7/24)</f>
        <v>41183.875462962962</v>
      </c>
      <c r="T875" s="13">
        <f>(I875/86400)+25569+(-7/24)</f>
        <v>41223.917129629634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</f>
        <v>0.24333333333333335</v>
      </c>
      <c r="P876" s="9">
        <f>(E876/L876)</f>
        <v>34.761904761904759</v>
      </c>
      <c r="Q876" t="str">
        <f>LEFT(N876,SEARCH("/",N876)-1)</f>
        <v>music</v>
      </c>
      <c r="R876" t="str">
        <f>RIGHT(N876, LEN(N876)-SEARCH("/", N876))</f>
        <v>jazz</v>
      </c>
      <c r="S876" s="13">
        <f>(J876/86400)+25569+(-7/24)</f>
        <v>41368.292060185187</v>
      </c>
      <c r="T876" s="13">
        <f>(I876/86400)+25569+(-7/24)</f>
        <v>41398.292060185187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</f>
        <v>0</v>
      </c>
      <c r="P877" s="9" t="e">
        <f>(E877/L877)</f>
        <v>#DIV/0!</v>
      </c>
      <c r="Q877" t="str">
        <f>LEFT(N877,SEARCH("/",N877)-1)</f>
        <v>music</v>
      </c>
      <c r="R877" t="str">
        <f>RIGHT(N877, LEN(N877)-SEARCH("/", N877))</f>
        <v>jazz</v>
      </c>
      <c r="S877" s="13">
        <f>(J877/86400)+25569+(-7/24)</f>
        <v>42248.432071759256</v>
      </c>
      <c r="T877" s="13">
        <f>(I877/86400)+25569+(-7/24)</f>
        <v>42268.432071759256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</f>
        <v>0.40799492385786801</v>
      </c>
      <c r="P878" s="9">
        <f>(E878/L878)</f>
        <v>28.577777777777779</v>
      </c>
      <c r="Q878" t="str">
        <f>LEFT(N878,SEARCH("/",N878)-1)</f>
        <v>music</v>
      </c>
      <c r="R878" t="str">
        <f>RIGHT(N878, LEN(N878)-SEARCH("/", N878))</f>
        <v>jazz</v>
      </c>
      <c r="S878" s="13">
        <f>(J878/86400)+25569+(-7/24)</f>
        <v>41276.20517361111</v>
      </c>
      <c r="T878" s="13">
        <f>(I878/86400)+25569+(-7/24)</f>
        <v>41309.20517361111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</f>
        <v>0.67549999999999999</v>
      </c>
      <c r="P879" s="9">
        <f>(E879/L879)</f>
        <v>46.586206896551722</v>
      </c>
      <c r="Q879" t="str">
        <f>LEFT(N879,SEARCH("/",N879)-1)</f>
        <v>music</v>
      </c>
      <c r="R879" t="str">
        <f>RIGHT(N879, LEN(N879)-SEARCH("/", N879))</f>
        <v>jazz</v>
      </c>
      <c r="S879" s="13">
        <f>(J879/86400)+25569+(-7/24)</f>
        <v>41597.49722222222</v>
      </c>
      <c r="T879" s="13">
        <f>(I879/86400)+25569+(-7/24)</f>
        <v>41627.49722222222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</f>
        <v>1.2999999999999999E-2</v>
      </c>
      <c r="P880" s="9">
        <f>(E880/L880)</f>
        <v>32.5</v>
      </c>
      <c r="Q880" t="str">
        <f>LEFT(N880,SEARCH("/",N880)-1)</f>
        <v>music</v>
      </c>
      <c r="R880" t="str">
        <f>RIGHT(N880, LEN(N880)-SEARCH("/", N880))</f>
        <v>jazz</v>
      </c>
      <c r="S880" s="13">
        <f>(J880/86400)+25569+(-7/24)</f>
        <v>40504.941250000003</v>
      </c>
      <c r="T880" s="13">
        <f>(I880/86400)+25569+(-7/24)</f>
        <v>40534.941250000003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</f>
        <v>0.30666666666666664</v>
      </c>
      <c r="P881" s="9">
        <f>(E881/L881)</f>
        <v>21.466666666666665</v>
      </c>
      <c r="Q881" t="str">
        <f>LEFT(N881,SEARCH("/",N881)-1)</f>
        <v>music</v>
      </c>
      <c r="R881" t="str">
        <f>RIGHT(N881, LEN(N881)-SEARCH("/", N881))</f>
        <v>jazz</v>
      </c>
      <c r="S881" s="13">
        <f>(J881/86400)+25569+(-7/24)</f>
        <v>41037.538252314815</v>
      </c>
      <c r="T881" s="13">
        <f>(I881/86400)+25569+(-7/24)</f>
        <v>41058.538252314815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</f>
        <v>2.9894179894179893E-2</v>
      </c>
      <c r="P882" s="9">
        <f>(E882/L882)</f>
        <v>14.125</v>
      </c>
      <c r="Q882" t="str">
        <f>LEFT(N882,SEARCH("/",N882)-1)</f>
        <v>music</v>
      </c>
      <c r="R882" t="str">
        <f>RIGHT(N882, LEN(N882)-SEARCH("/", N882))</f>
        <v>indie rock</v>
      </c>
      <c r="S882" s="13">
        <f>(J882/86400)+25569+(-7/24)</f>
        <v>41179.029375000006</v>
      </c>
      <c r="T882" s="13">
        <f>(I882/86400)+25569+(-7/24)</f>
        <v>41212.029375000006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</f>
        <v>8.0000000000000002E-3</v>
      </c>
      <c r="P883" s="9">
        <f>(E883/L883)</f>
        <v>30</v>
      </c>
      <c r="Q883" t="str">
        <f>LEFT(N883,SEARCH("/",N883)-1)</f>
        <v>music</v>
      </c>
      <c r="R883" t="str">
        <f>RIGHT(N883, LEN(N883)-SEARCH("/", N883))</f>
        <v>indie rock</v>
      </c>
      <c r="S883" s="13">
        <f>(J883/86400)+25569+(-7/24)</f>
        <v>40876.959328703706</v>
      </c>
      <c r="T883" s="13">
        <f>(I883/86400)+25569+(-7/24)</f>
        <v>40921.959328703706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</f>
        <v>0.20133333333333334</v>
      </c>
      <c r="P884" s="9">
        <f>(E884/L884)</f>
        <v>21.571428571428573</v>
      </c>
      <c r="Q884" t="str">
        <f>LEFT(N884,SEARCH("/",N884)-1)</f>
        <v>music</v>
      </c>
      <c r="R884" t="str">
        <f>RIGHT(N884, LEN(N884)-SEARCH("/", N884))</f>
        <v>indie rock</v>
      </c>
      <c r="S884" s="13">
        <f>(J884/86400)+25569+(-7/24)</f>
        <v>40759.568865740745</v>
      </c>
      <c r="T884" s="13">
        <f>(I884/86400)+25569+(-7/24)</f>
        <v>40792.568865740745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</f>
        <v>0.4002</v>
      </c>
      <c r="P885" s="9">
        <f>(E885/L885)</f>
        <v>83.375</v>
      </c>
      <c r="Q885" t="str">
        <f>LEFT(N885,SEARCH("/",N885)-1)</f>
        <v>music</v>
      </c>
      <c r="R885" t="str">
        <f>RIGHT(N885, LEN(N885)-SEARCH("/", N885))</f>
        <v>indie rock</v>
      </c>
      <c r="S885" s="13">
        <f>(J885/86400)+25569+(-7/24)</f>
        <v>42371.643923611111</v>
      </c>
      <c r="T885" s="13">
        <f>(I885/86400)+25569+(-7/24)</f>
        <v>42431.643923611111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</f>
        <v>0.01</v>
      </c>
      <c r="P886" s="9">
        <f>(E886/L886)</f>
        <v>10</v>
      </c>
      <c r="Q886" t="str">
        <f>LEFT(N886,SEARCH("/",N886)-1)</f>
        <v>music</v>
      </c>
      <c r="R886" t="str">
        <f>RIGHT(N886, LEN(N886)-SEARCH("/", N886))</f>
        <v>indie rock</v>
      </c>
      <c r="S886" s="13">
        <f>(J886/86400)+25569+(-7/24)</f>
        <v>40981.51094907408</v>
      </c>
      <c r="T886" s="13">
        <f>(I886/86400)+25569+(-7/24)</f>
        <v>41040.813194444447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</f>
        <v>0.75</v>
      </c>
      <c r="P887" s="9">
        <f>(E887/L887)</f>
        <v>35.714285714285715</v>
      </c>
      <c r="Q887" t="str">
        <f>LEFT(N887,SEARCH("/",N887)-1)</f>
        <v>music</v>
      </c>
      <c r="R887" t="str">
        <f>RIGHT(N887, LEN(N887)-SEARCH("/", N887))</f>
        <v>indie rock</v>
      </c>
      <c r="S887" s="13">
        <f>(J887/86400)+25569+(-7/24)</f>
        <v>42713.649432870377</v>
      </c>
      <c r="T887" s="13">
        <f>(I887/86400)+25569+(-7/24)</f>
        <v>42734.649432870377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</f>
        <v>0.41</v>
      </c>
      <c r="P888" s="9">
        <f>(E888/L888)</f>
        <v>29.285714285714285</v>
      </c>
      <c r="Q888" t="str">
        <f>LEFT(N888,SEARCH("/",N888)-1)</f>
        <v>music</v>
      </c>
      <c r="R888" t="str">
        <f>RIGHT(N888, LEN(N888)-SEARCH("/", N888))</f>
        <v>indie rock</v>
      </c>
      <c r="S888" s="13">
        <f>(J888/86400)+25569+(-7/24)</f>
        <v>42603.57885416667</v>
      </c>
      <c r="T888" s="13">
        <f>(I888/86400)+25569+(-7/24)</f>
        <v>42628.57885416667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</f>
        <v>0</v>
      </c>
      <c r="P889" s="9" t="e">
        <f>(E889/L889)</f>
        <v>#DIV/0!</v>
      </c>
      <c r="Q889" t="str">
        <f>LEFT(N889,SEARCH("/",N889)-1)</f>
        <v>music</v>
      </c>
      <c r="R889" t="str">
        <f>RIGHT(N889, LEN(N889)-SEARCH("/", N889))</f>
        <v>indie rock</v>
      </c>
      <c r="S889" s="13">
        <f>(J889/86400)+25569+(-7/24)</f>
        <v>41026.667303240742</v>
      </c>
      <c r="T889" s="13">
        <f>(I889/86400)+25569+(-7/24)</f>
        <v>41056.667303240742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</f>
        <v>7.1999999999999995E-2</v>
      </c>
      <c r="P890" s="9">
        <f>(E890/L890)</f>
        <v>18</v>
      </c>
      <c r="Q890" t="str">
        <f>LEFT(N890,SEARCH("/",N890)-1)</f>
        <v>music</v>
      </c>
      <c r="R890" t="str">
        <f>RIGHT(N890, LEN(N890)-SEARCH("/", N890))</f>
        <v>indie rock</v>
      </c>
      <c r="S890" s="13">
        <f>(J890/86400)+25569+(-7/24)</f>
        <v>40751.461631944447</v>
      </c>
      <c r="T890" s="13">
        <f>(I890/86400)+25569+(-7/24)</f>
        <v>40786.958333333336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</f>
        <v>9.4412800000000005E-2</v>
      </c>
      <c r="P891" s="9">
        <f>(E891/L891)</f>
        <v>73.760000000000005</v>
      </c>
      <c r="Q891" t="str">
        <f>LEFT(N891,SEARCH("/",N891)-1)</f>
        <v>music</v>
      </c>
      <c r="R891" t="str">
        <f>RIGHT(N891, LEN(N891)-SEARCH("/", N891))</f>
        <v>indie rock</v>
      </c>
      <c r="S891" s="13">
        <f>(J891/86400)+25569+(-7/24)</f>
        <v>41887.492395833338</v>
      </c>
      <c r="T891" s="13">
        <f>(I891/86400)+25569+(-7/24)</f>
        <v>41917.492395833338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</f>
        <v>4.1666666666666664E-2</v>
      </c>
      <c r="P892" s="9">
        <f>(E892/L892)</f>
        <v>31.25</v>
      </c>
      <c r="Q892" t="str">
        <f>LEFT(N892,SEARCH("/",N892)-1)</f>
        <v>music</v>
      </c>
      <c r="R892" t="str">
        <f>RIGHT(N892, LEN(N892)-SEARCH("/", N892))</f>
        <v>indie rock</v>
      </c>
      <c r="S892" s="13">
        <f>(J892/86400)+25569+(-7/24)</f>
        <v>41569.407164351855</v>
      </c>
      <c r="T892" s="13">
        <f>(I892/86400)+25569+(-7/24)</f>
        <v>41599.448831018519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</f>
        <v>3.2500000000000001E-2</v>
      </c>
      <c r="P893" s="9">
        <f>(E893/L893)</f>
        <v>28.888888888888889</v>
      </c>
      <c r="Q893" t="str">
        <f>LEFT(N893,SEARCH("/",N893)-1)</f>
        <v>music</v>
      </c>
      <c r="R893" t="str">
        <f>RIGHT(N893, LEN(N893)-SEARCH("/", N893))</f>
        <v>indie rock</v>
      </c>
      <c r="S893" s="13">
        <f>(J893/86400)+25569+(-7/24)</f>
        <v>41841.739930555559</v>
      </c>
      <c r="T893" s="13">
        <f>(I893/86400)+25569+(-7/24)</f>
        <v>41871.739930555559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</f>
        <v>0.40749999999999997</v>
      </c>
      <c r="P894" s="9">
        <f>(E894/L894)</f>
        <v>143.8235294117647</v>
      </c>
      <c r="Q894" t="str">
        <f>LEFT(N894,SEARCH("/",N894)-1)</f>
        <v>music</v>
      </c>
      <c r="R894" t="str">
        <f>RIGHT(N894, LEN(N894)-SEARCH("/", N894))</f>
        <v>indie rock</v>
      </c>
      <c r="S894" s="13">
        <f>(J894/86400)+25569+(-7/24)</f>
        <v>40303.908368055556</v>
      </c>
      <c r="T894" s="13">
        <f>(I894/86400)+25569+(-7/24)</f>
        <v>40390.875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</f>
        <v>0.1</v>
      </c>
      <c r="P895" s="9">
        <f>(E895/L895)</f>
        <v>40</v>
      </c>
      <c r="Q895" t="str">
        <f>LEFT(N895,SEARCH("/",N895)-1)</f>
        <v>music</v>
      </c>
      <c r="R895" t="str">
        <f>RIGHT(N895, LEN(N895)-SEARCH("/", N895))</f>
        <v>indie rock</v>
      </c>
      <c r="S895" s="13">
        <f>(J895/86400)+25569+(-7/24)</f>
        <v>42065.606053240743</v>
      </c>
      <c r="T895" s="13">
        <f>(I895/86400)+25569+(-7/24)</f>
        <v>42095.564386574079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</f>
        <v>0.39169999999999999</v>
      </c>
      <c r="P896" s="9">
        <f>(E896/L896)</f>
        <v>147.81132075471697</v>
      </c>
      <c r="Q896" t="str">
        <f>LEFT(N896,SEARCH("/",N896)-1)</f>
        <v>music</v>
      </c>
      <c r="R896" t="str">
        <f>RIGHT(N896, LEN(N896)-SEARCH("/", N896))</f>
        <v>indie rock</v>
      </c>
      <c r="S896" s="13">
        <f>(J896/86400)+25569+(-7/24)</f>
        <v>42496.689930555556</v>
      </c>
      <c r="T896" s="13">
        <f>(I896/86400)+25569+(-7/24)</f>
        <v>42526.689930555556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</f>
        <v>2.4375000000000001E-2</v>
      </c>
      <c r="P897" s="9">
        <f>(E897/L897)</f>
        <v>27.857142857142858</v>
      </c>
      <c r="Q897" t="str">
        <f>LEFT(N897,SEARCH("/",N897)-1)</f>
        <v>music</v>
      </c>
      <c r="R897" t="str">
        <f>RIGHT(N897, LEN(N897)-SEARCH("/", N897))</f>
        <v>indie rock</v>
      </c>
      <c r="S897" s="13">
        <f>(J897/86400)+25569+(-7/24)</f>
        <v>40430.8359837963</v>
      </c>
      <c r="T897" s="13">
        <f>(I897/86400)+25569+(-7/24)</f>
        <v>40475.8359837963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</f>
        <v>0.4</v>
      </c>
      <c r="P898" s="9">
        <f>(E898/L898)</f>
        <v>44.444444444444443</v>
      </c>
      <c r="Q898" t="str">
        <f>LEFT(N898,SEARCH("/",N898)-1)</f>
        <v>music</v>
      </c>
      <c r="R898" t="str">
        <f>RIGHT(N898, LEN(N898)-SEARCH("/", N898))</f>
        <v>indie rock</v>
      </c>
      <c r="S898" s="13">
        <f>(J898/86400)+25569+(-7/24)</f>
        <v>42218.581319444442</v>
      </c>
      <c r="T898" s="13">
        <f>(I898/86400)+25569+(-7/24)</f>
        <v>42243.875000000007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</f>
        <v>0</v>
      </c>
      <c r="P899" s="9" t="e">
        <f>(E899/L899)</f>
        <v>#DIV/0!</v>
      </c>
      <c r="Q899" t="str">
        <f>LEFT(N899,SEARCH("/",N899)-1)</f>
        <v>music</v>
      </c>
      <c r="R899" t="str">
        <f>RIGHT(N899, LEN(N899)-SEARCH("/", N899))</f>
        <v>indie rock</v>
      </c>
      <c r="S899" s="13">
        <f>(J899/86400)+25569+(-7/24)</f>
        <v>41211.397083333337</v>
      </c>
      <c r="T899" s="13">
        <f>(I899/86400)+25569+(-7/24)</f>
        <v>41241.438750000001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</f>
        <v>2.8000000000000001E-2</v>
      </c>
      <c r="P900" s="9">
        <f>(E900/L900)</f>
        <v>35</v>
      </c>
      <c r="Q900" t="str">
        <f>LEFT(N900,SEARCH("/",N900)-1)</f>
        <v>music</v>
      </c>
      <c r="R900" t="str">
        <f>RIGHT(N900, LEN(N900)-SEARCH("/", N900))</f>
        <v>indie rock</v>
      </c>
      <c r="S900" s="13">
        <f>(J900/86400)+25569+(-7/24)</f>
        <v>40878.466550925928</v>
      </c>
      <c r="T900" s="13">
        <f>(I900/86400)+25569+(-7/24)</f>
        <v>40923.466550925928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</f>
        <v>0.37333333333333335</v>
      </c>
      <c r="P901" s="9">
        <f>(E901/L901)</f>
        <v>35</v>
      </c>
      <c r="Q901" t="str">
        <f>LEFT(N901,SEARCH("/",N901)-1)</f>
        <v>music</v>
      </c>
      <c r="R901" t="str">
        <f>RIGHT(N901, LEN(N901)-SEARCH("/", N901))</f>
        <v>indie rock</v>
      </c>
      <c r="S901" s="13">
        <f>(J901/86400)+25569+(-7/24)</f>
        <v>40645.807430555556</v>
      </c>
      <c r="T901" s="13">
        <f>(I901/86400)+25569+(-7/24)</f>
        <v>40690.807430555556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</f>
        <v>4.1999999999999997E-3</v>
      </c>
      <c r="P902" s="9">
        <f>(E902/L902)</f>
        <v>10.5</v>
      </c>
      <c r="Q902" t="str">
        <f>LEFT(N902,SEARCH("/",N902)-1)</f>
        <v>music</v>
      </c>
      <c r="R902" t="str">
        <f>RIGHT(N902, LEN(N902)-SEARCH("/", N902))</f>
        <v>jazz</v>
      </c>
      <c r="S902" s="13">
        <f>(J902/86400)+25569+(-7/24)</f>
        <v>42429.557893518526</v>
      </c>
      <c r="T902" s="13">
        <f>(I902/86400)+25569+(-7/24)</f>
        <v>42459.516226851854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</f>
        <v>0</v>
      </c>
      <c r="P903" s="9" t="e">
        <f>(E903/L903)</f>
        <v>#DIV/0!</v>
      </c>
      <c r="Q903" t="str">
        <f>LEFT(N903,SEARCH("/",N903)-1)</f>
        <v>music</v>
      </c>
      <c r="R903" t="str">
        <f>RIGHT(N903, LEN(N903)-SEARCH("/", N903))</f>
        <v>jazz</v>
      </c>
      <c r="S903" s="13">
        <f>(J903/86400)+25569+(-7/24)</f>
        <v>40291.519837962966</v>
      </c>
      <c r="T903" s="13">
        <f>(I903/86400)+25569+(-7/24)</f>
        <v>40337.507638888892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</f>
        <v>3.0000000000000001E-3</v>
      </c>
      <c r="P904" s="9">
        <f>(E904/L904)</f>
        <v>30</v>
      </c>
      <c r="Q904" t="str">
        <f>LEFT(N904,SEARCH("/",N904)-1)</f>
        <v>music</v>
      </c>
      <c r="R904" t="str">
        <f>RIGHT(N904, LEN(N904)-SEARCH("/", N904))</f>
        <v>jazz</v>
      </c>
      <c r="S904" s="13">
        <f>(J904/86400)+25569+(-7/24)</f>
        <v>41829.67386574074</v>
      </c>
      <c r="T904" s="13">
        <f>(I904/86400)+25569+(-7/24)</f>
        <v>41881.354166666672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</f>
        <v>3.2000000000000001E-2</v>
      </c>
      <c r="P905" s="9">
        <f>(E905/L905)</f>
        <v>40</v>
      </c>
      <c r="Q905" t="str">
        <f>LEFT(N905,SEARCH("/",N905)-1)</f>
        <v>music</v>
      </c>
      <c r="R905" t="str">
        <f>RIGHT(N905, LEN(N905)-SEARCH("/", N905))</f>
        <v>jazz</v>
      </c>
      <c r="S905" s="13">
        <f>(J905/86400)+25569+(-7/24)</f>
        <v>41149.50439814815</v>
      </c>
      <c r="T905" s="13">
        <f>(I905/86400)+25569+(-7/24)</f>
        <v>41174.809027777781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</f>
        <v>3.0200000000000001E-3</v>
      </c>
      <c r="P906" s="9">
        <f>(E906/L906)</f>
        <v>50.333333333333336</v>
      </c>
      <c r="Q906" t="str">
        <f>LEFT(N906,SEARCH("/",N906)-1)</f>
        <v>music</v>
      </c>
      <c r="R906" t="str">
        <f>RIGHT(N906, LEN(N906)-SEARCH("/", N906))</f>
        <v>jazz</v>
      </c>
      <c r="S906" s="13">
        <f>(J906/86400)+25569+(-7/24)</f>
        <v>42341.788622685192</v>
      </c>
      <c r="T906" s="13">
        <f>(I906/86400)+25569+(-7/24)</f>
        <v>42371.788622685192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</f>
        <v>3.0153846153846153E-2</v>
      </c>
      <c r="P907" s="9">
        <f>(E907/L907)</f>
        <v>32.666666666666664</v>
      </c>
      <c r="Q907" t="str">
        <f>LEFT(N907,SEARCH("/",N907)-1)</f>
        <v>music</v>
      </c>
      <c r="R907" t="str">
        <f>RIGHT(N907, LEN(N907)-SEARCH("/", N907))</f>
        <v>jazz</v>
      </c>
      <c r="S907" s="13">
        <f>(J907/86400)+25569+(-7/24)</f>
        <v>40506.948217592595</v>
      </c>
      <c r="T907" s="13">
        <f>(I907/86400)+25569+(-7/24)</f>
        <v>40566.948217592595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</f>
        <v>0</v>
      </c>
      <c r="P908" s="9" t="e">
        <f>(E908/L908)</f>
        <v>#DIV/0!</v>
      </c>
      <c r="Q908" t="str">
        <f>LEFT(N908,SEARCH("/",N908)-1)</f>
        <v>music</v>
      </c>
      <c r="R908" t="str">
        <f>RIGHT(N908, LEN(N908)-SEARCH("/", N908))</f>
        <v>jazz</v>
      </c>
      <c r="S908" s="13">
        <f>(J908/86400)+25569+(-7/24)</f>
        <v>41680.898032407407</v>
      </c>
      <c r="T908" s="13">
        <f>(I908/86400)+25569+(-7/24)</f>
        <v>41710.856365740743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</f>
        <v>0</v>
      </c>
      <c r="P909" s="9" t="e">
        <f>(E909/L909)</f>
        <v>#DIV/0!</v>
      </c>
      <c r="Q909" t="str">
        <f>LEFT(N909,SEARCH("/",N909)-1)</f>
        <v>music</v>
      </c>
      <c r="R909" t="str">
        <f>RIGHT(N909, LEN(N909)-SEARCH("/", N909))</f>
        <v>jazz</v>
      </c>
      <c r="S909" s="13">
        <f>(J909/86400)+25569+(-7/24)</f>
        <v>40766.900729166671</v>
      </c>
      <c r="T909" s="13">
        <f>(I909/86400)+25569+(-7/24)</f>
        <v>40796.900729166671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</f>
        <v>0</v>
      </c>
      <c r="P910" s="9" t="e">
        <f>(E910/L910)</f>
        <v>#DIV/0!</v>
      </c>
      <c r="Q910" t="str">
        <f>LEFT(N910,SEARCH("/",N910)-1)</f>
        <v>music</v>
      </c>
      <c r="R910" t="str">
        <f>RIGHT(N910, LEN(N910)-SEARCH("/", N910))</f>
        <v>jazz</v>
      </c>
      <c r="S910" s="13">
        <f>(J910/86400)+25569+(-7/24)</f>
        <v>40340.509895833333</v>
      </c>
      <c r="T910" s="13">
        <f>(I910/86400)+25569+(-7/24)</f>
        <v>40385.915972222225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</f>
        <v>3.2500000000000001E-2</v>
      </c>
      <c r="P911" s="9">
        <f>(E911/L911)</f>
        <v>65</v>
      </c>
      <c r="Q911" t="str">
        <f>LEFT(N911,SEARCH("/",N911)-1)</f>
        <v>music</v>
      </c>
      <c r="R911" t="str">
        <f>RIGHT(N911, LEN(N911)-SEARCH("/", N911))</f>
        <v>jazz</v>
      </c>
      <c r="S911" s="13">
        <f>(J911/86400)+25569+(-7/24)</f>
        <v>41081.398611111115</v>
      </c>
      <c r="T911" s="13">
        <f>(I911/86400)+25569+(-7/24)</f>
        <v>41112.875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</f>
        <v>0.22363636363636363</v>
      </c>
      <c r="P912" s="9">
        <f>(E912/L912)</f>
        <v>24.6</v>
      </c>
      <c r="Q912" t="str">
        <f>LEFT(N912,SEARCH("/",N912)-1)</f>
        <v>music</v>
      </c>
      <c r="R912" t="str">
        <f>RIGHT(N912, LEN(N912)-SEARCH("/", N912))</f>
        <v>jazz</v>
      </c>
      <c r="S912" s="13">
        <f>(J912/86400)+25569+(-7/24)</f>
        <v>42737.253692129634</v>
      </c>
      <c r="T912" s="13">
        <f>(I912/86400)+25569+(-7/24)</f>
        <v>42797.253692129634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</f>
        <v>0</v>
      </c>
      <c r="P913" s="9" t="e">
        <f>(E913/L913)</f>
        <v>#DIV/0!</v>
      </c>
      <c r="Q913" t="str">
        <f>LEFT(N913,SEARCH("/",N913)-1)</f>
        <v>music</v>
      </c>
      <c r="R913" t="str">
        <f>RIGHT(N913, LEN(N913)-SEARCH("/", N913))</f>
        <v>jazz</v>
      </c>
      <c r="S913" s="13">
        <f>(J913/86400)+25569+(-7/24)</f>
        <v>41641.713483796302</v>
      </c>
      <c r="T913" s="13">
        <f>(I913/86400)+25569+(-7/24)</f>
        <v>41662.713483796302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</f>
        <v>8.5714285714285719E-3</v>
      </c>
      <c r="P914" s="9">
        <f>(E914/L914)</f>
        <v>15</v>
      </c>
      <c r="Q914" t="str">
        <f>LEFT(N914,SEARCH("/",N914)-1)</f>
        <v>music</v>
      </c>
      <c r="R914" t="str">
        <f>RIGHT(N914, LEN(N914)-SEARCH("/", N914))</f>
        <v>jazz</v>
      </c>
      <c r="S914" s="13">
        <f>(J914/86400)+25569+(-7/24)</f>
        <v>41193.817673611113</v>
      </c>
      <c r="T914" s="13">
        <f>(I914/86400)+25569+(-7/24)</f>
        <v>41253.859340277784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</f>
        <v>6.6066666666666662E-2</v>
      </c>
      <c r="P915" s="9">
        <f>(E915/L915)</f>
        <v>82.583333333333329</v>
      </c>
      <c r="Q915" t="str">
        <f>LEFT(N915,SEARCH("/",N915)-1)</f>
        <v>music</v>
      </c>
      <c r="R915" t="str">
        <f>RIGHT(N915, LEN(N915)-SEARCH("/", N915))</f>
        <v>jazz</v>
      </c>
      <c r="S915" s="13">
        <f>(J915/86400)+25569+(-7/24)</f>
        <v>41003.847442129634</v>
      </c>
      <c r="T915" s="13">
        <f>(I915/86400)+25569+(-7/24)</f>
        <v>41033.847442129634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</f>
        <v>0</v>
      </c>
      <c r="P916" s="9" t="e">
        <f>(E916/L916)</f>
        <v>#DIV/0!</v>
      </c>
      <c r="Q916" t="str">
        <f>LEFT(N916,SEARCH("/",N916)-1)</f>
        <v>music</v>
      </c>
      <c r="R916" t="str">
        <f>RIGHT(N916, LEN(N916)-SEARCH("/", N916))</f>
        <v>jazz</v>
      </c>
      <c r="S916" s="13">
        <f>(J916/86400)+25569+(-7/24)</f>
        <v>41116.471608796295</v>
      </c>
      <c r="T916" s="13">
        <f>(I916/86400)+25569+(-7/24)</f>
        <v>41146.471608796295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</f>
        <v>5.7692307692307696E-2</v>
      </c>
      <c r="P917" s="9">
        <f>(E917/L917)</f>
        <v>41.666666666666664</v>
      </c>
      <c r="Q917" t="str">
        <f>LEFT(N917,SEARCH("/",N917)-1)</f>
        <v>music</v>
      </c>
      <c r="R917" t="str">
        <f>RIGHT(N917, LEN(N917)-SEARCH("/", N917))</f>
        <v>jazz</v>
      </c>
      <c r="S917" s="13">
        <f>(J917/86400)+25569+(-7/24)</f>
        <v>40937.38789351852</v>
      </c>
      <c r="T917" s="13">
        <f>(I917/86400)+25569+(-7/24)</f>
        <v>40968.915972222225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</f>
        <v>0</v>
      </c>
      <c r="P918" s="9" t="e">
        <f>(E918/L918)</f>
        <v>#DIV/0!</v>
      </c>
      <c r="Q918" t="str">
        <f>LEFT(N918,SEARCH("/",N918)-1)</f>
        <v>music</v>
      </c>
      <c r="R918" t="str">
        <f>RIGHT(N918, LEN(N918)-SEARCH("/", N918))</f>
        <v>jazz</v>
      </c>
      <c r="S918" s="13">
        <f>(J918/86400)+25569+(-7/24)</f>
        <v>40434.561736111114</v>
      </c>
      <c r="T918" s="13">
        <f>(I918/86400)+25569+(-7/24)</f>
        <v>40472.916666666672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</f>
        <v>6.0000000000000001E-3</v>
      </c>
      <c r="P919" s="9">
        <f>(E919/L919)</f>
        <v>30</v>
      </c>
      <c r="Q919" t="str">
        <f>LEFT(N919,SEARCH("/",N919)-1)</f>
        <v>music</v>
      </c>
      <c r="R919" t="str">
        <f>RIGHT(N919, LEN(N919)-SEARCH("/", N919))</f>
        <v>jazz</v>
      </c>
      <c r="S919" s="13">
        <f>(J919/86400)+25569+(-7/24)</f>
        <v>41802.651967592596</v>
      </c>
      <c r="T919" s="13">
        <f>(I919/86400)+25569+(-7/24)</f>
        <v>41833.8125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</f>
        <v>5.0256410256410255E-2</v>
      </c>
      <c r="P920" s="9">
        <f>(E920/L920)</f>
        <v>19.600000000000001</v>
      </c>
      <c r="Q920" t="str">
        <f>LEFT(N920,SEARCH("/",N920)-1)</f>
        <v>music</v>
      </c>
      <c r="R920" t="str">
        <f>RIGHT(N920, LEN(N920)-SEARCH("/", N920))</f>
        <v>jazz</v>
      </c>
      <c r="S920" s="13">
        <f>(J920/86400)+25569+(-7/24)</f>
        <v>41944.624548611115</v>
      </c>
      <c r="T920" s="13">
        <f>(I920/86400)+25569+(-7/24)</f>
        <v>41974.666215277779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</f>
        <v>5.0000000000000001E-3</v>
      </c>
      <c r="P921" s="9">
        <f>(E921/L921)</f>
        <v>100</v>
      </c>
      <c r="Q921" t="str">
        <f>LEFT(N921,SEARCH("/",N921)-1)</f>
        <v>music</v>
      </c>
      <c r="R921" t="str">
        <f>RIGHT(N921, LEN(N921)-SEARCH("/", N921))</f>
        <v>jazz</v>
      </c>
      <c r="S921" s="13">
        <f>(J921/86400)+25569+(-7/24)</f>
        <v>41227.350057870375</v>
      </c>
      <c r="T921" s="13">
        <f>(I921/86400)+25569+(-7/24)</f>
        <v>41262.350057870375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</f>
        <v>0</v>
      </c>
      <c r="P922" s="9" t="e">
        <f>(E922/L922)</f>
        <v>#DIV/0!</v>
      </c>
      <c r="Q922" t="str">
        <f>LEFT(N922,SEARCH("/",N922)-1)</f>
        <v>music</v>
      </c>
      <c r="R922" t="str">
        <f>RIGHT(N922, LEN(N922)-SEARCH("/", N922))</f>
        <v>jazz</v>
      </c>
      <c r="S922" s="13">
        <f>(J922/86400)+25569+(-7/24)</f>
        <v>41562.379884259259</v>
      </c>
      <c r="T922" s="13">
        <f>(I922/86400)+25569+(-7/24)</f>
        <v>41592.42155092593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</f>
        <v>0.309</v>
      </c>
      <c r="P923" s="9">
        <f>(E923/L923)</f>
        <v>231.75</v>
      </c>
      <c r="Q923" t="str">
        <f>LEFT(N923,SEARCH("/",N923)-1)</f>
        <v>music</v>
      </c>
      <c r="R923" t="str">
        <f>RIGHT(N923, LEN(N923)-SEARCH("/", N923))</f>
        <v>jazz</v>
      </c>
      <c r="S923" s="13">
        <f>(J923/86400)+25569+(-7/24)</f>
        <v>40846.879351851858</v>
      </c>
      <c r="T923" s="13">
        <f>(I923/86400)+25569+(-7/24)</f>
        <v>40888.921018518522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</f>
        <v>0.21037037037037037</v>
      </c>
      <c r="P924" s="9">
        <f>(E924/L924)</f>
        <v>189.33333333333334</v>
      </c>
      <c r="Q924" t="str">
        <f>LEFT(N924,SEARCH("/",N924)-1)</f>
        <v>music</v>
      </c>
      <c r="R924" t="str">
        <f>RIGHT(N924, LEN(N924)-SEARCH("/", N924))</f>
        <v>jazz</v>
      </c>
      <c r="S924" s="13">
        <f>(J924/86400)+25569+(-7/24)</f>
        <v>41878.238344907411</v>
      </c>
      <c r="T924" s="13">
        <f>(I924/86400)+25569+(-7/24)</f>
        <v>41913.238344907411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</f>
        <v>2.1999999999999999E-2</v>
      </c>
      <c r="P925" s="9">
        <f>(E925/L925)</f>
        <v>55</v>
      </c>
      <c r="Q925" t="str">
        <f>LEFT(N925,SEARCH("/",N925)-1)</f>
        <v>music</v>
      </c>
      <c r="R925" t="str">
        <f>RIGHT(N925, LEN(N925)-SEARCH("/", N925))</f>
        <v>jazz</v>
      </c>
      <c r="S925" s="13">
        <f>(J925/86400)+25569+(-7/24)</f>
        <v>41934.668090277781</v>
      </c>
      <c r="T925" s="13">
        <f>(I925/86400)+25569+(-7/24)</f>
        <v>41964.709756944452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</f>
        <v>0.109</v>
      </c>
      <c r="P926" s="9">
        <f>(E926/L926)</f>
        <v>21.8</v>
      </c>
      <c r="Q926" t="str">
        <f>LEFT(N926,SEARCH("/",N926)-1)</f>
        <v>music</v>
      </c>
      <c r="R926" t="str">
        <f>RIGHT(N926, LEN(N926)-SEARCH("/", N926))</f>
        <v>jazz</v>
      </c>
      <c r="S926" s="13">
        <f>(J926/86400)+25569+(-7/24)</f>
        <v>41288.651261574072</v>
      </c>
      <c r="T926" s="13">
        <f>(I926/86400)+25569+(-7/24)</f>
        <v>41318.651261574072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</f>
        <v>2.6666666666666668E-2</v>
      </c>
      <c r="P927" s="9">
        <f>(E927/L927)</f>
        <v>32</v>
      </c>
      <c r="Q927" t="str">
        <f>LEFT(N927,SEARCH("/",N927)-1)</f>
        <v>music</v>
      </c>
      <c r="R927" t="str">
        <f>RIGHT(N927, LEN(N927)-SEARCH("/", N927))</f>
        <v>jazz</v>
      </c>
      <c r="S927" s="13">
        <f>(J927/86400)+25569+(-7/24)</f>
        <v>41575.589247685188</v>
      </c>
      <c r="T927" s="13">
        <f>(I927/86400)+25569+(-7/24)</f>
        <v>41605.630914351852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</f>
        <v>0</v>
      </c>
      <c r="P928" s="9" t="e">
        <f>(E928/L928)</f>
        <v>#DIV/0!</v>
      </c>
      <c r="Q928" t="str">
        <f>LEFT(N928,SEARCH("/",N928)-1)</f>
        <v>music</v>
      </c>
      <c r="R928" t="str">
        <f>RIGHT(N928, LEN(N928)-SEARCH("/", N928))</f>
        <v>jazz</v>
      </c>
      <c r="S928" s="13">
        <f>(J928/86400)+25569+(-7/24)</f>
        <v>40337.728356481486</v>
      </c>
      <c r="T928" s="13">
        <f>(I928/86400)+25569+(-7/24)</f>
        <v>40367.652777777781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</f>
        <v>0</v>
      </c>
      <c r="P929" s="9" t="e">
        <f>(E929/L929)</f>
        <v>#DIV/0!</v>
      </c>
      <c r="Q929" t="str">
        <f>LEFT(N929,SEARCH("/",N929)-1)</f>
        <v>music</v>
      </c>
      <c r="R929" t="str">
        <f>RIGHT(N929, LEN(N929)-SEARCH("/", N929))</f>
        <v>jazz</v>
      </c>
      <c r="S929" s="13">
        <f>(J929/86400)+25569+(-7/24)</f>
        <v>41013.531192129631</v>
      </c>
      <c r="T929" s="13">
        <f>(I929/86400)+25569+(-7/24)</f>
        <v>41043.531192129631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</f>
        <v>0.10862068965517241</v>
      </c>
      <c r="P930" s="9">
        <f>(E930/L930)</f>
        <v>56.25</v>
      </c>
      <c r="Q930" t="str">
        <f>LEFT(N930,SEARCH("/",N930)-1)</f>
        <v>music</v>
      </c>
      <c r="R930" t="str">
        <f>RIGHT(N930, LEN(N930)-SEARCH("/", N930))</f>
        <v>jazz</v>
      </c>
      <c r="S930" s="13">
        <f>(J930/86400)+25569+(-7/24)</f>
        <v>41180.570752314816</v>
      </c>
      <c r="T930" s="13">
        <f>(I930/86400)+25569+(-7/24)</f>
        <v>41230.708333333336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</f>
        <v>0</v>
      </c>
      <c r="P931" s="9" t="e">
        <f>(E931/L931)</f>
        <v>#DIV/0!</v>
      </c>
      <c r="Q931" t="str">
        <f>LEFT(N931,SEARCH("/",N931)-1)</f>
        <v>music</v>
      </c>
      <c r="R931" t="str">
        <f>RIGHT(N931, LEN(N931)-SEARCH("/", N931))</f>
        <v>jazz</v>
      </c>
      <c r="S931" s="13">
        <f>(J931/86400)+25569+(-7/24)</f>
        <v>40977.946400462963</v>
      </c>
      <c r="T931" s="13">
        <f>(I931/86400)+25569+(-7/24)</f>
        <v>41007.904733796298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</f>
        <v>0.38333333333333336</v>
      </c>
      <c r="P932" s="9">
        <f>(E932/L932)</f>
        <v>69</v>
      </c>
      <c r="Q932" t="str">
        <f>LEFT(N932,SEARCH("/",N932)-1)</f>
        <v>music</v>
      </c>
      <c r="R932" t="str">
        <f>RIGHT(N932, LEN(N932)-SEARCH("/", N932))</f>
        <v>jazz</v>
      </c>
      <c r="S932" s="13">
        <f>(J932/86400)+25569+(-7/24)</f>
        <v>40312.623912037037</v>
      </c>
      <c r="T932" s="13">
        <f>(I932/86400)+25569+(-7/24)</f>
        <v>40354.605555555558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</f>
        <v>6.5500000000000003E-2</v>
      </c>
      <c r="P933" s="9">
        <f>(E933/L933)</f>
        <v>18.714285714285715</v>
      </c>
      <c r="Q933" t="str">
        <f>LEFT(N933,SEARCH("/",N933)-1)</f>
        <v>music</v>
      </c>
      <c r="R933" t="str">
        <f>RIGHT(N933, LEN(N933)-SEARCH("/", N933))</f>
        <v>jazz</v>
      </c>
      <c r="S933" s="13">
        <f>(J933/86400)+25569+(-7/24)</f>
        <v>41680.06831018519</v>
      </c>
      <c r="T933" s="13">
        <f>(I933/86400)+25569+(-7/24)</f>
        <v>41714.625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</f>
        <v>0.14536842105263159</v>
      </c>
      <c r="P934" s="9">
        <f>(E934/L934)</f>
        <v>46.033333333333331</v>
      </c>
      <c r="Q934" t="str">
        <f>LEFT(N934,SEARCH("/",N934)-1)</f>
        <v>music</v>
      </c>
      <c r="R934" t="str">
        <f>RIGHT(N934, LEN(N934)-SEARCH("/", N934))</f>
        <v>jazz</v>
      </c>
      <c r="S934" s="13">
        <f>(J934/86400)+25569+(-7/24)</f>
        <v>41310.677604166667</v>
      </c>
      <c r="T934" s="13">
        <f>(I934/86400)+25569+(-7/24)</f>
        <v>41355.635937500003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</f>
        <v>0.06</v>
      </c>
      <c r="P935" s="9">
        <f>(E935/L935)</f>
        <v>60</v>
      </c>
      <c r="Q935" t="str">
        <f>LEFT(N935,SEARCH("/",N935)-1)</f>
        <v>music</v>
      </c>
      <c r="R935" t="str">
        <f>RIGHT(N935, LEN(N935)-SEARCH("/", N935))</f>
        <v>jazz</v>
      </c>
      <c r="S935" s="13">
        <f>(J935/86400)+25569+(-7/24)</f>
        <v>41710.877418981479</v>
      </c>
      <c r="T935" s="13">
        <f>(I935/86400)+25569+(-7/24)</f>
        <v>41770.877418981479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</f>
        <v>0.30399999999999999</v>
      </c>
      <c r="P936" s="9">
        <f>(E936/L936)</f>
        <v>50.666666666666664</v>
      </c>
      <c r="Q936" t="str">
        <f>LEFT(N936,SEARCH("/",N936)-1)</f>
        <v>music</v>
      </c>
      <c r="R936" t="str">
        <f>RIGHT(N936, LEN(N936)-SEARCH("/", N936))</f>
        <v>jazz</v>
      </c>
      <c r="S936" s="13">
        <f>(J936/86400)+25569+(-7/24)</f>
        <v>41733.445416666669</v>
      </c>
      <c r="T936" s="13">
        <f>(I936/86400)+25569+(-7/24)</f>
        <v>41762.958333333336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</f>
        <v>1.4285714285714285E-2</v>
      </c>
      <c r="P937" s="9">
        <f>(E937/L937)</f>
        <v>25</v>
      </c>
      <c r="Q937" t="str">
        <f>LEFT(N937,SEARCH("/",N937)-1)</f>
        <v>music</v>
      </c>
      <c r="R937" t="str">
        <f>RIGHT(N937, LEN(N937)-SEARCH("/", N937))</f>
        <v>jazz</v>
      </c>
      <c r="S937" s="13">
        <f>(J937/86400)+25569+(-7/24)</f>
        <v>42368.042002314818</v>
      </c>
      <c r="T937" s="13">
        <f>(I937/86400)+25569+(-7/24)</f>
        <v>42398.042002314818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</f>
        <v>0</v>
      </c>
      <c r="P938" s="9" t="e">
        <f>(E938/L938)</f>
        <v>#DIV/0!</v>
      </c>
      <c r="Q938" t="str">
        <f>LEFT(N938,SEARCH("/",N938)-1)</f>
        <v>music</v>
      </c>
      <c r="R938" t="str">
        <f>RIGHT(N938, LEN(N938)-SEARCH("/", N938))</f>
        <v>jazz</v>
      </c>
      <c r="S938" s="13">
        <f>(J938/86400)+25569+(-7/24)</f>
        <v>40882.732511574075</v>
      </c>
      <c r="T938" s="13">
        <f>(I938/86400)+25569+(-7/24)</f>
        <v>40926.541666666672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</f>
        <v>1.1428571428571429E-2</v>
      </c>
      <c r="P939" s="9">
        <f>(E939/L939)</f>
        <v>20</v>
      </c>
      <c r="Q939" t="str">
        <f>LEFT(N939,SEARCH("/",N939)-1)</f>
        <v>music</v>
      </c>
      <c r="R939" t="str">
        <f>RIGHT(N939, LEN(N939)-SEARCH("/", N939))</f>
        <v>jazz</v>
      </c>
      <c r="S939" s="13">
        <f>(J939/86400)+25569+(-7/24)</f>
        <v>41551.50644675926</v>
      </c>
      <c r="T939" s="13">
        <f>(I939/86400)+25569+(-7/24)</f>
        <v>41581.548113425924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</f>
        <v>3.5714285714285713E-3</v>
      </c>
      <c r="P940" s="9">
        <f>(E940/L940)</f>
        <v>25</v>
      </c>
      <c r="Q940" t="str">
        <f>LEFT(N940,SEARCH("/",N940)-1)</f>
        <v>music</v>
      </c>
      <c r="R940" t="str">
        <f>RIGHT(N940, LEN(N940)-SEARCH("/", N940))</f>
        <v>jazz</v>
      </c>
      <c r="S940" s="13">
        <f>(J940/86400)+25569+(-7/24)</f>
        <v>41124.188055555562</v>
      </c>
      <c r="T940" s="13">
        <f>(I940/86400)+25569+(-7/24)</f>
        <v>41154.188055555562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</f>
        <v>1.4545454545454545E-2</v>
      </c>
      <c r="P941" s="9">
        <f>(E941/L941)</f>
        <v>20</v>
      </c>
      <c r="Q941" t="str">
        <f>LEFT(N941,SEARCH("/",N941)-1)</f>
        <v>music</v>
      </c>
      <c r="R941" t="str">
        <f>RIGHT(N941, LEN(N941)-SEARCH("/", N941))</f>
        <v>jazz</v>
      </c>
      <c r="S941" s="13">
        <f>(J941/86400)+25569+(-7/24)</f>
        <v>41416.471504629633</v>
      </c>
      <c r="T941" s="13">
        <f>(I941/86400)+25569+(-7/24)</f>
        <v>41455.540277777778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</f>
        <v>0.17155555555555554</v>
      </c>
      <c r="P942" s="9">
        <f>(E942/L942)</f>
        <v>110.28571428571429</v>
      </c>
      <c r="Q942" t="str">
        <f>LEFT(N942,SEARCH("/",N942)-1)</f>
        <v>technology</v>
      </c>
      <c r="R942" t="str">
        <f>RIGHT(N942, LEN(N942)-SEARCH("/", N942))</f>
        <v>wearables</v>
      </c>
      <c r="S942" s="13">
        <f>(J942/86400)+25569+(-7/24)</f>
        <v>42181.716736111113</v>
      </c>
      <c r="T942" s="13">
        <f>(I942/86400)+25569+(-7/24)</f>
        <v>42226.716736111113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</f>
        <v>2.3220000000000001E-2</v>
      </c>
      <c r="P943" s="9">
        <f>(E943/L943)</f>
        <v>37.451612903225808</v>
      </c>
      <c r="Q943" t="str">
        <f>LEFT(N943,SEARCH("/",N943)-1)</f>
        <v>technology</v>
      </c>
      <c r="R943" t="str">
        <f>RIGHT(N943, LEN(N943)-SEARCH("/", N943))</f>
        <v>wearables</v>
      </c>
      <c r="S943" s="13">
        <f>(J943/86400)+25569+(-7/24)</f>
        <v>42745.804918981485</v>
      </c>
      <c r="T943" s="13">
        <f>(I943/86400)+25569+(-7/24)</f>
        <v>42775.804918981485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</f>
        <v>8.9066666666666669E-2</v>
      </c>
      <c r="P944" s="9">
        <f>(E944/L944)</f>
        <v>41.75</v>
      </c>
      <c r="Q944" t="str">
        <f>LEFT(N944,SEARCH("/",N944)-1)</f>
        <v>technology</v>
      </c>
      <c r="R944" t="str">
        <f>RIGHT(N944, LEN(N944)-SEARCH("/", N944))</f>
        <v>wearables</v>
      </c>
      <c r="S944" s="13">
        <f>(J944/86400)+25569+(-7/24)</f>
        <v>42382.551620370374</v>
      </c>
      <c r="T944" s="13">
        <f>(I944/86400)+25569+(-7/24)</f>
        <v>42418.551620370374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</f>
        <v>9.633333333333334E-2</v>
      </c>
      <c r="P945" s="9">
        <f>(E945/L945)</f>
        <v>24.083333333333332</v>
      </c>
      <c r="Q945" t="str">
        <f>LEFT(N945,SEARCH("/",N945)-1)</f>
        <v>technology</v>
      </c>
      <c r="R945" t="str">
        <f>RIGHT(N945, LEN(N945)-SEARCH("/", N945))</f>
        <v>wearables</v>
      </c>
      <c r="S945" s="13">
        <f>(J945/86400)+25569+(-7/24)</f>
        <v>42673.376215277785</v>
      </c>
      <c r="T945" s="13">
        <f>(I945/86400)+25569+(-7/24)</f>
        <v>42703.417881944442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</f>
        <v>0.13325999999999999</v>
      </c>
      <c r="P946" s="9">
        <f>(E946/L946)</f>
        <v>69.40625</v>
      </c>
      <c r="Q946" t="str">
        <f>LEFT(N946,SEARCH("/",N946)-1)</f>
        <v>technology</v>
      </c>
      <c r="R946" t="str">
        <f>RIGHT(N946, LEN(N946)-SEARCH("/", N946))</f>
        <v>wearables</v>
      </c>
      <c r="S946" s="13">
        <f>(J946/86400)+25569+(-7/24)</f>
        <v>42444.292245370372</v>
      </c>
      <c r="T946" s="13">
        <f>(I946/86400)+25569+(-7/24)</f>
        <v>42478.291666666664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</f>
        <v>2.4840000000000001E-2</v>
      </c>
      <c r="P947" s="9">
        <f>(E947/L947)</f>
        <v>155.25</v>
      </c>
      <c r="Q947" t="str">
        <f>LEFT(N947,SEARCH("/",N947)-1)</f>
        <v>technology</v>
      </c>
      <c r="R947" t="str">
        <f>RIGHT(N947, LEN(N947)-SEARCH("/", N947))</f>
        <v>wearables</v>
      </c>
      <c r="S947" s="13">
        <f>(J947/86400)+25569+(-7/24)</f>
        <v>42732.581319444442</v>
      </c>
      <c r="T947" s="13">
        <f>(I947/86400)+25569+(-7/24)</f>
        <v>42784.707638888889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</f>
        <v>1.9066666666666666E-2</v>
      </c>
      <c r="P948" s="9">
        <f>(E948/L948)</f>
        <v>57.2</v>
      </c>
      <c r="Q948" t="str">
        <f>LEFT(N948,SEARCH("/",N948)-1)</f>
        <v>technology</v>
      </c>
      <c r="R948" t="str">
        <f>RIGHT(N948, LEN(N948)-SEARCH("/", N948))</f>
        <v>wearables</v>
      </c>
      <c r="S948" s="13">
        <f>(J948/86400)+25569+(-7/24)</f>
        <v>42592.45888888889</v>
      </c>
      <c r="T948" s="13">
        <f>(I948/86400)+25569+(-7/24)</f>
        <v>42622.45888888889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</f>
        <v>0</v>
      </c>
      <c r="P949" s="9" t="e">
        <f>(E949/L949)</f>
        <v>#DIV/0!</v>
      </c>
      <c r="Q949" t="str">
        <f>LEFT(N949,SEARCH("/",N949)-1)</f>
        <v>technology</v>
      </c>
      <c r="R949" t="str">
        <f>RIGHT(N949, LEN(N949)-SEARCH("/", N949))</f>
        <v>wearables</v>
      </c>
      <c r="S949" s="13">
        <f>(J949/86400)+25569+(-7/24)</f>
        <v>42491.489652777782</v>
      </c>
      <c r="T949" s="13">
        <f>(I949/86400)+25569+(-7/24)</f>
        <v>42551.489652777782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</f>
        <v>0.12</v>
      </c>
      <c r="P950" s="9">
        <f>(E950/L950)</f>
        <v>60</v>
      </c>
      <c r="Q950" t="str">
        <f>LEFT(N950,SEARCH("/",N950)-1)</f>
        <v>technology</v>
      </c>
      <c r="R950" t="str">
        <f>RIGHT(N950, LEN(N950)-SEARCH("/", N950))</f>
        <v>wearables</v>
      </c>
      <c r="S950" s="13">
        <f>(J950/86400)+25569+(-7/24)</f>
        <v>42411.536620370374</v>
      </c>
      <c r="T950" s="13">
        <f>(I950/86400)+25569+(-7/24)</f>
        <v>42441.536620370374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</f>
        <v>1.3650000000000001E-2</v>
      </c>
      <c r="P951" s="9">
        <f>(E951/L951)</f>
        <v>39</v>
      </c>
      <c r="Q951" t="str">
        <f>LEFT(N951,SEARCH("/",N951)-1)</f>
        <v>technology</v>
      </c>
      <c r="R951" t="str">
        <f>RIGHT(N951, LEN(N951)-SEARCH("/", N951))</f>
        <v>wearables</v>
      </c>
      <c r="S951" s="13">
        <f>(J951/86400)+25569+(-7/24)</f>
        <v>42360.75203703704</v>
      </c>
      <c r="T951" s="13">
        <f>(I951/86400)+25569+(-7/24)</f>
        <v>42420.75203703704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</f>
        <v>0.28039999999999998</v>
      </c>
      <c r="P952" s="9">
        <f>(E952/L952)</f>
        <v>58.416666666666664</v>
      </c>
      <c r="Q952" t="str">
        <f>LEFT(N952,SEARCH("/",N952)-1)</f>
        <v>technology</v>
      </c>
      <c r="R952" t="str">
        <f>RIGHT(N952, LEN(N952)-SEARCH("/", N952))</f>
        <v>wearables</v>
      </c>
      <c r="S952" s="13">
        <f>(J952/86400)+25569+(-7/24)</f>
        <v>42356.459039351852</v>
      </c>
      <c r="T952" s="13">
        <f>(I952/86400)+25569+(-7/24)</f>
        <v>42386.459039351852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</f>
        <v>0.38390000000000002</v>
      </c>
      <c r="P953" s="9">
        <f>(E953/L953)</f>
        <v>158.63636363636363</v>
      </c>
      <c r="Q953" t="str">
        <f>LEFT(N953,SEARCH("/",N953)-1)</f>
        <v>technology</v>
      </c>
      <c r="R953" t="str">
        <f>RIGHT(N953, LEN(N953)-SEARCH("/", N953))</f>
        <v>wearables</v>
      </c>
      <c r="S953" s="13">
        <f>(J953/86400)+25569+(-7/24)</f>
        <v>42480.361944444448</v>
      </c>
      <c r="T953" s="13">
        <f>(I953/86400)+25569+(-7/24)</f>
        <v>42525.361944444448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</f>
        <v>0.39942857142857141</v>
      </c>
      <c r="P954" s="9">
        <f>(E954/L954)</f>
        <v>99.857142857142861</v>
      </c>
      <c r="Q954" t="str">
        <f>LEFT(N954,SEARCH("/",N954)-1)</f>
        <v>technology</v>
      </c>
      <c r="R954" t="str">
        <f>RIGHT(N954, LEN(N954)-SEARCH("/", N954))</f>
        <v>wearables</v>
      </c>
      <c r="S954" s="13">
        <f>(J954/86400)+25569+(-7/24)</f>
        <v>42662.321898148155</v>
      </c>
      <c r="T954" s="13">
        <f>(I954/86400)+25569+(-7/24)</f>
        <v>42692.363564814812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</f>
        <v>8.3999999999999995E-3</v>
      </c>
      <c r="P955" s="9">
        <f>(E955/L955)</f>
        <v>25.2</v>
      </c>
      <c r="Q955" t="str">
        <f>LEFT(N955,SEARCH("/",N955)-1)</f>
        <v>technology</v>
      </c>
      <c r="R955" t="str">
        <f>RIGHT(N955, LEN(N955)-SEARCH("/", N955))</f>
        <v>wearables</v>
      </c>
      <c r="S955" s="13">
        <f>(J955/86400)+25569+(-7/24)</f>
        <v>41998.872673611113</v>
      </c>
      <c r="T955" s="13">
        <f>(I955/86400)+25569+(-7/24)</f>
        <v>42028.872673611113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</f>
        <v>0.43406666666666666</v>
      </c>
      <c r="P956" s="9">
        <f>(E956/L956)</f>
        <v>89.191780821917803</v>
      </c>
      <c r="Q956" t="str">
        <f>LEFT(N956,SEARCH("/",N956)-1)</f>
        <v>technology</v>
      </c>
      <c r="R956" t="str">
        <f>RIGHT(N956, LEN(N956)-SEARCH("/", N956))</f>
        <v>wearables</v>
      </c>
      <c r="S956" s="13">
        <f>(J956/86400)+25569+(-7/24)</f>
        <v>42194.542118055557</v>
      </c>
      <c r="T956" s="13">
        <f>(I956/86400)+25569+(-7/24)</f>
        <v>42236.542118055557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</f>
        <v>5.6613333333333335E-2</v>
      </c>
      <c r="P957" s="9">
        <f>(E957/L957)</f>
        <v>182.6236559139785</v>
      </c>
      <c r="Q957" t="str">
        <f>LEFT(N957,SEARCH("/",N957)-1)</f>
        <v>technology</v>
      </c>
      <c r="R957" t="str">
        <f>RIGHT(N957, LEN(N957)-SEARCH("/", N957))</f>
        <v>wearables</v>
      </c>
      <c r="S957" s="13">
        <f>(J957/86400)+25569+(-7/24)</f>
        <v>42586.003472222226</v>
      </c>
      <c r="T957" s="13">
        <f>(I957/86400)+25569+(-7/24)</f>
        <v>42626.003472222226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</f>
        <v>1.7219999999999999E-2</v>
      </c>
      <c r="P958" s="9">
        <f>(E958/L958)</f>
        <v>50.647058823529413</v>
      </c>
      <c r="Q958" t="str">
        <f>LEFT(N958,SEARCH("/",N958)-1)</f>
        <v>technology</v>
      </c>
      <c r="R958" t="str">
        <f>RIGHT(N958, LEN(N958)-SEARCH("/", N958))</f>
        <v>wearables</v>
      </c>
      <c r="S958" s="13">
        <f>(J958/86400)+25569+(-7/24)</f>
        <v>42060.622210648151</v>
      </c>
      <c r="T958" s="13">
        <f>(I958/86400)+25569+(-7/24)</f>
        <v>42120.580543981479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</f>
        <v>1.9416666666666665E-2</v>
      </c>
      <c r="P959" s="9">
        <f>(E959/L959)</f>
        <v>33.285714285714285</v>
      </c>
      <c r="Q959" t="str">
        <f>LEFT(N959,SEARCH("/",N959)-1)</f>
        <v>technology</v>
      </c>
      <c r="R959" t="str">
        <f>RIGHT(N959, LEN(N959)-SEARCH("/", N959))</f>
        <v>wearables</v>
      </c>
      <c r="S959" s="13">
        <f>(J959/86400)+25569+(-7/24)</f>
        <v>42660.260798611118</v>
      </c>
      <c r="T959" s="13">
        <f>(I959/86400)+25569+(-7/24)</f>
        <v>42691.302465277775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</f>
        <v>0.11328275684711328</v>
      </c>
      <c r="P960" s="9">
        <f>(E960/L960)</f>
        <v>51.823529411764703</v>
      </c>
      <c r="Q960" t="str">
        <f>LEFT(N960,SEARCH("/",N960)-1)</f>
        <v>technology</v>
      </c>
      <c r="R960" t="str">
        <f>RIGHT(N960, LEN(N960)-SEARCH("/", N960))</f>
        <v>wearables</v>
      </c>
      <c r="S960" s="13">
        <f>(J960/86400)+25569+(-7/24)</f>
        <v>42082.511145833334</v>
      </c>
      <c r="T960" s="13">
        <f>(I960/86400)+25569+(-7/24)</f>
        <v>42103.915972222225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</f>
        <v>0.3886</v>
      </c>
      <c r="P961" s="9">
        <f>(E961/L961)</f>
        <v>113.62573099415205</v>
      </c>
      <c r="Q961" t="str">
        <f>LEFT(N961,SEARCH("/",N961)-1)</f>
        <v>technology</v>
      </c>
      <c r="R961" t="str">
        <f>RIGHT(N961, LEN(N961)-SEARCH("/", N961))</f>
        <v>wearables</v>
      </c>
      <c r="S961" s="13">
        <f>(J961/86400)+25569+(-7/24)</f>
        <v>41992.882696759261</v>
      </c>
      <c r="T961" s="13">
        <f>(I961/86400)+25569+(-7/24)</f>
        <v>42022.882696759261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</f>
        <v>0.46100628930817611</v>
      </c>
      <c r="P962" s="9">
        <f>(E962/L962)</f>
        <v>136.46276595744681</v>
      </c>
      <c r="Q962" t="str">
        <f>LEFT(N962,SEARCH("/",N962)-1)</f>
        <v>technology</v>
      </c>
      <c r="R962" t="str">
        <f>RIGHT(N962, LEN(N962)-SEARCH("/", N962))</f>
        <v>wearables</v>
      </c>
      <c r="S962" s="13">
        <f>(J962/86400)+25569+(-7/24)</f>
        <v>42766.335127314822</v>
      </c>
      <c r="T962" s="13">
        <f>(I962/86400)+25569+(-7/24)</f>
        <v>42808.29346064815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</f>
        <v>0.42188421052631581</v>
      </c>
      <c r="P963" s="9">
        <f>(E963/L963)</f>
        <v>364.35454545454547</v>
      </c>
      <c r="Q963" t="str">
        <f>LEFT(N963,SEARCH("/",N963)-1)</f>
        <v>technology</v>
      </c>
      <c r="R963" t="str">
        <f>RIGHT(N963, LEN(N963)-SEARCH("/", N963))</f>
        <v>wearables</v>
      </c>
      <c r="S963" s="13">
        <f>(J963/86400)+25569+(-7/24)</f>
        <v>42740.402025462965</v>
      </c>
      <c r="T963" s="13">
        <f>(I963/86400)+25569+(-7/24)</f>
        <v>42786.500000000007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</f>
        <v>0.2848</v>
      </c>
      <c r="P964" s="9">
        <f>(E964/L964)</f>
        <v>19.243243243243242</v>
      </c>
      <c r="Q964" t="str">
        <f>LEFT(N964,SEARCH("/",N964)-1)</f>
        <v>technology</v>
      </c>
      <c r="R964" t="str">
        <f>RIGHT(N964, LEN(N964)-SEARCH("/", N964))</f>
        <v>wearables</v>
      </c>
      <c r="S964" s="13">
        <f>(J964/86400)+25569+(-7/24)</f>
        <v>42373.420752314814</v>
      </c>
      <c r="T964" s="13">
        <f>(I964/86400)+25569+(-7/24)</f>
        <v>42411.420752314814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</f>
        <v>1.0771428571428571E-2</v>
      </c>
      <c r="P965" s="9">
        <f>(E965/L965)</f>
        <v>41.888888888888886</v>
      </c>
      <c r="Q965" t="str">
        <f>LEFT(N965,SEARCH("/",N965)-1)</f>
        <v>technology</v>
      </c>
      <c r="R965" t="str">
        <f>RIGHT(N965, LEN(N965)-SEARCH("/", N965))</f>
        <v>wearables</v>
      </c>
      <c r="S965" s="13">
        <f>(J965/86400)+25569+(-7/24)</f>
        <v>42625.343969907415</v>
      </c>
      <c r="T965" s="13">
        <f>(I965/86400)+25569+(-7/24)</f>
        <v>42660.343969907415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</f>
        <v>7.9909090909090902E-3</v>
      </c>
      <c r="P966" s="9">
        <f>(E966/L966)</f>
        <v>30.310344827586206</v>
      </c>
      <c r="Q966" t="str">
        <f>LEFT(N966,SEARCH("/",N966)-1)</f>
        <v>technology</v>
      </c>
      <c r="R966" t="str">
        <f>RIGHT(N966, LEN(N966)-SEARCH("/", N966))</f>
        <v>wearables</v>
      </c>
      <c r="S966" s="13">
        <f>(J966/86400)+25569+(-7/24)</f>
        <v>42208.337025462963</v>
      </c>
      <c r="T966" s="13">
        <f>(I966/86400)+25569+(-7/24)</f>
        <v>42248.337025462963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</f>
        <v>1.192E-2</v>
      </c>
      <c r="P967" s="9">
        <f>(E967/L967)</f>
        <v>49.666666666666664</v>
      </c>
      <c r="Q967" t="str">
        <f>LEFT(N967,SEARCH("/",N967)-1)</f>
        <v>technology</v>
      </c>
      <c r="R967" t="str">
        <f>RIGHT(N967, LEN(N967)-SEARCH("/", N967))</f>
        <v>wearables</v>
      </c>
      <c r="S967" s="13">
        <f>(J967/86400)+25569+(-7/24)</f>
        <v>42636.725069444445</v>
      </c>
      <c r="T967" s="13">
        <f>(I967/86400)+25569+(-7/24)</f>
        <v>42668.874305555561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</f>
        <v>0.14799999999999999</v>
      </c>
      <c r="P968" s="9">
        <f>(E968/L968)</f>
        <v>59.2</v>
      </c>
      <c r="Q968" t="str">
        <f>LEFT(N968,SEARCH("/",N968)-1)</f>
        <v>technology</v>
      </c>
      <c r="R968" t="str">
        <f>RIGHT(N968, LEN(N968)-SEARCH("/", N968))</f>
        <v>wearables</v>
      </c>
      <c r="S968" s="13">
        <f>(J968/86400)+25569+(-7/24)</f>
        <v>42619.344120370377</v>
      </c>
      <c r="T968" s="13">
        <f>(I968/86400)+25569+(-7/24)</f>
        <v>42649.344120370377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</f>
        <v>0.17810000000000001</v>
      </c>
      <c r="P969" s="9">
        <f>(E969/L969)</f>
        <v>43.97530864197531</v>
      </c>
      <c r="Q969" t="str">
        <f>LEFT(N969,SEARCH("/",N969)-1)</f>
        <v>technology</v>
      </c>
      <c r="R969" t="str">
        <f>RIGHT(N969, LEN(N969)-SEARCH("/", N969))</f>
        <v>wearables</v>
      </c>
      <c r="S969" s="13">
        <f>(J969/86400)+25569+(-7/24)</f>
        <v>42421.96266203704</v>
      </c>
      <c r="T969" s="13">
        <f>(I969/86400)+25569+(-7/24)</f>
        <v>42481.920995370376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</f>
        <v>1.325E-2</v>
      </c>
      <c r="P970" s="9">
        <f>(E970/L970)</f>
        <v>26.5</v>
      </c>
      <c r="Q970" t="str">
        <f>LEFT(N970,SEARCH("/",N970)-1)</f>
        <v>technology</v>
      </c>
      <c r="R970" t="str">
        <f>RIGHT(N970, LEN(N970)-SEARCH("/", N970))</f>
        <v>wearables</v>
      </c>
      <c r="S970" s="13">
        <f>(J970/86400)+25569+(-7/24)</f>
        <v>41836.555949074078</v>
      </c>
      <c r="T970" s="13">
        <f>(I970/86400)+25569+(-7/24)</f>
        <v>41866.555949074078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</f>
        <v>0.46666666666666667</v>
      </c>
      <c r="P971" s="9">
        <f>(E971/L971)</f>
        <v>1272.7272727272727</v>
      </c>
      <c r="Q971" t="str">
        <f>LEFT(N971,SEARCH("/",N971)-1)</f>
        <v>technology</v>
      </c>
      <c r="R971" t="str">
        <f>RIGHT(N971, LEN(N971)-SEARCH("/", N971))</f>
        <v>wearables</v>
      </c>
      <c r="S971" s="13">
        <f>(J971/86400)+25569+(-7/24)</f>
        <v>42742.011655092596</v>
      </c>
      <c r="T971" s="13">
        <f>(I971/86400)+25569+(-7/24)</f>
        <v>42775.011655092596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</f>
        <v>0.4592</v>
      </c>
      <c r="P972" s="9">
        <f>(E972/L972)</f>
        <v>164</v>
      </c>
      <c r="Q972" t="str">
        <f>LEFT(N972,SEARCH("/",N972)-1)</f>
        <v>technology</v>
      </c>
      <c r="R972" t="str">
        <f>RIGHT(N972, LEN(N972)-SEARCH("/", N972))</f>
        <v>wearables</v>
      </c>
      <c r="S972" s="13">
        <f>(J972/86400)+25569+(-7/24)</f>
        <v>42720.928854166668</v>
      </c>
      <c r="T972" s="13">
        <f>(I972/86400)+25569+(-7/24)</f>
        <v>42757.915972222225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</f>
        <v>2.2599999999999999E-3</v>
      </c>
      <c r="P973" s="9">
        <f>(E973/L973)</f>
        <v>45.2</v>
      </c>
      <c r="Q973" t="str">
        <f>LEFT(N973,SEARCH("/",N973)-1)</f>
        <v>technology</v>
      </c>
      <c r="R973" t="str">
        <f>RIGHT(N973, LEN(N973)-SEARCH("/", N973))</f>
        <v>wearables</v>
      </c>
      <c r="S973" s="13">
        <f>(J973/86400)+25569+(-7/24)</f>
        <v>42111.417361111111</v>
      </c>
      <c r="T973" s="13">
        <f>(I973/86400)+25569+(-7/24)</f>
        <v>42156.417361111111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</f>
        <v>0.34625</v>
      </c>
      <c r="P974" s="9">
        <f>(E974/L974)</f>
        <v>153.88888888888889</v>
      </c>
      <c r="Q974" t="str">
        <f>LEFT(N974,SEARCH("/",N974)-1)</f>
        <v>technology</v>
      </c>
      <c r="R974" t="str">
        <f>RIGHT(N974, LEN(N974)-SEARCH("/", N974))</f>
        <v>wearables</v>
      </c>
      <c r="S974" s="13">
        <f>(J974/86400)+25569+(-7/24)</f>
        <v>41856.574050925927</v>
      </c>
      <c r="T974" s="13">
        <f>(I974/86400)+25569+(-7/24)</f>
        <v>41885.999305555561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</f>
        <v>2.0549999999999999E-2</v>
      </c>
      <c r="P975" s="9">
        <f>(E975/L975)</f>
        <v>51.375</v>
      </c>
      <c r="Q975" t="str">
        <f>LEFT(N975,SEARCH("/",N975)-1)</f>
        <v>technology</v>
      </c>
      <c r="R975" t="str">
        <f>RIGHT(N975, LEN(N975)-SEARCH("/", N975))</f>
        <v>wearables</v>
      </c>
      <c r="S975" s="13">
        <f>(J975/86400)+25569+(-7/24)</f>
        <v>42256.723298611112</v>
      </c>
      <c r="T975" s="13">
        <f>(I975/86400)+25569+(-7/24)</f>
        <v>42316.764965277784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</f>
        <v>5.5999999999999999E-3</v>
      </c>
      <c r="P976" s="9">
        <f>(E976/L976)</f>
        <v>93.333333333333329</v>
      </c>
      <c r="Q976" t="str">
        <f>LEFT(N976,SEARCH("/",N976)-1)</f>
        <v>technology</v>
      </c>
      <c r="R976" t="str">
        <f>RIGHT(N976, LEN(N976)-SEARCH("/", N976))</f>
        <v>wearables</v>
      </c>
      <c r="S976" s="13">
        <f>(J976/86400)+25569+(-7/24)</f>
        <v>42424.457824074074</v>
      </c>
      <c r="T976" s="13">
        <f>(I976/86400)+25569+(-7/24)</f>
        <v>42454.41615740741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</f>
        <v>2.6069999999999999E-2</v>
      </c>
      <c r="P977" s="9">
        <f>(E977/L977)</f>
        <v>108.625</v>
      </c>
      <c r="Q977" t="str">
        <f>LEFT(N977,SEARCH("/",N977)-1)</f>
        <v>technology</v>
      </c>
      <c r="R977" t="str">
        <f>RIGHT(N977, LEN(N977)-SEARCH("/", N977))</f>
        <v>wearables</v>
      </c>
      <c r="S977" s="13">
        <f>(J977/86400)+25569+(-7/24)</f>
        <v>42489.404918981483</v>
      </c>
      <c r="T977" s="13">
        <f>(I977/86400)+25569+(-7/24)</f>
        <v>42549.404918981483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</f>
        <v>1.9259999999999999E-2</v>
      </c>
      <c r="P978" s="9">
        <f>(E978/L978)</f>
        <v>160.5</v>
      </c>
      <c r="Q978" t="str">
        <f>LEFT(N978,SEARCH("/",N978)-1)</f>
        <v>technology</v>
      </c>
      <c r="R978" t="str">
        <f>RIGHT(N978, LEN(N978)-SEARCH("/", N978))</f>
        <v>wearables</v>
      </c>
      <c r="S978" s="13">
        <f>(J978/86400)+25569+(-7/24)</f>
        <v>42184.767326388894</v>
      </c>
      <c r="T978" s="13">
        <f>(I978/86400)+25569+(-7/24)</f>
        <v>42229.767326388894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</f>
        <v>0.33666666666666667</v>
      </c>
      <c r="P979" s="9">
        <f>(E979/L979)</f>
        <v>75.75</v>
      </c>
      <c r="Q979" t="str">
        <f>LEFT(N979,SEARCH("/",N979)-1)</f>
        <v>technology</v>
      </c>
      <c r="R979" t="str">
        <f>RIGHT(N979, LEN(N979)-SEARCH("/", N979))</f>
        <v>wearables</v>
      </c>
      <c r="S979" s="13">
        <f>(J979/86400)+25569+(-7/24)</f>
        <v>42391.650428240748</v>
      </c>
      <c r="T979" s="13">
        <f>(I979/86400)+25569+(-7/24)</f>
        <v>42421.650428240748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</f>
        <v>0.5626326718299024</v>
      </c>
      <c r="P980" s="9">
        <f>(E980/L980)</f>
        <v>790.83739837398377</v>
      </c>
      <c r="Q980" t="str">
        <f>LEFT(N980,SEARCH("/",N980)-1)</f>
        <v>technology</v>
      </c>
      <c r="R980" t="str">
        <f>RIGHT(N980, LEN(N980)-SEARCH("/", N980))</f>
        <v>wearables</v>
      </c>
      <c r="S980" s="13">
        <f>(J980/86400)+25569+(-7/24)</f>
        <v>42395.017372685186</v>
      </c>
      <c r="T980" s="13">
        <f>(I980/86400)+25569+(-7/24)</f>
        <v>42425.017372685186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</f>
        <v>0.82817600000000002</v>
      </c>
      <c r="P981" s="9">
        <f>(E981/L981)</f>
        <v>301.93916666666667</v>
      </c>
      <c r="Q981" t="str">
        <f>LEFT(N981,SEARCH("/",N981)-1)</f>
        <v>technology</v>
      </c>
      <c r="R981" t="str">
        <f>RIGHT(N981, LEN(N981)-SEARCH("/", N981))</f>
        <v>wearables</v>
      </c>
      <c r="S981" s="13">
        <f>(J981/86400)+25569+(-7/24)</f>
        <v>42506.125324074077</v>
      </c>
      <c r="T981" s="13">
        <f>(I981/86400)+25569+(-7/24)</f>
        <v>42541.499305555561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</f>
        <v>0.14860000000000001</v>
      </c>
      <c r="P982" s="9">
        <f>(E982/L982)</f>
        <v>47.935483870967744</v>
      </c>
      <c r="Q982" t="str">
        <f>LEFT(N982,SEARCH("/",N982)-1)</f>
        <v>technology</v>
      </c>
      <c r="R982" t="str">
        <f>RIGHT(N982, LEN(N982)-SEARCH("/", N982))</f>
        <v>wearables</v>
      </c>
      <c r="S982" s="13">
        <f>(J982/86400)+25569+(-7/24)</f>
        <v>41928.612523148149</v>
      </c>
      <c r="T982" s="13">
        <f>(I982/86400)+25569+(-7/24)</f>
        <v>41973.654189814821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</f>
        <v>1.2375123751237513E-4</v>
      </c>
      <c r="P983" s="9">
        <f>(E983/L983)</f>
        <v>2.75</v>
      </c>
      <c r="Q983" t="str">
        <f>LEFT(N983,SEARCH("/",N983)-1)</f>
        <v>technology</v>
      </c>
      <c r="R983" t="str">
        <f>RIGHT(N983, LEN(N983)-SEARCH("/", N983))</f>
        <v>wearables</v>
      </c>
      <c r="S983" s="13">
        <f>(J983/86400)+25569+(-7/24)</f>
        <v>41830.655347222222</v>
      </c>
      <c r="T983" s="13">
        <f>(I983/86400)+25569+(-7/24)</f>
        <v>41860.655347222222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</f>
        <v>1.7142857142857143E-4</v>
      </c>
      <c r="P984" s="9">
        <f>(E984/L984)</f>
        <v>1</v>
      </c>
      <c r="Q984" t="str">
        <f>LEFT(N984,SEARCH("/",N984)-1)</f>
        <v>technology</v>
      </c>
      <c r="R984" t="str">
        <f>RIGHT(N984, LEN(N984)-SEARCH("/", N984))</f>
        <v>wearables</v>
      </c>
      <c r="S984" s="13">
        <f>(J984/86400)+25569+(-7/24)</f>
        <v>42615.461643518523</v>
      </c>
      <c r="T984" s="13">
        <f>(I984/86400)+25569+(-7/24)</f>
        <v>42645.461643518523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</f>
        <v>0.2950613611721471</v>
      </c>
      <c r="P985" s="9">
        <f>(E985/L985)</f>
        <v>171.79329608938548</v>
      </c>
      <c r="Q985" t="str">
        <f>LEFT(N985,SEARCH("/",N985)-1)</f>
        <v>technology</v>
      </c>
      <c r="R985" t="str">
        <f>RIGHT(N985, LEN(N985)-SEARCH("/", N985))</f>
        <v>wearables</v>
      </c>
      <c r="S985" s="13">
        <f>(J985/86400)+25569+(-7/24)</f>
        <v>42574.375983796293</v>
      </c>
      <c r="T985" s="13">
        <f>(I985/86400)+25569+(-7/24)</f>
        <v>42605.57916666667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</f>
        <v>1.06E-2</v>
      </c>
      <c r="P986" s="9">
        <f>(E986/L986)</f>
        <v>35.333333333333336</v>
      </c>
      <c r="Q986" t="str">
        <f>LEFT(N986,SEARCH("/",N986)-1)</f>
        <v>technology</v>
      </c>
      <c r="R986" t="str">
        <f>RIGHT(N986, LEN(N986)-SEARCH("/", N986))</f>
        <v>wearables</v>
      </c>
      <c r="S986" s="13">
        <f>(J986/86400)+25569+(-7/24)</f>
        <v>42060.824166666665</v>
      </c>
      <c r="T986" s="13">
        <f>(I986/86400)+25569+(-7/24)</f>
        <v>42090.782500000001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</f>
        <v>6.2933333333333327E-2</v>
      </c>
      <c r="P987" s="9">
        <f>(E987/L987)</f>
        <v>82.086956521739125</v>
      </c>
      <c r="Q987" t="str">
        <f>LEFT(N987,SEARCH("/",N987)-1)</f>
        <v>technology</v>
      </c>
      <c r="R987" t="str">
        <f>RIGHT(N987, LEN(N987)-SEARCH("/", N987))</f>
        <v>wearables</v>
      </c>
      <c r="S987" s="13">
        <f>(J987/86400)+25569+(-7/24)</f>
        <v>42339.676041666673</v>
      </c>
      <c r="T987" s="13">
        <f>(I987/86400)+25569+(-7/24)</f>
        <v>42369.666666666664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</f>
        <v>0.1275</v>
      </c>
      <c r="P988" s="9">
        <f>(E988/L988)</f>
        <v>110.8695652173913</v>
      </c>
      <c r="Q988" t="str">
        <f>LEFT(N988,SEARCH("/",N988)-1)</f>
        <v>technology</v>
      </c>
      <c r="R988" t="str">
        <f>RIGHT(N988, LEN(N988)-SEARCH("/", N988))</f>
        <v>wearables</v>
      </c>
      <c r="S988" s="13">
        <f>(J988/86400)+25569+(-7/24)</f>
        <v>42324.475694444445</v>
      </c>
      <c r="T988" s="13">
        <f>(I988/86400)+25569+(-7/24)</f>
        <v>42378.708333333336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</f>
        <v>0.13220000000000001</v>
      </c>
      <c r="P989" s="9">
        <f>(E989/L989)</f>
        <v>161.21951219512195</v>
      </c>
      <c r="Q989" t="str">
        <f>LEFT(N989,SEARCH("/",N989)-1)</f>
        <v>technology</v>
      </c>
      <c r="R989" t="str">
        <f>RIGHT(N989, LEN(N989)-SEARCH("/", N989))</f>
        <v>wearables</v>
      </c>
      <c r="S989" s="13">
        <f>(J989/86400)+25569+(-7/24)</f>
        <v>41773.002893518518</v>
      </c>
      <c r="T989" s="13">
        <f>(I989/86400)+25569+(-7/24)</f>
        <v>41813.002893518518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</f>
        <v>0</v>
      </c>
      <c r="P990" s="9" t="e">
        <f>(E990/L990)</f>
        <v>#DIV/0!</v>
      </c>
      <c r="Q990" t="str">
        <f>LEFT(N990,SEARCH("/",N990)-1)</f>
        <v>technology</v>
      </c>
      <c r="R990" t="str">
        <f>RIGHT(N990, LEN(N990)-SEARCH("/", N990))</f>
        <v>wearables</v>
      </c>
      <c r="S990" s="13">
        <f>(J990/86400)+25569+(-7/24)</f>
        <v>42614.065104166664</v>
      </c>
      <c r="T990" s="13">
        <f>(I990/86400)+25569+(-7/24)</f>
        <v>42644.065104166664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</f>
        <v>0.16769999999999999</v>
      </c>
      <c r="P991" s="9">
        <f>(E991/L991)</f>
        <v>52.40625</v>
      </c>
      <c r="Q991" t="str">
        <f>LEFT(N991,SEARCH("/",N991)-1)</f>
        <v>technology</v>
      </c>
      <c r="R991" t="str">
        <f>RIGHT(N991, LEN(N991)-SEARCH("/", N991))</f>
        <v>wearables</v>
      </c>
      <c r="S991" s="13">
        <f>(J991/86400)+25569+(-7/24)</f>
        <v>42611.64230324074</v>
      </c>
      <c r="T991" s="13">
        <f>(I991/86400)+25569+(-7/24)</f>
        <v>42641.64230324074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</f>
        <v>1.0399999999999999E-3</v>
      </c>
      <c r="P992" s="9">
        <f>(E992/L992)</f>
        <v>13</v>
      </c>
      <c r="Q992" t="str">
        <f>LEFT(N992,SEARCH("/",N992)-1)</f>
        <v>technology</v>
      </c>
      <c r="R992" t="str">
        <f>RIGHT(N992, LEN(N992)-SEARCH("/", N992))</f>
        <v>wearables</v>
      </c>
      <c r="S992" s="13">
        <f>(J992/86400)+25569+(-7/24)</f>
        <v>41855.492638888893</v>
      </c>
      <c r="T992" s="13">
        <f>(I992/86400)+25569+(-7/24)</f>
        <v>41885.492638888893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</f>
        <v>4.24E-2</v>
      </c>
      <c r="P993" s="9">
        <f>(E993/L993)</f>
        <v>30.285714285714285</v>
      </c>
      <c r="Q993" t="str">
        <f>LEFT(N993,SEARCH("/",N993)-1)</f>
        <v>technology</v>
      </c>
      <c r="R993" t="str">
        <f>RIGHT(N993, LEN(N993)-SEARCH("/", N993))</f>
        <v>wearables</v>
      </c>
      <c r="S993" s="13">
        <f>(J993/86400)+25569+(-7/24)</f>
        <v>42538.465138888896</v>
      </c>
      <c r="T993" s="13">
        <f>(I993/86400)+25569+(-7/24)</f>
        <v>42563.493750000001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</f>
        <v>4.6699999999999997E-3</v>
      </c>
      <c r="P994" s="9">
        <f>(E994/L994)</f>
        <v>116.75</v>
      </c>
      <c r="Q994" t="str">
        <f>LEFT(N994,SEARCH("/",N994)-1)</f>
        <v>technology</v>
      </c>
      <c r="R994" t="str">
        <f>RIGHT(N994, LEN(N994)-SEARCH("/", N994))</f>
        <v>wearables</v>
      </c>
      <c r="S994" s="13">
        <f>(J994/86400)+25569+(-7/24)</f>
        <v>42437.633321759262</v>
      </c>
      <c r="T994" s="13">
        <f>(I994/86400)+25569+(-7/24)</f>
        <v>42497.591655092598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</f>
        <v>0.25087142857142858</v>
      </c>
      <c r="P995" s="9">
        <f>(E995/L995)</f>
        <v>89.59693877551021</v>
      </c>
      <c r="Q995" t="str">
        <f>LEFT(N995,SEARCH("/",N995)-1)</f>
        <v>technology</v>
      </c>
      <c r="R995" t="str">
        <f>RIGHT(N995, LEN(N995)-SEARCH("/", N995))</f>
        <v>wearables</v>
      </c>
      <c r="S995" s="13">
        <f>(J995/86400)+25569+(-7/24)</f>
        <v>42652.673240740747</v>
      </c>
      <c r="T995" s="13">
        <f>(I995/86400)+25569+(-7/24)</f>
        <v>42685.916666666664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</f>
        <v>2.3345000000000001E-2</v>
      </c>
      <c r="P996" s="9">
        <f>(E996/L996)</f>
        <v>424.45454545454544</v>
      </c>
      <c r="Q996" t="str">
        <f>LEFT(N996,SEARCH("/",N996)-1)</f>
        <v>technology</v>
      </c>
      <c r="R996" t="str">
        <f>RIGHT(N996, LEN(N996)-SEARCH("/", N996))</f>
        <v>wearables</v>
      </c>
      <c r="S996" s="13">
        <f>(J996/86400)+25569+(-7/24)</f>
        <v>41920.971412037041</v>
      </c>
      <c r="T996" s="13">
        <f>(I996/86400)+25569+(-7/24)</f>
        <v>41973.665972222225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</f>
        <v>7.2599999999999998E-2</v>
      </c>
      <c r="P997" s="9">
        <f>(E997/L997)</f>
        <v>80.666666666666671</v>
      </c>
      <c r="Q997" t="str">
        <f>LEFT(N997,SEARCH("/",N997)-1)</f>
        <v>technology</v>
      </c>
      <c r="R997" t="str">
        <f>RIGHT(N997, LEN(N997)-SEARCH("/", N997))</f>
        <v>wearables</v>
      </c>
      <c r="S997" s="13">
        <f>(J997/86400)+25569+(-7/24)</f>
        <v>41947.649074074077</v>
      </c>
      <c r="T997" s="13">
        <f>(I997/86400)+25569+(-7/24)</f>
        <v>41972.375000000007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</f>
        <v>1.6250000000000001E-2</v>
      </c>
      <c r="P998" s="9">
        <f>(E998/L998)</f>
        <v>13</v>
      </c>
      <c r="Q998" t="str">
        <f>LEFT(N998,SEARCH("/",N998)-1)</f>
        <v>technology</v>
      </c>
      <c r="R998" t="str">
        <f>RIGHT(N998, LEN(N998)-SEARCH("/", N998))</f>
        <v>wearables</v>
      </c>
      <c r="S998" s="13">
        <f>(J998/86400)+25569+(-7/24)</f>
        <v>41817.57476851852</v>
      </c>
      <c r="T998" s="13">
        <f>(I998/86400)+25569+(-7/24)</f>
        <v>41847.352083333339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</f>
        <v>1.2999999999999999E-2</v>
      </c>
      <c r="P999" s="9">
        <f>(E999/L999)</f>
        <v>8.125</v>
      </c>
      <c r="Q999" t="str">
        <f>LEFT(N999,SEARCH("/",N999)-1)</f>
        <v>technology</v>
      </c>
      <c r="R999" t="str">
        <f>RIGHT(N999, LEN(N999)-SEARCH("/", N999))</f>
        <v>wearables</v>
      </c>
      <c r="S999" s="13">
        <f>(J999/86400)+25569+(-7/24)</f>
        <v>41940.811307870375</v>
      </c>
      <c r="T999" s="13">
        <f>(I999/86400)+25569+(-7/24)</f>
        <v>41970.85297453704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</f>
        <v>0.58558333333333334</v>
      </c>
      <c r="P1000" s="9">
        <f>(E1000/L1000)</f>
        <v>153.42794759825327</v>
      </c>
      <c r="Q1000" t="str">
        <f>LEFT(N1000,SEARCH("/",N1000)-1)</f>
        <v>technology</v>
      </c>
      <c r="R1000" t="str">
        <f>RIGHT(N1000, LEN(N1000)-SEARCH("/", N1000))</f>
        <v>wearables</v>
      </c>
      <c r="S1000" s="13">
        <f>(J1000/86400)+25569+(-7/24)</f>
        <v>42281.877326388894</v>
      </c>
      <c r="T1000" s="13">
        <f>(I1000/86400)+25569+(-7/24)</f>
        <v>42326.918993055559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</f>
        <v>7.7886666666666673E-2</v>
      </c>
      <c r="P1001" s="9">
        <f>(E1001/L1001)</f>
        <v>292.07499999999999</v>
      </c>
      <c r="Q1001" t="str">
        <f>LEFT(N1001,SEARCH("/",N1001)-1)</f>
        <v>technology</v>
      </c>
      <c r="R1001" t="str">
        <f>RIGHT(N1001, LEN(N1001)-SEARCH("/", N1001))</f>
        <v>wearables</v>
      </c>
      <c r="S1001" s="13">
        <f>(J1001/86400)+25569+(-7/24)</f>
        <v>41926.007986111115</v>
      </c>
      <c r="T1001" s="13">
        <f>(I1001/86400)+25569+(-7/24)</f>
        <v>41956.043055555558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</f>
        <v>2.2157147647256063E-2</v>
      </c>
      <c r="P1002" s="9">
        <f>(E1002/L1002)</f>
        <v>3304</v>
      </c>
      <c r="Q1002" t="str">
        <f>LEFT(N1002,SEARCH("/",N1002)-1)</f>
        <v>technology</v>
      </c>
      <c r="R1002" t="str">
        <f>RIGHT(N1002, LEN(N1002)-SEARCH("/", N1002))</f>
        <v>wearables</v>
      </c>
      <c r="S1002" s="13">
        <f>(J1002/86400)+25569+(-7/24)</f>
        <v>42748.768055555556</v>
      </c>
      <c r="T1002" s="13">
        <f>(I1002/86400)+25569+(-7/24)</f>
        <v>42808.726388888892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</f>
        <v>1.04</v>
      </c>
      <c r="P1003" s="9">
        <f>(E1003/L1003)</f>
        <v>1300</v>
      </c>
      <c r="Q1003" t="str">
        <f>LEFT(N1003,SEARCH("/",N1003)-1)</f>
        <v>technology</v>
      </c>
      <c r="R1003" t="str">
        <f>RIGHT(N1003, LEN(N1003)-SEARCH("/", N1003))</f>
        <v>wearables</v>
      </c>
      <c r="S1003" s="13">
        <f>(J1003/86400)+25569+(-7/24)</f>
        <v>42720.428391203706</v>
      </c>
      <c r="T1003" s="13">
        <f>(I1003/86400)+25569+(-7/24)</f>
        <v>42765.428391203706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</f>
        <v>0.29602960296029601</v>
      </c>
      <c r="P1004" s="9">
        <f>(E1004/L1004)</f>
        <v>134.54545454545453</v>
      </c>
      <c r="Q1004" t="str">
        <f>LEFT(N1004,SEARCH("/",N1004)-1)</f>
        <v>technology</v>
      </c>
      <c r="R1004" t="str">
        <f>RIGHT(N1004, LEN(N1004)-SEARCH("/", N1004))</f>
        <v>wearables</v>
      </c>
      <c r="S1004" s="13">
        <f>(J1004/86400)+25569+(-7/24)</f>
        <v>42325.392523148148</v>
      </c>
      <c r="T1004" s="13">
        <f>(I1004/86400)+25569+(-7/24)</f>
        <v>42354.957638888889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</f>
        <v>0.16055</v>
      </c>
      <c r="P1005" s="9">
        <f>(E1005/L1005)</f>
        <v>214.06666666666666</v>
      </c>
      <c r="Q1005" t="str">
        <f>LEFT(N1005,SEARCH("/",N1005)-1)</f>
        <v>technology</v>
      </c>
      <c r="R1005" t="str">
        <f>RIGHT(N1005, LEN(N1005)-SEARCH("/", N1005))</f>
        <v>wearables</v>
      </c>
      <c r="S1005" s="13">
        <f>(J1005/86400)+25569+(-7/24)</f>
        <v>42780.417372685188</v>
      </c>
      <c r="T1005" s="13">
        <f>(I1005/86400)+25569+(-7/24)</f>
        <v>42810.375706018523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</f>
        <v>0.82208000000000003</v>
      </c>
      <c r="P1006" s="9">
        <f>(E1006/L1006)</f>
        <v>216.33684210526314</v>
      </c>
      <c r="Q1006" t="str">
        <f>LEFT(N1006,SEARCH("/",N1006)-1)</f>
        <v>technology</v>
      </c>
      <c r="R1006" t="str">
        <f>RIGHT(N1006, LEN(N1006)-SEARCH("/", N1006))</f>
        <v>wearables</v>
      </c>
      <c r="S1006" s="13">
        <f>(J1006/86400)+25569+(-7/24)</f>
        <v>42388.416979166672</v>
      </c>
      <c r="T1006" s="13">
        <f>(I1006/86400)+25569+(-7/24)</f>
        <v>42418.416979166672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</f>
        <v>0.75051000000000001</v>
      </c>
      <c r="P1007" s="9">
        <f>(E1007/L1007)</f>
        <v>932.31055900621118</v>
      </c>
      <c r="Q1007" t="str">
        <f>LEFT(N1007,SEARCH("/",N1007)-1)</f>
        <v>technology</v>
      </c>
      <c r="R1007" t="str">
        <f>RIGHT(N1007, LEN(N1007)-SEARCH("/", N1007))</f>
        <v>wearables</v>
      </c>
      <c r="S1007" s="13">
        <f>(J1007/86400)+25569+(-7/24)</f>
        <v>42276.333136574081</v>
      </c>
      <c r="T1007" s="13">
        <f>(I1007/86400)+25569+(-7/24)</f>
        <v>42307.333136574081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</f>
        <v>5.8500000000000003E-2</v>
      </c>
      <c r="P1008" s="9">
        <f>(E1008/L1008)</f>
        <v>29.25</v>
      </c>
      <c r="Q1008" t="str">
        <f>LEFT(N1008,SEARCH("/",N1008)-1)</f>
        <v>technology</v>
      </c>
      <c r="R1008" t="str">
        <f>RIGHT(N1008, LEN(N1008)-SEARCH("/", N1008))</f>
        <v>wearables</v>
      </c>
      <c r="S1008" s="13">
        <f>(J1008/86400)+25569+(-7/24)</f>
        <v>41976.748518518521</v>
      </c>
      <c r="T1008" s="13">
        <f>(I1008/86400)+25569+(-7/24)</f>
        <v>41985.007638888892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</f>
        <v>0.44319999999999998</v>
      </c>
      <c r="P1009" s="9">
        <f>(E1009/L1009)</f>
        <v>174.94736842105263</v>
      </c>
      <c r="Q1009" t="str">
        <f>LEFT(N1009,SEARCH("/",N1009)-1)</f>
        <v>technology</v>
      </c>
      <c r="R1009" t="str">
        <f>RIGHT(N1009, LEN(N1009)-SEARCH("/", N1009))</f>
        <v>wearables</v>
      </c>
      <c r="S1009" s="13">
        <f>(J1009/86400)+25569+(-7/24)</f>
        <v>42676.291932870372</v>
      </c>
      <c r="T1009" s="13">
        <f>(I1009/86400)+25569+(-7/24)</f>
        <v>42718.333599537036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</f>
        <v>2.6737967914438501E-3</v>
      </c>
      <c r="P1010" s="9">
        <f>(E1010/L1010)</f>
        <v>250</v>
      </c>
      <c r="Q1010" t="str">
        <f>LEFT(N1010,SEARCH("/",N1010)-1)</f>
        <v>technology</v>
      </c>
      <c r="R1010" t="str">
        <f>RIGHT(N1010, LEN(N1010)-SEARCH("/", N1010))</f>
        <v>wearables</v>
      </c>
      <c r="S1010" s="13">
        <f>(J1010/86400)+25569+(-7/24)</f>
        <v>42702.517534722225</v>
      </c>
      <c r="T1010" s="13">
        <f>(I1010/86400)+25569+(-7/24)</f>
        <v>42732.517534722225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</f>
        <v>0.1313</v>
      </c>
      <c r="P1011" s="9">
        <f>(E1011/L1011)</f>
        <v>65</v>
      </c>
      <c r="Q1011" t="str">
        <f>LEFT(N1011,SEARCH("/",N1011)-1)</f>
        <v>technology</v>
      </c>
      <c r="R1011" t="str">
        <f>RIGHT(N1011, LEN(N1011)-SEARCH("/", N1011))</f>
        <v>wearables</v>
      </c>
      <c r="S1011" s="13">
        <f>(J1011/86400)+25569+(-7/24)</f>
        <v>42510.313032407408</v>
      </c>
      <c r="T1011" s="13">
        <f>(I1011/86400)+25569+(-7/24)</f>
        <v>42540.313032407408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</f>
        <v>1.9088937093275488E-3</v>
      </c>
      <c r="P1012" s="9">
        <f>(E1012/L1012)</f>
        <v>55</v>
      </c>
      <c r="Q1012" t="str">
        <f>LEFT(N1012,SEARCH("/",N1012)-1)</f>
        <v>technology</v>
      </c>
      <c r="R1012" t="str">
        <f>RIGHT(N1012, LEN(N1012)-SEARCH("/", N1012))</f>
        <v>wearables</v>
      </c>
      <c r="S1012" s="13">
        <f>(J1012/86400)+25569+(-7/24)</f>
        <v>42561.537754629629</v>
      </c>
      <c r="T1012" s="13">
        <f>(I1012/86400)+25569+(-7/24)</f>
        <v>42617.832638888889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</f>
        <v>3.7499999999999999E-3</v>
      </c>
      <c r="P1013" s="9">
        <f>(E1013/L1013)</f>
        <v>75</v>
      </c>
      <c r="Q1013" t="str">
        <f>LEFT(N1013,SEARCH("/",N1013)-1)</f>
        <v>technology</v>
      </c>
      <c r="R1013" t="str">
        <f>RIGHT(N1013, LEN(N1013)-SEARCH("/", N1013))</f>
        <v>wearables</v>
      </c>
      <c r="S1013" s="13">
        <f>(J1013/86400)+25569+(-7/24)</f>
        <v>41946.606423611112</v>
      </c>
      <c r="T1013" s="13">
        <f>(I1013/86400)+25569+(-7/24)</f>
        <v>41991.606423611112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</f>
        <v>215.35021</v>
      </c>
      <c r="P1014" s="9">
        <f>(E1014/L1014)</f>
        <v>1389.3561935483872</v>
      </c>
      <c r="Q1014" t="str">
        <f>LEFT(N1014,SEARCH("/",N1014)-1)</f>
        <v>technology</v>
      </c>
      <c r="R1014" t="str">
        <f>RIGHT(N1014, LEN(N1014)-SEARCH("/", N1014))</f>
        <v>wearables</v>
      </c>
      <c r="S1014" s="13">
        <f>(J1014/86400)+25569+(-7/24)</f>
        <v>42714.14875</v>
      </c>
      <c r="T1014" s="13">
        <f>(I1014/86400)+25569+(-7/24)</f>
        <v>42759.14875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</f>
        <v>0.34527999999999998</v>
      </c>
      <c r="P1015" s="9">
        <f>(E1015/L1015)</f>
        <v>95.911111111111111</v>
      </c>
      <c r="Q1015" t="str">
        <f>LEFT(N1015,SEARCH("/",N1015)-1)</f>
        <v>technology</v>
      </c>
      <c r="R1015" t="str">
        <f>RIGHT(N1015, LEN(N1015)-SEARCH("/", N1015))</f>
        <v>wearables</v>
      </c>
      <c r="S1015" s="13">
        <f>(J1015/86400)+25569+(-7/24)</f>
        <v>42339.542314814818</v>
      </c>
      <c r="T1015" s="13">
        <f>(I1015/86400)+25569+(-7/24)</f>
        <v>42367.541666666664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</f>
        <v>0.30599999999999999</v>
      </c>
      <c r="P1016" s="9">
        <f>(E1016/L1016)</f>
        <v>191.25</v>
      </c>
      <c r="Q1016" t="str">
        <f>LEFT(N1016,SEARCH("/",N1016)-1)</f>
        <v>technology</v>
      </c>
      <c r="R1016" t="str">
        <f>RIGHT(N1016, LEN(N1016)-SEARCH("/", N1016))</f>
        <v>wearables</v>
      </c>
      <c r="S1016" s="13">
        <f>(J1016/86400)+25569+(-7/24)</f>
        <v>41954.710821759261</v>
      </c>
      <c r="T1016" s="13">
        <f>(I1016/86400)+25569+(-7/24)</f>
        <v>42004.710821759261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</f>
        <v>2.6666666666666668E-2</v>
      </c>
      <c r="P1017" s="9">
        <f>(E1017/L1017)</f>
        <v>40</v>
      </c>
      <c r="Q1017" t="str">
        <f>LEFT(N1017,SEARCH("/",N1017)-1)</f>
        <v>technology</v>
      </c>
      <c r="R1017" t="str">
        <f>RIGHT(N1017, LEN(N1017)-SEARCH("/", N1017))</f>
        <v>wearables</v>
      </c>
      <c r="S1017" s="13">
        <f>(J1017/86400)+25569+(-7/24)</f>
        <v>42303.586747685193</v>
      </c>
      <c r="T1017" s="13">
        <f>(I1017/86400)+25569+(-7/24)</f>
        <v>42333.62841435185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</f>
        <v>2.8420000000000001E-2</v>
      </c>
      <c r="P1018" s="9">
        <f>(E1018/L1018)</f>
        <v>74.78947368421052</v>
      </c>
      <c r="Q1018" t="str">
        <f>LEFT(N1018,SEARCH("/",N1018)-1)</f>
        <v>technology</v>
      </c>
      <c r="R1018" t="str">
        <f>RIGHT(N1018, LEN(N1018)-SEARCH("/", N1018))</f>
        <v>wearables</v>
      </c>
      <c r="S1018" s="13">
        <f>(J1018/86400)+25569+(-7/24)</f>
        <v>42421.815462962964</v>
      </c>
      <c r="T1018" s="13">
        <f>(I1018/86400)+25569+(-7/24)</f>
        <v>42466.7737962963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</f>
        <v>0.22878799999999999</v>
      </c>
      <c r="P1019" s="9">
        <f>(E1019/L1019)</f>
        <v>161.11830985915492</v>
      </c>
      <c r="Q1019" t="str">
        <f>LEFT(N1019,SEARCH("/",N1019)-1)</f>
        <v>technology</v>
      </c>
      <c r="R1019" t="str">
        <f>RIGHT(N1019, LEN(N1019)-SEARCH("/", N1019))</f>
        <v>wearables</v>
      </c>
      <c r="S1019" s="13">
        <f>(J1019/86400)+25569+(-7/24)</f>
        <v>42289.383506944447</v>
      </c>
      <c r="T1019" s="13">
        <f>(I1019/86400)+25569+(-7/24)</f>
        <v>42329.425173611111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</f>
        <v>3.1050000000000001E-2</v>
      </c>
      <c r="P1020" s="9">
        <f>(E1020/L1020)</f>
        <v>88.714285714285708</v>
      </c>
      <c r="Q1020" t="str">
        <f>LEFT(N1020,SEARCH("/",N1020)-1)</f>
        <v>technology</v>
      </c>
      <c r="R1020" t="str">
        <f>RIGHT(N1020, LEN(N1020)-SEARCH("/", N1020))</f>
        <v>wearables</v>
      </c>
      <c r="S1020" s="13">
        <f>(J1020/86400)+25569+(-7/24)</f>
        <v>42535.200613425928</v>
      </c>
      <c r="T1020" s="13">
        <f>(I1020/86400)+25569+(-7/24)</f>
        <v>42565.200613425928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</f>
        <v>0.47333333333333333</v>
      </c>
      <c r="P1021" s="9">
        <f>(E1021/L1021)</f>
        <v>53.25</v>
      </c>
      <c r="Q1021" t="str">
        <f>LEFT(N1021,SEARCH("/",N1021)-1)</f>
        <v>technology</v>
      </c>
      <c r="R1021" t="str">
        <f>RIGHT(N1021, LEN(N1021)-SEARCH("/", N1021))</f>
        <v>wearables</v>
      </c>
      <c r="S1021" s="13">
        <f>(J1021/86400)+25569+(-7/24)</f>
        <v>42009.682280092595</v>
      </c>
      <c r="T1021" s="13">
        <f>(I1021/86400)+25569+(-7/24)</f>
        <v>42039.682280092595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</f>
        <v>2.0554838709677421</v>
      </c>
      <c r="P1022" s="9">
        <f>(E1022/L1022)</f>
        <v>106.2</v>
      </c>
      <c r="Q1022" t="str">
        <f>LEFT(N1022,SEARCH("/",N1022)-1)</f>
        <v>music</v>
      </c>
      <c r="R1022" t="str">
        <f>RIGHT(N1022, LEN(N1022)-SEARCH("/", N1022))</f>
        <v>electronic music</v>
      </c>
      <c r="S1022" s="13">
        <f>(J1022/86400)+25569+(-7/24)</f>
        <v>42126.777881944443</v>
      </c>
      <c r="T1022" s="13">
        <f>(I1022/86400)+25569+(-7/24)</f>
        <v>42156.740972222229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</f>
        <v>3.5180366666666667</v>
      </c>
      <c r="P1023" s="9">
        <f>(E1023/L1023)</f>
        <v>22.079728033472804</v>
      </c>
      <c r="Q1023" t="str">
        <f>LEFT(N1023,SEARCH("/",N1023)-1)</f>
        <v>music</v>
      </c>
      <c r="R1023" t="str">
        <f>RIGHT(N1023, LEN(N1023)-SEARCH("/", N1023))</f>
        <v>electronic music</v>
      </c>
      <c r="S1023" s="13">
        <f>(J1023/86400)+25569+(-7/24)</f>
        <v>42270.960312500007</v>
      </c>
      <c r="T1023" s="13">
        <f>(I1023/86400)+25569+(-7/24)</f>
        <v>42293.875000000007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</f>
        <v>1.149</v>
      </c>
      <c r="P1024" s="9">
        <f>(E1024/L1024)</f>
        <v>31.054054054054053</v>
      </c>
      <c r="Q1024" t="str">
        <f>LEFT(N1024,SEARCH("/",N1024)-1)</f>
        <v>music</v>
      </c>
      <c r="R1024" t="str">
        <f>RIGHT(N1024, LEN(N1024)-SEARCH("/", N1024))</f>
        <v>electronic music</v>
      </c>
      <c r="S1024" s="13">
        <f>(J1024/86400)+25569+(-7/24)</f>
        <v>42111.355057870373</v>
      </c>
      <c r="T1024" s="13">
        <f>(I1024/86400)+25569+(-7/24)</f>
        <v>42141.355057870373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</f>
        <v>2.3715000000000002</v>
      </c>
      <c r="P1025" s="9">
        <f>(E1025/L1025)</f>
        <v>36.206106870229007</v>
      </c>
      <c r="Q1025" t="str">
        <f>LEFT(N1025,SEARCH("/",N1025)-1)</f>
        <v>music</v>
      </c>
      <c r="R1025" t="str">
        <f>RIGHT(N1025, LEN(N1025)-SEARCH("/", N1025))</f>
        <v>electronic music</v>
      </c>
      <c r="S1025" s="13">
        <f>(J1025/86400)+25569+(-7/24)</f>
        <v>42145.628020833341</v>
      </c>
      <c r="T1025" s="13">
        <f>(I1025/86400)+25569+(-7/24)</f>
        <v>42175.628020833341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</f>
        <v>1.1863774999999999</v>
      </c>
      <c r="P1026" s="9">
        <f>(E1026/L1026)</f>
        <v>388.9762295081967</v>
      </c>
      <c r="Q1026" t="str">
        <f>LEFT(N1026,SEARCH("/",N1026)-1)</f>
        <v>music</v>
      </c>
      <c r="R1026" t="str">
        <f>RIGHT(N1026, LEN(N1026)-SEARCH("/", N1026))</f>
        <v>electronic music</v>
      </c>
      <c r="S1026" s="13">
        <f>(J1026/86400)+25569+(-7/24)</f>
        <v>42370.288923611115</v>
      </c>
      <c r="T1026" s="13">
        <f>(I1026/86400)+25569+(-7/24)</f>
        <v>42400.288923611115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</f>
        <v>1.099283142857143</v>
      </c>
      <c r="P1027" s="9">
        <f>(E1027/L1027)</f>
        <v>71.848571428571432</v>
      </c>
      <c r="Q1027" t="str">
        <f>LEFT(N1027,SEARCH("/",N1027)-1)</f>
        <v>music</v>
      </c>
      <c r="R1027" t="str">
        <f>RIGHT(N1027, LEN(N1027)-SEARCH("/", N1027))</f>
        <v>electronic music</v>
      </c>
      <c r="S1027" s="13">
        <f>(J1027/86400)+25569+(-7/24)</f>
        <v>42049.542094907411</v>
      </c>
      <c r="T1027" s="13">
        <f>(I1027/86400)+25569+(-7/24)</f>
        <v>42079.500428240739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</f>
        <v>1.0000828571428571</v>
      </c>
      <c r="P1028" s="9">
        <f>(E1028/L1028)</f>
        <v>57.381803278688523</v>
      </c>
      <c r="Q1028" t="str">
        <f>LEFT(N1028,SEARCH("/",N1028)-1)</f>
        <v>music</v>
      </c>
      <c r="R1028" t="str">
        <f>RIGHT(N1028, LEN(N1028)-SEARCH("/", N1028))</f>
        <v>electronic music</v>
      </c>
      <c r="S1028" s="13">
        <f>(J1028/86400)+25569+(-7/24)</f>
        <v>42426.115925925929</v>
      </c>
      <c r="T1028" s="13">
        <f>(I1028/86400)+25569+(-7/24)</f>
        <v>42460.074259259265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</f>
        <v>1.0309292094387414</v>
      </c>
      <c r="P1029" s="9">
        <f>(E1029/L1029)</f>
        <v>69.666666666666671</v>
      </c>
      <c r="Q1029" t="str">
        <f>LEFT(N1029,SEARCH("/",N1029)-1)</f>
        <v>music</v>
      </c>
      <c r="R1029" t="str">
        <f>RIGHT(N1029, LEN(N1029)-SEARCH("/", N1029))</f>
        <v>electronic music</v>
      </c>
      <c r="S1029" s="13">
        <f>(J1029/86400)+25569+(-7/24)</f>
        <v>41904.742442129631</v>
      </c>
      <c r="T1029" s="13">
        <f>(I1029/86400)+25569+(-7/24)</f>
        <v>41934.742442129631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</f>
        <v>1.1727000000000001</v>
      </c>
      <c r="P1030" s="9">
        <f>(E1030/L1030)</f>
        <v>45.988235294117644</v>
      </c>
      <c r="Q1030" t="str">
        <f>LEFT(N1030,SEARCH("/",N1030)-1)</f>
        <v>music</v>
      </c>
      <c r="R1030" t="str">
        <f>RIGHT(N1030, LEN(N1030)-SEARCH("/", N1030))</f>
        <v>electronic music</v>
      </c>
      <c r="S1030" s="13">
        <f>(J1030/86400)+25569+(-7/24)</f>
        <v>42755.335706018523</v>
      </c>
      <c r="T1030" s="13">
        <f>(I1030/86400)+25569+(-7/24)</f>
        <v>42800.541666666664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</f>
        <v>1.1175999999999999</v>
      </c>
      <c r="P1031" s="9">
        <f>(E1031/L1031)</f>
        <v>79.262411347517727</v>
      </c>
      <c r="Q1031" t="str">
        <f>LEFT(N1031,SEARCH("/",N1031)-1)</f>
        <v>music</v>
      </c>
      <c r="R1031" t="str">
        <f>RIGHT(N1031, LEN(N1031)-SEARCH("/", N1031))</f>
        <v>electronic music</v>
      </c>
      <c r="S1031" s="13">
        <f>(J1031/86400)+25569+(-7/24)</f>
        <v>42044.420219907413</v>
      </c>
      <c r="T1031" s="13">
        <f>(I1031/86400)+25569+(-7/24)</f>
        <v>42098.624305555561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</f>
        <v>3.4209999999999998</v>
      </c>
      <c r="P1032" s="9">
        <f>(E1032/L1032)</f>
        <v>43.031446540880502</v>
      </c>
      <c r="Q1032" t="str">
        <f>LEFT(N1032,SEARCH("/",N1032)-1)</f>
        <v>music</v>
      </c>
      <c r="R1032" t="str">
        <f>RIGHT(N1032, LEN(N1032)-SEARCH("/", N1032))</f>
        <v>electronic music</v>
      </c>
      <c r="S1032" s="13">
        <f>(J1032/86400)+25569+(-7/24)</f>
        <v>42611.19153935185</v>
      </c>
      <c r="T1032" s="13">
        <f>(I1032/86400)+25569+(-7/24)</f>
        <v>42625.19153935185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</f>
        <v>1.0740000000000001</v>
      </c>
      <c r="P1033" s="9">
        <f>(E1033/L1033)</f>
        <v>108.48484848484848</v>
      </c>
      <c r="Q1033" t="str">
        <f>LEFT(N1033,SEARCH("/",N1033)-1)</f>
        <v>music</v>
      </c>
      <c r="R1033" t="str">
        <f>RIGHT(N1033, LEN(N1033)-SEARCH("/", N1033))</f>
        <v>electronic music</v>
      </c>
      <c r="S1033" s="13">
        <f>(J1033/86400)+25569+(-7/24)</f>
        <v>42324.472337962965</v>
      </c>
      <c r="T1033" s="13">
        <f>(I1033/86400)+25569+(-7/24)</f>
        <v>42354.472337962965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</f>
        <v>1.0849703703703704</v>
      </c>
      <c r="P1034" s="9">
        <f>(E1034/L1034)</f>
        <v>61.029583333333335</v>
      </c>
      <c r="Q1034" t="str">
        <f>LEFT(N1034,SEARCH("/",N1034)-1)</f>
        <v>music</v>
      </c>
      <c r="R1034" t="str">
        <f>RIGHT(N1034, LEN(N1034)-SEARCH("/", N1034))</f>
        <v>electronic music</v>
      </c>
      <c r="S1034" s="13">
        <f>(J1034/86400)+25569+(-7/24)</f>
        <v>42514.375289351854</v>
      </c>
      <c r="T1034" s="13">
        <f>(I1034/86400)+25569+(-7/24)</f>
        <v>42544.375289351854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</f>
        <v>1.0286144578313252</v>
      </c>
      <c r="P1035" s="9">
        <f>(E1035/L1035)</f>
        <v>50.592592592592595</v>
      </c>
      <c r="Q1035" t="str">
        <f>LEFT(N1035,SEARCH("/",N1035)-1)</f>
        <v>music</v>
      </c>
      <c r="R1035" t="str">
        <f>RIGHT(N1035, LEN(N1035)-SEARCH("/", N1035))</f>
        <v>electronic music</v>
      </c>
      <c r="S1035" s="13">
        <f>(J1035/86400)+25569+(-7/24)</f>
        <v>42688.440740740742</v>
      </c>
      <c r="T1035" s="13">
        <f>(I1035/86400)+25569+(-7/24)</f>
        <v>42716.440740740742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</f>
        <v>1.3000180000000001</v>
      </c>
      <c r="P1036" s="9">
        <f>(E1036/L1036)</f>
        <v>39.157168674698795</v>
      </c>
      <c r="Q1036" t="str">
        <f>LEFT(N1036,SEARCH("/",N1036)-1)</f>
        <v>music</v>
      </c>
      <c r="R1036" t="str">
        <f>RIGHT(N1036, LEN(N1036)-SEARCH("/", N1036))</f>
        <v>electronic music</v>
      </c>
      <c r="S1036" s="13">
        <f>(J1036/86400)+25569+(-7/24)</f>
        <v>42554.8750462963</v>
      </c>
      <c r="T1036" s="13">
        <f>(I1036/86400)+25569+(-7/24)</f>
        <v>42586.874305555561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</f>
        <v>1.0765217391304347</v>
      </c>
      <c r="P1037" s="9">
        <f>(E1037/L1037)</f>
        <v>65.15789473684211</v>
      </c>
      <c r="Q1037" t="str">
        <f>LEFT(N1037,SEARCH("/",N1037)-1)</f>
        <v>music</v>
      </c>
      <c r="R1037" t="str">
        <f>RIGHT(N1037, LEN(N1037)-SEARCH("/", N1037))</f>
        <v>electronic music</v>
      </c>
      <c r="S1037" s="13">
        <f>(J1037/86400)+25569+(-7/24)</f>
        <v>42016.349768518521</v>
      </c>
      <c r="T1037" s="13">
        <f>(I1037/86400)+25569+(-7/24)</f>
        <v>42046.349768518521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</f>
        <v>1.1236044444444444</v>
      </c>
      <c r="P1038" s="9">
        <f>(E1038/L1038)</f>
        <v>23.963127962085309</v>
      </c>
      <c r="Q1038" t="str">
        <f>LEFT(N1038,SEARCH("/",N1038)-1)</f>
        <v>music</v>
      </c>
      <c r="R1038" t="str">
        <f>RIGHT(N1038, LEN(N1038)-SEARCH("/", N1038))</f>
        <v>electronic music</v>
      </c>
      <c r="S1038" s="13">
        <f>(J1038/86400)+25569+(-7/24)</f>
        <v>41249.15729166667</v>
      </c>
      <c r="T1038" s="13">
        <f>(I1038/86400)+25569+(-7/24)</f>
        <v>41281.041666666672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</f>
        <v>1.0209999999999999</v>
      </c>
      <c r="P1039" s="9">
        <f>(E1039/L1039)</f>
        <v>48.61904761904762</v>
      </c>
      <c r="Q1039" t="str">
        <f>LEFT(N1039,SEARCH("/",N1039)-1)</f>
        <v>music</v>
      </c>
      <c r="R1039" t="str">
        <f>RIGHT(N1039, LEN(N1039)-SEARCH("/", N1039))</f>
        <v>electronic music</v>
      </c>
      <c r="S1039" s="13">
        <f>(J1039/86400)+25569+(-7/24)</f>
        <v>42119.530810185192</v>
      </c>
      <c r="T1039" s="13">
        <f>(I1039/86400)+25569+(-7/24)</f>
        <v>42141.916666666664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</f>
        <v>1.4533333333333334</v>
      </c>
      <c r="P1040" s="9">
        <f>(E1040/L1040)</f>
        <v>35.73770491803279</v>
      </c>
      <c r="Q1040" t="str">
        <f>LEFT(N1040,SEARCH("/",N1040)-1)</f>
        <v>music</v>
      </c>
      <c r="R1040" t="str">
        <f>RIGHT(N1040, LEN(N1040)-SEARCH("/", N1040))</f>
        <v>electronic music</v>
      </c>
      <c r="S1040" s="13">
        <f>(J1040/86400)+25569+(-7/24)</f>
        <v>42417.940081018525</v>
      </c>
      <c r="T1040" s="13">
        <f>(I1040/86400)+25569+(-7/24)</f>
        <v>42447.898414351854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</f>
        <v>1.282</v>
      </c>
      <c r="P1041" s="9">
        <f>(E1041/L1041)</f>
        <v>21.366666666666667</v>
      </c>
      <c r="Q1041" t="str">
        <f>LEFT(N1041,SEARCH("/",N1041)-1)</f>
        <v>music</v>
      </c>
      <c r="R1041" t="str">
        <f>RIGHT(N1041, LEN(N1041)-SEARCH("/", N1041))</f>
        <v>electronic music</v>
      </c>
      <c r="S1041" s="13">
        <f>(J1041/86400)+25569+(-7/24)</f>
        <v>42691.817662037043</v>
      </c>
      <c r="T1041" s="13">
        <f>(I1041/86400)+25569+(-7/24)</f>
        <v>42717.040972222225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</f>
        <v>2.9411764705882353E-3</v>
      </c>
      <c r="P1042" s="9">
        <f>(E1042/L1042)</f>
        <v>250</v>
      </c>
      <c r="Q1042" t="str">
        <f>LEFT(N1042,SEARCH("/",N1042)-1)</f>
        <v>journalism</v>
      </c>
      <c r="R1042" t="str">
        <f>RIGHT(N1042, LEN(N1042)-SEARCH("/", N1042))</f>
        <v>audio</v>
      </c>
      <c r="S1042" s="13">
        <f>(J1042/86400)+25569+(-7/24)</f>
        <v>42579.416770833333</v>
      </c>
      <c r="T1042" s="13">
        <f>(I1042/86400)+25569+(-7/24)</f>
        <v>42609.416770833333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</f>
        <v>0</v>
      </c>
      <c r="P1043" s="9" t="e">
        <f>(E1043/L1043)</f>
        <v>#DIV/0!</v>
      </c>
      <c r="Q1043" t="str">
        <f>LEFT(N1043,SEARCH("/",N1043)-1)</f>
        <v>journalism</v>
      </c>
      <c r="R1043" t="str">
        <f>RIGHT(N1043, LEN(N1043)-SEARCH("/", N1043))</f>
        <v>audio</v>
      </c>
      <c r="S1043" s="13">
        <f>(J1043/86400)+25569+(-7/24)</f>
        <v>41830.768425925926</v>
      </c>
      <c r="T1043" s="13">
        <f>(I1043/86400)+25569+(-7/24)</f>
        <v>41850.768425925926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</f>
        <v>1.5384615384615385E-2</v>
      </c>
      <c r="P1044" s="9">
        <f>(E1044/L1044)</f>
        <v>10</v>
      </c>
      <c r="Q1044" t="str">
        <f>LEFT(N1044,SEARCH("/",N1044)-1)</f>
        <v>journalism</v>
      </c>
      <c r="R1044" t="str">
        <f>RIGHT(N1044, LEN(N1044)-SEARCH("/", N1044))</f>
        <v>audio</v>
      </c>
      <c r="S1044" s="13">
        <f>(J1044/86400)+25569+(-7/24)</f>
        <v>41851.404490740744</v>
      </c>
      <c r="T1044" s="13">
        <f>(I1044/86400)+25569+(-7/24)</f>
        <v>41894.125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</f>
        <v>8.5370000000000001E-2</v>
      </c>
      <c r="P1045" s="9">
        <f>(E1045/L1045)</f>
        <v>29.236301369863014</v>
      </c>
      <c r="Q1045" t="str">
        <f>LEFT(N1045,SEARCH("/",N1045)-1)</f>
        <v>journalism</v>
      </c>
      <c r="R1045" t="str">
        <f>RIGHT(N1045, LEN(N1045)-SEARCH("/", N1045))</f>
        <v>audio</v>
      </c>
      <c r="S1045" s="13">
        <f>(J1045/86400)+25569+(-7/24)</f>
        <v>42113.961284722223</v>
      </c>
      <c r="T1045" s="13">
        <f>(I1045/86400)+25569+(-7/24)</f>
        <v>42143.961284722223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</f>
        <v>8.571428571428571E-4</v>
      </c>
      <c r="P1046" s="9">
        <f>(E1046/L1046)</f>
        <v>3</v>
      </c>
      <c r="Q1046" t="str">
        <f>LEFT(N1046,SEARCH("/",N1046)-1)</f>
        <v>journalism</v>
      </c>
      <c r="R1046" t="str">
        <f>RIGHT(N1046, LEN(N1046)-SEARCH("/", N1046))</f>
        <v>audio</v>
      </c>
      <c r="S1046" s="13">
        <f>(J1046/86400)+25569+(-7/24)</f>
        <v>42011.634270833332</v>
      </c>
      <c r="T1046" s="13">
        <f>(I1046/86400)+25569+(-7/24)</f>
        <v>42068.560416666667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</f>
        <v>2.6599999999999999E-2</v>
      </c>
      <c r="P1047" s="9">
        <f>(E1047/L1047)</f>
        <v>33.25</v>
      </c>
      <c r="Q1047" t="str">
        <f>LEFT(N1047,SEARCH("/",N1047)-1)</f>
        <v>journalism</v>
      </c>
      <c r="R1047" t="str">
        <f>RIGHT(N1047, LEN(N1047)-SEARCH("/", N1047))</f>
        <v>audio</v>
      </c>
      <c r="S1047" s="13">
        <f>(J1047/86400)+25569+(-7/24)</f>
        <v>41844.582754629628</v>
      </c>
      <c r="T1047" s="13">
        <f>(I1047/86400)+25569+(-7/24)</f>
        <v>41874.582754629628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</f>
        <v>0</v>
      </c>
      <c r="P1048" s="9" t="e">
        <f>(E1048/L1048)</f>
        <v>#DIV/0!</v>
      </c>
      <c r="Q1048" t="str">
        <f>LEFT(N1048,SEARCH("/",N1048)-1)</f>
        <v>journalism</v>
      </c>
      <c r="R1048" t="str">
        <f>RIGHT(N1048, LEN(N1048)-SEARCH("/", N1048))</f>
        <v>audio</v>
      </c>
      <c r="S1048" s="13">
        <f>(J1048/86400)+25569+(-7/24)</f>
        <v>42319.55972222222</v>
      </c>
      <c r="T1048" s="13">
        <f>(I1048/86400)+25569+(-7/24)</f>
        <v>42364.55972222222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</f>
        <v>5.0000000000000001E-4</v>
      </c>
      <c r="P1049" s="9">
        <f>(E1049/L1049)</f>
        <v>1</v>
      </c>
      <c r="Q1049" t="str">
        <f>LEFT(N1049,SEARCH("/",N1049)-1)</f>
        <v>journalism</v>
      </c>
      <c r="R1049" t="str">
        <f>RIGHT(N1049, LEN(N1049)-SEARCH("/", N1049))</f>
        <v>audio</v>
      </c>
      <c r="S1049" s="13">
        <f>(J1049/86400)+25569+(-7/24)</f>
        <v>41918.526793981488</v>
      </c>
      <c r="T1049" s="13">
        <f>(I1049/86400)+25569+(-7/24)</f>
        <v>41948.568460648152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</f>
        <v>1.4133333333333333E-2</v>
      </c>
      <c r="P1050" s="9">
        <f>(E1050/L1050)</f>
        <v>53</v>
      </c>
      <c r="Q1050" t="str">
        <f>LEFT(N1050,SEARCH("/",N1050)-1)</f>
        <v>journalism</v>
      </c>
      <c r="R1050" t="str">
        <f>RIGHT(N1050, LEN(N1050)-SEARCH("/", N1050))</f>
        <v>audio</v>
      </c>
      <c r="S1050" s="13">
        <f>(J1050/86400)+25569+(-7/24)</f>
        <v>42597.761446759258</v>
      </c>
      <c r="T1050" s="13">
        <f>(I1050/86400)+25569+(-7/24)</f>
        <v>42637.761446759258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</f>
        <v>0</v>
      </c>
      <c r="P1051" s="9" t="e">
        <f>(E1051/L1051)</f>
        <v>#DIV/0!</v>
      </c>
      <c r="Q1051" t="str">
        <f>LEFT(N1051,SEARCH("/",N1051)-1)</f>
        <v>journalism</v>
      </c>
      <c r="R1051" t="str">
        <f>RIGHT(N1051, LEN(N1051)-SEARCH("/", N1051))</f>
        <v>audio</v>
      </c>
      <c r="S1051" s="13">
        <f>(J1051/86400)+25569+(-7/24)</f>
        <v>42382.139409722229</v>
      </c>
      <c r="T1051" s="13">
        <f>(I1051/86400)+25569+(-7/24)</f>
        <v>42412.139409722229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</f>
        <v>0</v>
      </c>
      <c r="P1052" s="9" t="e">
        <f>(E1052/L1052)</f>
        <v>#DIV/0!</v>
      </c>
      <c r="Q1052" t="str">
        <f>LEFT(N1052,SEARCH("/",N1052)-1)</f>
        <v>journalism</v>
      </c>
      <c r="R1052" t="str">
        <f>RIGHT(N1052, LEN(N1052)-SEARCH("/", N1052))</f>
        <v>audio</v>
      </c>
      <c r="S1052" s="13">
        <f>(J1052/86400)+25569+(-7/24)</f>
        <v>42231.505520833336</v>
      </c>
      <c r="T1052" s="13">
        <f>(I1052/86400)+25569+(-7/24)</f>
        <v>42261.505520833336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</f>
        <v>0</v>
      </c>
      <c r="P1053" s="9" t="e">
        <f>(E1053/L1053)</f>
        <v>#DIV/0!</v>
      </c>
      <c r="Q1053" t="str">
        <f>LEFT(N1053,SEARCH("/",N1053)-1)</f>
        <v>journalism</v>
      </c>
      <c r="R1053" t="str">
        <f>RIGHT(N1053, LEN(N1053)-SEARCH("/", N1053))</f>
        <v>audio</v>
      </c>
      <c r="S1053" s="13">
        <f>(J1053/86400)+25569+(-7/24)</f>
        <v>41849.72251157408</v>
      </c>
      <c r="T1053" s="13">
        <f>(I1053/86400)+25569+(-7/24)</f>
        <v>41877.72251157408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</f>
        <v>0</v>
      </c>
      <c r="P1054" s="9" t="e">
        <f>(E1054/L1054)</f>
        <v>#DIV/0!</v>
      </c>
      <c r="Q1054" t="str">
        <f>LEFT(N1054,SEARCH("/",N1054)-1)</f>
        <v>journalism</v>
      </c>
      <c r="R1054" t="str">
        <f>RIGHT(N1054, LEN(N1054)-SEARCH("/", N1054))</f>
        <v>audio</v>
      </c>
      <c r="S1054" s="13">
        <f>(J1054/86400)+25569+(-7/24)</f>
        <v>42483.505729166667</v>
      </c>
      <c r="T1054" s="13">
        <f>(I1054/86400)+25569+(-7/24)</f>
        <v>42527.54791666667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</f>
        <v>0.01</v>
      </c>
      <c r="P1055" s="9">
        <f>(E1055/L1055)</f>
        <v>15</v>
      </c>
      <c r="Q1055" t="str">
        <f>LEFT(N1055,SEARCH("/",N1055)-1)</f>
        <v>journalism</v>
      </c>
      <c r="R1055" t="str">
        <f>RIGHT(N1055, LEN(N1055)-SEARCH("/", N1055))</f>
        <v>audio</v>
      </c>
      <c r="S1055" s="13">
        <f>(J1055/86400)+25569+(-7/24)</f>
        <v>42774.881157407413</v>
      </c>
      <c r="T1055" s="13">
        <f>(I1055/86400)+25569+(-7/24)</f>
        <v>42799.881157407413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</f>
        <v>0</v>
      </c>
      <c r="P1056" s="9" t="e">
        <f>(E1056/L1056)</f>
        <v>#DIV/0!</v>
      </c>
      <c r="Q1056" t="str">
        <f>LEFT(N1056,SEARCH("/",N1056)-1)</f>
        <v>journalism</v>
      </c>
      <c r="R1056" t="str">
        <f>RIGHT(N1056, LEN(N1056)-SEARCH("/", N1056))</f>
        <v>audio</v>
      </c>
      <c r="S1056" s="13">
        <f>(J1056/86400)+25569+(-7/24)</f>
        <v>41831.560173611113</v>
      </c>
      <c r="T1056" s="13">
        <f>(I1056/86400)+25569+(-7/24)</f>
        <v>41861.625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</f>
        <v>0</v>
      </c>
      <c r="P1057" s="9" t="e">
        <f>(E1057/L1057)</f>
        <v>#DIV/0!</v>
      </c>
      <c r="Q1057" t="str">
        <f>LEFT(N1057,SEARCH("/",N1057)-1)</f>
        <v>journalism</v>
      </c>
      <c r="R1057" t="str">
        <f>RIGHT(N1057, LEN(N1057)-SEARCH("/", N1057))</f>
        <v>audio</v>
      </c>
      <c r="S1057" s="13">
        <f>(J1057/86400)+25569+(-7/24)</f>
        <v>42406.700752314813</v>
      </c>
      <c r="T1057" s="13">
        <f>(I1057/86400)+25569+(-7/24)</f>
        <v>42436.700752314813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</f>
        <v>0</v>
      </c>
      <c r="P1058" s="9" t="e">
        <f>(E1058/L1058)</f>
        <v>#DIV/0!</v>
      </c>
      <c r="Q1058" t="str">
        <f>LEFT(N1058,SEARCH("/",N1058)-1)</f>
        <v>journalism</v>
      </c>
      <c r="R1058" t="str">
        <f>RIGHT(N1058, LEN(N1058)-SEARCH("/", N1058))</f>
        <v>audio</v>
      </c>
      <c r="S1058" s="13">
        <f>(J1058/86400)+25569+(-7/24)</f>
        <v>42058.427974537037</v>
      </c>
      <c r="T1058" s="13">
        <f>(I1058/86400)+25569+(-7/24)</f>
        <v>42118.386307870373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</f>
        <v>0</v>
      </c>
      <c r="P1059" s="9" t="e">
        <f>(E1059/L1059)</f>
        <v>#DIV/0!</v>
      </c>
      <c r="Q1059" t="str">
        <f>LEFT(N1059,SEARCH("/",N1059)-1)</f>
        <v>journalism</v>
      </c>
      <c r="R1059" t="str">
        <f>RIGHT(N1059, LEN(N1059)-SEARCH("/", N1059))</f>
        <v>audio</v>
      </c>
      <c r="S1059" s="13">
        <f>(J1059/86400)+25569+(-7/24)</f>
        <v>42678.579664351855</v>
      </c>
      <c r="T1059" s="13">
        <f>(I1059/86400)+25569+(-7/24)</f>
        <v>42708.621331018519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</f>
        <v>0</v>
      </c>
      <c r="P1060" s="9" t="e">
        <f>(E1060/L1060)</f>
        <v>#DIV/0!</v>
      </c>
      <c r="Q1060" t="str">
        <f>LEFT(N1060,SEARCH("/",N1060)-1)</f>
        <v>journalism</v>
      </c>
      <c r="R1060" t="str">
        <f>RIGHT(N1060, LEN(N1060)-SEARCH("/", N1060))</f>
        <v>audio</v>
      </c>
      <c r="S1060" s="13">
        <f>(J1060/86400)+25569+(-7/24)</f>
        <v>42047.609293981484</v>
      </c>
      <c r="T1060" s="13">
        <f>(I1060/86400)+25569+(-7/24)</f>
        <v>42088.708333333336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</f>
        <v>0</v>
      </c>
      <c r="P1061" s="9" t="e">
        <f>(E1061/L1061)</f>
        <v>#DIV/0!</v>
      </c>
      <c r="Q1061" t="str">
        <f>LEFT(N1061,SEARCH("/",N1061)-1)</f>
        <v>journalism</v>
      </c>
      <c r="R1061" t="str">
        <f>RIGHT(N1061, LEN(N1061)-SEARCH("/", N1061))</f>
        <v>audio</v>
      </c>
      <c r="S1061" s="13">
        <f>(J1061/86400)+25569+(-7/24)</f>
        <v>42046.498333333337</v>
      </c>
      <c r="T1061" s="13">
        <f>(I1061/86400)+25569+(-7/24)</f>
        <v>42076.456666666672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</f>
        <v>0.01</v>
      </c>
      <c r="P1062" s="9">
        <f>(E1062/L1062)</f>
        <v>50</v>
      </c>
      <c r="Q1062" t="str">
        <f>LEFT(N1062,SEARCH("/",N1062)-1)</f>
        <v>journalism</v>
      </c>
      <c r="R1062" t="str">
        <f>RIGHT(N1062, LEN(N1062)-SEARCH("/", N1062))</f>
        <v>audio</v>
      </c>
      <c r="S1062" s="13">
        <f>(J1062/86400)+25569+(-7/24)</f>
        <v>42079.621446759258</v>
      </c>
      <c r="T1062" s="13">
        <f>(I1062/86400)+25569+(-7/24)</f>
        <v>42109.621446759258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</f>
        <v>0</v>
      </c>
      <c r="P1063" s="9" t="e">
        <f>(E1063/L1063)</f>
        <v>#DIV/0!</v>
      </c>
      <c r="Q1063" t="str">
        <f>LEFT(N1063,SEARCH("/",N1063)-1)</f>
        <v>journalism</v>
      </c>
      <c r="R1063" t="str">
        <f>RIGHT(N1063, LEN(N1063)-SEARCH("/", N1063))</f>
        <v>audio</v>
      </c>
      <c r="S1063" s="13">
        <f>(J1063/86400)+25569+(-7/24)</f>
        <v>42431.9850462963</v>
      </c>
      <c r="T1063" s="13">
        <f>(I1063/86400)+25569+(-7/24)</f>
        <v>42491.750000000007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</f>
        <v>0.95477386934673369</v>
      </c>
      <c r="P1064" s="9">
        <f>(E1064/L1064)</f>
        <v>47.5</v>
      </c>
      <c r="Q1064" t="str">
        <f>LEFT(N1064,SEARCH("/",N1064)-1)</f>
        <v>journalism</v>
      </c>
      <c r="R1064" t="str">
        <f>RIGHT(N1064, LEN(N1064)-SEARCH("/", N1064))</f>
        <v>audio</v>
      </c>
      <c r="S1064" s="13">
        <f>(J1064/86400)+25569+(-7/24)</f>
        <v>42556.515520833338</v>
      </c>
      <c r="T1064" s="13">
        <f>(I1064/86400)+25569+(-7/24)</f>
        <v>42563.515520833338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</f>
        <v>0</v>
      </c>
      <c r="P1065" s="9" t="e">
        <f>(E1065/L1065)</f>
        <v>#DIV/0!</v>
      </c>
      <c r="Q1065" t="str">
        <f>LEFT(N1065,SEARCH("/",N1065)-1)</f>
        <v>journalism</v>
      </c>
      <c r="R1065" t="str">
        <f>RIGHT(N1065, LEN(N1065)-SEARCH("/", N1065))</f>
        <v>audio</v>
      </c>
      <c r="S1065" s="13">
        <f>(J1065/86400)+25569+(-7/24)</f>
        <v>42582.73914351852</v>
      </c>
      <c r="T1065" s="13">
        <f>(I1065/86400)+25569+(-7/24)</f>
        <v>42612.73914351852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</f>
        <v>8.9744444444444446E-2</v>
      </c>
      <c r="P1066" s="9">
        <f>(E1066/L1066)</f>
        <v>65.666666666666671</v>
      </c>
      <c r="Q1066" t="str">
        <f>LEFT(N1066,SEARCH("/",N1066)-1)</f>
        <v>games</v>
      </c>
      <c r="R1066" t="str">
        <f>RIGHT(N1066, LEN(N1066)-SEARCH("/", N1066))</f>
        <v>video games</v>
      </c>
      <c r="S1066" s="13">
        <f>(J1066/86400)+25569+(-7/24)</f>
        <v>41416.936377314814</v>
      </c>
      <c r="T1066" s="13">
        <f>(I1066/86400)+25569+(-7/24)</f>
        <v>41461.936377314814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</f>
        <v>2.7E-2</v>
      </c>
      <c r="P1067" s="9">
        <f>(E1067/L1067)</f>
        <v>16.2</v>
      </c>
      <c r="Q1067" t="str">
        <f>LEFT(N1067,SEARCH("/",N1067)-1)</f>
        <v>games</v>
      </c>
      <c r="R1067" t="str">
        <f>RIGHT(N1067, LEN(N1067)-SEARCH("/", N1067))</f>
        <v>video games</v>
      </c>
      <c r="S1067" s="13">
        <f>(J1067/86400)+25569+(-7/24)</f>
        <v>41661.089375000003</v>
      </c>
      <c r="T1067" s="13">
        <f>(I1067/86400)+25569+(-7/24)</f>
        <v>41689.089375000003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</f>
        <v>3.3673333333333333E-2</v>
      </c>
      <c r="P1068" s="9">
        <f>(E1068/L1068)</f>
        <v>34.128378378378379</v>
      </c>
      <c r="Q1068" t="str">
        <f>LEFT(N1068,SEARCH("/",N1068)-1)</f>
        <v>games</v>
      </c>
      <c r="R1068" t="str">
        <f>RIGHT(N1068, LEN(N1068)-SEARCH("/", N1068))</f>
        <v>video games</v>
      </c>
      <c r="S1068" s="13">
        <f>(J1068/86400)+25569+(-7/24)</f>
        <v>41445.671087962961</v>
      </c>
      <c r="T1068" s="13">
        <f>(I1068/86400)+25569+(-7/24)</f>
        <v>41490.671087962961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</f>
        <v>0.26</v>
      </c>
      <c r="P1069" s="9">
        <f>(E1069/L1069)</f>
        <v>13</v>
      </c>
      <c r="Q1069" t="str">
        <f>LEFT(N1069,SEARCH("/",N1069)-1)</f>
        <v>games</v>
      </c>
      <c r="R1069" t="str">
        <f>RIGHT(N1069, LEN(N1069)-SEARCH("/", N1069))</f>
        <v>video games</v>
      </c>
      <c r="S1069" s="13">
        <f>(J1069/86400)+25569+(-7/24)</f>
        <v>41599.564016203709</v>
      </c>
      <c r="T1069" s="13">
        <f>(I1069/86400)+25569+(-7/24)</f>
        <v>41629.564016203709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</f>
        <v>1.5E-3</v>
      </c>
      <c r="P1070" s="9">
        <f>(E1070/L1070)</f>
        <v>11.25</v>
      </c>
      <c r="Q1070" t="str">
        <f>LEFT(N1070,SEARCH("/",N1070)-1)</f>
        <v>games</v>
      </c>
      <c r="R1070" t="str">
        <f>RIGHT(N1070, LEN(N1070)-SEARCH("/", N1070))</f>
        <v>video games</v>
      </c>
      <c r="S1070" s="13">
        <f>(J1070/86400)+25569+(-7/24)</f>
        <v>42440.079444444447</v>
      </c>
      <c r="T1070" s="13">
        <f>(I1070/86400)+25569+(-7/24)</f>
        <v>42470.037777777783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</f>
        <v>0.38636363636363635</v>
      </c>
      <c r="P1071" s="9">
        <f>(E1071/L1071)</f>
        <v>40.476190476190474</v>
      </c>
      <c r="Q1071" t="str">
        <f>LEFT(N1071,SEARCH("/",N1071)-1)</f>
        <v>games</v>
      </c>
      <c r="R1071" t="str">
        <f>RIGHT(N1071, LEN(N1071)-SEARCH("/", N1071))</f>
        <v>video games</v>
      </c>
      <c r="S1071" s="13">
        <f>(J1071/86400)+25569+(-7/24)</f>
        <v>41571.93818287037</v>
      </c>
      <c r="T1071" s="13">
        <f>(I1071/86400)+25569+(-7/24)</f>
        <v>41603.979849537041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</f>
        <v>7.0000000000000001E-3</v>
      </c>
      <c r="P1072" s="9">
        <f>(E1072/L1072)</f>
        <v>35</v>
      </c>
      <c r="Q1072" t="str">
        <f>LEFT(N1072,SEARCH("/",N1072)-1)</f>
        <v>games</v>
      </c>
      <c r="R1072" t="str">
        <f>RIGHT(N1072, LEN(N1072)-SEARCH("/", N1072))</f>
        <v>video games</v>
      </c>
      <c r="S1072" s="13">
        <f>(J1072/86400)+25569+(-7/24)</f>
        <v>41162.72016203704</v>
      </c>
      <c r="T1072" s="13">
        <f>(I1072/86400)+25569+(-7/24)</f>
        <v>41182.72016203704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</f>
        <v>0</v>
      </c>
      <c r="P1073" s="9" t="e">
        <f>(E1073/L1073)</f>
        <v>#DIV/0!</v>
      </c>
      <c r="Q1073" t="str">
        <f>LEFT(N1073,SEARCH("/",N1073)-1)</f>
        <v>games</v>
      </c>
      <c r="R1073" t="str">
        <f>RIGHT(N1073, LEN(N1073)-SEARCH("/", N1073))</f>
        <v>video games</v>
      </c>
      <c r="S1073" s="13">
        <f>(J1073/86400)+25569+(-7/24)</f>
        <v>42295.461724537039</v>
      </c>
      <c r="T1073" s="13">
        <f>(I1073/86400)+25569+(-7/24)</f>
        <v>42325.503391203711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</f>
        <v>6.8000000000000005E-4</v>
      </c>
      <c r="P1074" s="9">
        <f>(E1074/L1074)</f>
        <v>12.75</v>
      </c>
      <c r="Q1074" t="str">
        <f>LEFT(N1074,SEARCH("/",N1074)-1)</f>
        <v>games</v>
      </c>
      <c r="R1074" t="str">
        <f>RIGHT(N1074, LEN(N1074)-SEARCH("/", N1074))</f>
        <v>video games</v>
      </c>
      <c r="S1074" s="13">
        <f>(J1074/86400)+25569+(-7/24)</f>
        <v>41645.54047453704</v>
      </c>
      <c r="T1074" s="13">
        <f>(I1074/86400)+25569+(-7/24)</f>
        <v>41675.54047453704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</f>
        <v>1.3333333333333334E-2</v>
      </c>
      <c r="P1075" s="9">
        <f>(E1075/L1075)</f>
        <v>10</v>
      </c>
      <c r="Q1075" t="str">
        <f>LEFT(N1075,SEARCH("/",N1075)-1)</f>
        <v>games</v>
      </c>
      <c r="R1075" t="str">
        <f>RIGHT(N1075, LEN(N1075)-SEARCH("/", N1075))</f>
        <v>video games</v>
      </c>
      <c r="S1075" s="13">
        <f>(J1075/86400)+25569+(-7/24)</f>
        <v>40802.67292824074</v>
      </c>
      <c r="T1075" s="13">
        <f>(I1075/86400)+25569+(-7/24)</f>
        <v>40832.67292824074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</f>
        <v>6.3092592592592589E-2</v>
      </c>
      <c r="P1076" s="9">
        <f>(E1076/L1076)</f>
        <v>113.56666666666666</v>
      </c>
      <c r="Q1076" t="str">
        <f>LEFT(N1076,SEARCH("/",N1076)-1)</f>
        <v>games</v>
      </c>
      <c r="R1076" t="str">
        <f>RIGHT(N1076, LEN(N1076)-SEARCH("/", N1076))</f>
        <v>video games</v>
      </c>
      <c r="S1076" s="13">
        <f>(J1076/86400)+25569+(-7/24)</f>
        <v>41612.881307870375</v>
      </c>
      <c r="T1076" s="13">
        <f>(I1076/86400)+25569+(-7/24)</f>
        <v>41642.881307870375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</f>
        <v>4.4999999999999998E-2</v>
      </c>
      <c r="P1077" s="9">
        <f>(E1077/L1077)</f>
        <v>15</v>
      </c>
      <c r="Q1077" t="str">
        <f>LEFT(N1077,SEARCH("/",N1077)-1)</f>
        <v>games</v>
      </c>
      <c r="R1077" t="str">
        <f>RIGHT(N1077, LEN(N1077)-SEARCH("/", N1077))</f>
        <v>video games</v>
      </c>
      <c r="S1077" s="13">
        <f>(J1077/86400)+25569+(-7/24)</f>
        <v>41005.612453703703</v>
      </c>
      <c r="T1077" s="13">
        <f>(I1077/86400)+25569+(-7/24)</f>
        <v>41035.612453703703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</f>
        <v>0.62765333333333329</v>
      </c>
      <c r="P1078" s="9">
        <f>(E1078/L1078)</f>
        <v>48.281025641025643</v>
      </c>
      <c r="Q1078" t="str">
        <f>LEFT(N1078,SEARCH("/",N1078)-1)</f>
        <v>games</v>
      </c>
      <c r="R1078" t="str">
        <f>RIGHT(N1078, LEN(N1078)-SEARCH("/", N1078))</f>
        <v>video games</v>
      </c>
      <c r="S1078" s="13">
        <f>(J1078/86400)+25569+(-7/24)</f>
        <v>41838.086226851854</v>
      </c>
      <c r="T1078" s="13">
        <f>(I1078/86400)+25569+(-7/24)</f>
        <v>41893.086226851854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</f>
        <v>0.29376000000000002</v>
      </c>
      <c r="P1079" s="9">
        <f>(E1079/L1079)</f>
        <v>43.976047904191617</v>
      </c>
      <c r="Q1079" t="str">
        <f>LEFT(N1079,SEARCH("/",N1079)-1)</f>
        <v>games</v>
      </c>
      <c r="R1079" t="str">
        <f>RIGHT(N1079, LEN(N1079)-SEARCH("/", N1079))</f>
        <v>video games</v>
      </c>
      <c r="S1079" s="13">
        <f>(J1079/86400)+25569+(-7/24)</f>
        <v>42352.875127314815</v>
      </c>
      <c r="T1079" s="13">
        <f>(I1079/86400)+25569+(-7/24)</f>
        <v>42382.875127314815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</f>
        <v>7.4999999999999997E-2</v>
      </c>
      <c r="P1080" s="9">
        <f>(E1080/L1080)</f>
        <v>9</v>
      </c>
      <c r="Q1080" t="str">
        <f>LEFT(N1080,SEARCH("/",N1080)-1)</f>
        <v>games</v>
      </c>
      <c r="R1080" t="str">
        <f>RIGHT(N1080, LEN(N1080)-SEARCH("/", N1080))</f>
        <v>video games</v>
      </c>
      <c r="S1080" s="13">
        <f>(J1080/86400)+25569+(-7/24)</f>
        <v>40700.904178240744</v>
      </c>
      <c r="T1080" s="13">
        <f>(I1080/86400)+25569+(-7/24)</f>
        <v>40745.904178240744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</f>
        <v>2.6076923076923077E-2</v>
      </c>
      <c r="P1081" s="9">
        <f>(E1081/L1081)</f>
        <v>37.666666666666664</v>
      </c>
      <c r="Q1081" t="str">
        <f>LEFT(N1081,SEARCH("/",N1081)-1)</f>
        <v>games</v>
      </c>
      <c r="R1081" t="str">
        <f>RIGHT(N1081, LEN(N1081)-SEARCH("/", N1081))</f>
        <v>video games</v>
      </c>
      <c r="S1081" s="13">
        <f>(J1081/86400)+25569+(-7/24)</f>
        <v>42479.274722222224</v>
      </c>
      <c r="T1081" s="13">
        <f>(I1081/86400)+25569+(-7/24)</f>
        <v>42504.274722222224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</f>
        <v>9.1050000000000006E-2</v>
      </c>
      <c r="P1082" s="9">
        <f>(E1082/L1082)</f>
        <v>18.581632653061224</v>
      </c>
      <c r="Q1082" t="str">
        <f>LEFT(N1082,SEARCH("/",N1082)-1)</f>
        <v>games</v>
      </c>
      <c r="R1082" t="str">
        <f>RIGHT(N1082, LEN(N1082)-SEARCH("/", N1082))</f>
        <v>video games</v>
      </c>
      <c r="S1082" s="13">
        <f>(J1082/86400)+25569+(-7/24)</f>
        <v>41739.846446759264</v>
      </c>
      <c r="T1082" s="13">
        <f>(I1082/86400)+25569+(-7/24)</f>
        <v>41769.846446759264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</f>
        <v>1.7647058823529413E-4</v>
      </c>
      <c r="P1083" s="9">
        <f>(E1083/L1083)</f>
        <v>3</v>
      </c>
      <c r="Q1083" t="str">
        <f>LEFT(N1083,SEARCH("/",N1083)-1)</f>
        <v>games</v>
      </c>
      <c r="R1083" t="str">
        <f>RIGHT(N1083, LEN(N1083)-SEARCH("/", N1083))</f>
        <v>video games</v>
      </c>
      <c r="S1083" s="13">
        <f>(J1083/86400)+25569+(-7/24)</f>
        <v>42002.635324074079</v>
      </c>
      <c r="T1083" s="13">
        <f>(I1083/86400)+25569+(-7/24)</f>
        <v>42032.635324074079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</f>
        <v>5.5999999999999999E-3</v>
      </c>
      <c r="P1084" s="9">
        <f>(E1084/L1084)</f>
        <v>18.666666666666668</v>
      </c>
      <c r="Q1084" t="str">
        <f>LEFT(N1084,SEARCH("/",N1084)-1)</f>
        <v>games</v>
      </c>
      <c r="R1084" t="str">
        <f>RIGHT(N1084, LEN(N1084)-SEARCH("/", N1084))</f>
        <v>video games</v>
      </c>
      <c r="S1084" s="13">
        <f>(J1084/86400)+25569+(-7/24)</f>
        <v>41101.614444444444</v>
      </c>
      <c r="T1084" s="13">
        <f>(I1084/86400)+25569+(-7/24)</f>
        <v>41131.614444444444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</f>
        <v>8.2000000000000007E-3</v>
      </c>
      <c r="P1085" s="9">
        <f>(E1085/L1085)</f>
        <v>410</v>
      </c>
      <c r="Q1085" t="str">
        <f>LEFT(N1085,SEARCH("/",N1085)-1)</f>
        <v>games</v>
      </c>
      <c r="R1085" t="str">
        <f>RIGHT(N1085, LEN(N1085)-SEARCH("/", N1085))</f>
        <v>video games</v>
      </c>
      <c r="S1085" s="13">
        <f>(J1085/86400)+25569+(-7/24)</f>
        <v>41793.3678587963</v>
      </c>
      <c r="T1085" s="13">
        <f>(I1085/86400)+25569+(-7/24)</f>
        <v>41853.3678587963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</f>
        <v>0</v>
      </c>
      <c r="P1086" s="9" t="e">
        <f>(E1086/L1086)</f>
        <v>#DIV/0!</v>
      </c>
      <c r="Q1086" t="str">
        <f>LEFT(N1086,SEARCH("/",N1086)-1)</f>
        <v>games</v>
      </c>
      <c r="R1086" t="str">
        <f>RIGHT(N1086, LEN(N1086)-SEARCH("/", N1086))</f>
        <v>video games</v>
      </c>
      <c r="S1086" s="13">
        <f>(J1086/86400)+25569+(-7/24)</f>
        <v>41829.620416666665</v>
      </c>
      <c r="T1086" s="13">
        <f>(I1086/86400)+25569+(-7/24)</f>
        <v>41859.620416666665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</f>
        <v>3.4200000000000001E-2</v>
      </c>
      <c r="P1087" s="9">
        <f>(E1087/L1087)</f>
        <v>114</v>
      </c>
      <c r="Q1087" t="str">
        <f>LEFT(N1087,SEARCH("/",N1087)-1)</f>
        <v>games</v>
      </c>
      <c r="R1087" t="str">
        <f>RIGHT(N1087, LEN(N1087)-SEARCH("/", N1087))</f>
        <v>video games</v>
      </c>
      <c r="S1087" s="13">
        <f>(J1087/86400)+25569+(-7/24)</f>
        <v>42413.379340277781</v>
      </c>
      <c r="T1087" s="13">
        <f>(I1087/86400)+25569+(-7/24)</f>
        <v>42443.337673611117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</f>
        <v>8.3333333333333339E-4</v>
      </c>
      <c r="P1088" s="9">
        <f>(E1088/L1088)</f>
        <v>7.5</v>
      </c>
      <c r="Q1088" t="str">
        <f>LEFT(N1088,SEARCH("/",N1088)-1)</f>
        <v>games</v>
      </c>
      <c r="R1088" t="str">
        <f>RIGHT(N1088, LEN(N1088)-SEARCH("/", N1088))</f>
        <v>video games</v>
      </c>
      <c r="S1088" s="13">
        <f>(J1088/86400)+25569+(-7/24)</f>
        <v>41845.57512731482</v>
      </c>
      <c r="T1088" s="13">
        <f>(I1088/86400)+25569+(-7/24)</f>
        <v>41875.57512731482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</f>
        <v>0</v>
      </c>
      <c r="P1089" s="9" t="e">
        <f>(E1089/L1089)</f>
        <v>#DIV/0!</v>
      </c>
      <c r="Q1089" t="str">
        <f>LEFT(N1089,SEARCH("/",N1089)-1)</f>
        <v>games</v>
      </c>
      <c r="R1089" t="str">
        <f>RIGHT(N1089, LEN(N1089)-SEARCH("/", N1089))</f>
        <v>video games</v>
      </c>
      <c r="S1089" s="13">
        <f>(J1089/86400)+25569+(-7/24)</f>
        <v>41775.422303240739</v>
      </c>
      <c r="T1089" s="13">
        <f>(I1089/86400)+25569+(-7/24)</f>
        <v>41805.422303240739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</f>
        <v>0.14182977777777778</v>
      </c>
      <c r="P1090" s="9">
        <f>(E1090/L1090)</f>
        <v>43.41727891156463</v>
      </c>
      <c r="Q1090" t="str">
        <f>LEFT(N1090,SEARCH("/",N1090)-1)</f>
        <v>games</v>
      </c>
      <c r="R1090" t="str">
        <f>RIGHT(N1090, LEN(N1090)-SEARCH("/", N1090))</f>
        <v>video games</v>
      </c>
      <c r="S1090" s="13">
        <f>(J1090/86400)+25569+(-7/24)</f>
        <v>41723.507719907408</v>
      </c>
      <c r="T1090" s="13">
        <f>(I1090/86400)+25569+(-7/24)</f>
        <v>41753.507719907408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</f>
        <v>7.8266666666666665E-2</v>
      </c>
      <c r="P1091" s="9">
        <f>(E1091/L1091)</f>
        <v>23.959183673469386</v>
      </c>
      <c r="Q1091" t="str">
        <f>LEFT(N1091,SEARCH("/",N1091)-1)</f>
        <v>games</v>
      </c>
      <c r="R1091" t="str">
        <f>RIGHT(N1091, LEN(N1091)-SEARCH("/", N1091))</f>
        <v>video games</v>
      </c>
      <c r="S1091" s="13">
        <f>(J1091/86400)+25569+(-7/24)</f>
        <v>42150.897858796299</v>
      </c>
      <c r="T1091" s="13">
        <f>(I1091/86400)+25569+(-7/24)</f>
        <v>42180.897858796299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</f>
        <v>3.8464497269020693E-4</v>
      </c>
      <c r="P1092" s="9">
        <f>(E1092/L1092)</f>
        <v>5</v>
      </c>
      <c r="Q1092" t="str">
        <f>LEFT(N1092,SEARCH("/",N1092)-1)</f>
        <v>games</v>
      </c>
      <c r="R1092" t="str">
        <f>RIGHT(N1092, LEN(N1092)-SEARCH("/", N1092))</f>
        <v>video games</v>
      </c>
      <c r="S1092" s="13">
        <f>(J1092/86400)+25569+(-7/24)</f>
        <v>42122.894131944449</v>
      </c>
      <c r="T1092" s="13">
        <f>(I1092/86400)+25569+(-7/24)</f>
        <v>42152.894131944449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</f>
        <v>0.125</v>
      </c>
      <c r="P1093" s="9">
        <f>(E1093/L1093)</f>
        <v>12.5</v>
      </c>
      <c r="Q1093" t="str">
        <f>LEFT(N1093,SEARCH("/",N1093)-1)</f>
        <v>games</v>
      </c>
      <c r="R1093" t="str">
        <f>RIGHT(N1093, LEN(N1093)-SEARCH("/", N1093))</f>
        <v>video games</v>
      </c>
      <c r="S1093" s="13">
        <f>(J1093/86400)+25569+(-7/24)</f>
        <v>42440.528611111113</v>
      </c>
      <c r="T1093" s="13">
        <f>(I1093/86400)+25569+(-7/24)</f>
        <v>42470.486944444448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</f>
        <v>1.0500000000000001E-2</v>
      </c>
      <c r="P1094" s="9">
        <f>(E1094/L1094)</f>
        <v>3</v>
      </c>
      <c r="Q1094" t="str">
        <f>LEFT(N1094,SEARCH("/",N1094)-1)</f>
        <v>games</v>
      </c>
      <c r="R1094" t="str">
        <f>RIGHT(N1094, LEN(N1094)-SEARCH("/", N1094))</f>
        <v>video games</v>
      </c>
      <c r="S1094" s="13">
        <f>(J1094/86400)+25569+(-7/24)</f>
        <v>41249.734236111115</v>
      </c>
      <c r="T1094" s="13">
        <f>(I1094/86400)+25569+(-7/24)</f>
        <v>41279.734236111115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</f>
        <v>0.14083333333333334</v>
      </c>
      <c r="P1095" s="9">
        <f>(E1095/L1095)</f>
        <v>10.5625</v>
      </c>
      <c r="Q1095" t="str">
        <f>LEFT(N1095,SEARCH("/",N1095)-1)</f>
        <v>games</v>
      </c>
      <c r="R1095" t="str">
        <f>RIGHT(N1095, LEN(N1095)-SEARCH("/", N1095))</f>
        <v>video games</v>
      </c>
      <c r="S1095" s="13">
        <f>(J1095/86400)+25569+(-7/24)</f>
        <v>42396.682141203702</v>
      </c>
      <c r="T1095" s="13">
        <f>(I1095/86400)+25569+(-7/24)</f>
        <v>42411.682141203702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</f>
        <v>0.18300055555555556</v>
      </c>
      <c r="P1096" s="9">
        <f>(E1096/L1096)</f>
        <v>122.00037037037038</v>
      </c>
      <c r="Q1096" t="str">
        <f>LEFT(N1096,SEARCH("/",N1096)-1)</f>
        <v>games</v>
      </c>
      <c r="R1096" t="str">
        <f>RIGHT(N1096, LEN(N1096)-SEARCH("/", N1096))</f>
        <v>video games</v>
      </c>
      <c r="S1096" s="13">
        <f>(J1096/86400)+25569+(-7/24)</f>
        <v>40795.421678240746</v>
      </c>
      <c r="T1096" s="13">
        <f>(I1096/86400)+25569+(-7/24)</f>
        <v>40825.421678240746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</f>
        <v>5.0347999999999997E-2</v>
      </c>
      <c r="P1097" s="9">
        <f>(E1097/L1097)</f>
        <v>267.80851063829789</v>
      </c>
      <c r="Q1097" t="str">
        <f>LEFT(N1097,SEARCH("/",N1097)-1)</f>
        <v>games</v>
      </c>
      <c r="R1097" t="str">
        <f>RIGHT(N1097, LEN(N1097)-SEARCH("/", N1097))</f>
        <v>video games</v>
      </c>
      <c r="S1097" s="13">
        <f>(J1097/86400)+25569+(-7/24)</f>
        <v>41486.245601851857</v>
      </c>
      <c r="T1097" s="13">
        <f>(I1097/86400)+25569+(-7/24)</f>
        <v>41516.245601851857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</f>
        <v>0.17933333333333334</v>
      </c>
      <c r="P1098" s="9">
        <f>(E1098/L1098)</f>
        <v>74.206896551724142</v>
      </c>
      <c r="Q1098" t="str">
        <f>LEFT(N1098,SEARCH("/",N1098)-1)</f>
        <v>games</v>
      </c>
      <c r="R1098" t="str">
        <f>RIGHT(N1098, LEN(N1098)-SEARCH("/", N1098))</f>
        <v>video games</v>
      </c>
      <c r="S1098" s="13">
        <f>(J1098/86400)+25569+(-7/24)</f>
        <v>41885.226319444446</v>
      </c>
      <c r="T1098" s="13">
        <f>(I1098/86400)+25569+(-7/24)</f>
        <v>41915.854166666672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</f>
        <v>4.6999999999999999E-4</v>
      </c>
      <c r="P1099" s="9">
        <f>(E1099/L1099)</f>
        <v>6.7142857142857144</v>
      </c>
      <c r="Q1099" t="str">
        <f>LEFT(N1099,SEARCH("/",N1099)-1)</f>
        <v>games</v>
      </c>
      <c r="R1099" t="str">
        <f>RIGHT(N1099, LEN(N1099)-SEARCH("/", N1099))</f>
        <v>video games</v>
      </c>
      <c r="S1099" s="13">
        <f>(J1099/86400)+25569+(-7/24)</f>
        <v>41660.500891203708</v>
      </c>
      <c r="T1099" s="13">
        <f>(I1099/86400)+25569+(-7/24)</f>
        <v>41700.500891203708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</f>
        <v>7.2120000000000004E-2</v>
      </c>
      <c r="P1100" s="9">
        <f>(E1100/L1100)</f>
        <v>81.954545454545453</v>
      </c>
      <c r="Q1100" t="str">
        <f>LEFT(N1100,SEARCH("/",N1100)-1)</f>
        <v>games</v>
      </c>
      <c r="R1100" t="str">
        <f>RIGHT(N1100, LEN(N1100)-SEARCH("/", N1100))</f>
        <v>video games</v>
      </c>
      <c r="S1100" s="13">
        <f>(J1100/86400)+25569+(-7/24)</f>
        <v>41712.471006944448</v>
      </c>
      <c r="T1100" s="13">
        <f>(I1100/86400)+25569+(-7/24)</f>
        <v>41742.471006944448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</f>
        <v>5.0000000000000001E-3</v>
      </c>
      <c r="P1101" s="9">
        <f>(E1101/L1101)</f>
        <v>25</v>
      </c>
      <c r="Q1101" t="str">
        <f>LEFT(N1101,SEARCH("/",N1101)-1)</f>
        <v>games</v>
      </c>
      <c r="R1101" t="str">
        <f>RIGHT(N1101, LEN(N1101)-SEARCH("/", N1101))</f>
        <v>video games</v>
      </c>
      <c r="S1101" s="13">
        <f>(J1101/86400)+25569+(-7/24)</f>
        <v>42107.544768518521</v>
      </c>
      <c r="T1101" s="13">
        <f>(I1101/86400)+25569+(-7/24)</f>
        <v>42137.544768518521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</f>
        <v>2.5000000000000001E-2</v>
      </c>
      <c r="P1102" s="9">
        <f>(E1102/L1102)</f>
        <v>10</v>
      </c>
      <c r="Q1102" t="str">
        <f>LEFT(N1102,SEARCH("/",N1102)-1)</f>
        <v>games</v>
      </c>
      <c r="R1102" t="str">
        <f>RIGHT(N1102, LEN(N1102)-SEARCH("/", N1102))</f>
        <v>video games</v>
      </c>
      <c r="S1102" s="13">
        <f>(J1102/86400)+25569+(-7/24)</f>
        <v>42383.819108796299</v>
      </c>
      <c r="T1102" s="13">
        <f>(I1102/86400)+25569+(-7/24)</f>
        <v>42413.819108796299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</f>
        <v>4.0999999999999999E-4</v>
      </c>
      <c r="P1103" s="9">
        <f>(E1103/L1103)</f>
        <v>6.833333333333333</v>
      </c>
      <c r="Q1103" t="str">
        <f>LEFT(N1103,SEARCH("/",N1103)-1)</f>
        <v>games</v>
      </c>
      <c r="R1103" t="str">
        <f>RIGHT(N1103, LEN(N1103)-SEARCH("/", N1103))</f>
        <v>video games</v>
      </c>
      <c r="S1103" s="13">
        <f>(J1103/86400)+25569+(-7/24)</f>
        <v>42538.480763888896</v>
      </c>
      <c r="T1103" s="13">
        <f>(I1103/86400)+25569+(-7/24)</f>
        <v>42565.466666666667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</f>
        <v>5.3124999999999999E-2</v>
      </c>
      <c r="P1104" s="9">
        <f>(E1104/L1104)</f>
        <v>17.708333333333332</v>
      </c>
      <c r="Q1104" t="str">
        <f>LEFT(N1104,SEARCH("/",N1104)-1)</f>
        <v>games</v>
      </c>
      <c r="R1104" t="str">
        <f>RIGHT(N1104, LEN(N1104)-SEARCH("/", N1104))</f>
        <v>video games</v>
      </c>
      <c r="S1104" s="13">
        <f>(J1104/86400)+25569+(-7/24)</f>
        <v>41576.75376157408</v>
      </c>
      <c r="T1104" s="13">
        <f>(I1104/86400)+25569+(-7/24)</f>
        <v>41616.957638888889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</f>
        <v>1.6199999999999999E-2</v>
      </c>
      <c r="P1105" s="9">
        <f>(E1105/L1105)</f>
        <v>16.2</v>
      </c>
      <c r="Q1105" t="str">
        <f>LEFT(N1105,SEARCH("/",N1105)-1)</f>
        <v>games</v>
      </c>
      <c r="R1105" t="str">
        <f>RIGHT(N1105, LEN(N1105)-SEARCH("/", N1105))</f>
        <v>video games</v>
      </c>
      <c r="S1105" s="13">
        <f>(J1105/86400)+25569+(-7/24)</f>
        <v>42478.930439814816</v>
      </c>
      <c r="T1105" s="13">
        <f>(I1105/86400)+25569+(-7/24)</f>
        <v>42538.930439814816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</f>
        <v>4.9516666666666667E-2</v>
      </c>
      <c r="P1106" s="9">
        <f>(E1106/L1106)</f>
        <v>80.297297297297291</v>
      </c>
      <c r="Q1106" t="str">
        <f>LEFT(N1106,SEARCH("/",N1106)-1)</f>
        <v>games</v>
      </c>
      <c r="R1106" t="str">
        <f>RIGHT(N1106, LEN(N1106)-SEARCH("/", N1106))</f>
        <v>video games</v>
      </c>
      <c r="S1106" s="13">
        <f>(J1106/86400)+25569+(-7/24)</f>
        <v>41771.118298611116</v>
      </c>
      <c r="T1106" s="13">
        <f>(I1106/86400)+25569+(-7/24)</f>
        <v>41801.118298611116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</f>
        <v>1.5900000000000001E-3</v>
      </c>
      <c r="P1107" s="9">
        <f>(E1107/L1107)</f>
        <v>71.55</v>
      </c>
      <c r="Q1107" t="str">
        <f>LEFT(N1107,SEARCH("/",N1107)-1)</f>
        <v>games</v>
      </c>
      <c r="R1107" t="str">
        <f>RIGHT(N1107, LEN(N1107)-SEARCH("/", N1107))</f>
        <v>video games</v>
      </c>
      <c r="S1107" s="13">
        <f>(J1107/86400)+25569+(-7/24)</f>
        <v>41691.8440625</v>
      </c>
      <c r="T1107" s="13">
        <f>(I1107/86400)+25569+(-7/24)</f>
        <v>41721.802395833336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</f>
        <v>0.41249999999999998</v>
      </c>
      <c r="P1108" s="9">
        <f>(E1108/L1108)</f>
        <v>23.571428571428573</v>
      </c>
      <c r="Q1108" t="str">
        <f>LEFT(N1108,SEARCH("/",N1108)-1)</f>
        <v>games</v>
      </c>
      <c r="R1108" t="str">
        <f>RIGHT(N1108, LEN(N1108)-SEARCH("/", N1108))</f>
        <v>video games</v>
      </c>
      <c r="S1108" s="13">
        <f>(J1108/86400)+25569+(-7/24)</f>
        <v>40973.448784722226</v>
      </c>
      <c r="T1108" s="13">
        <f>(I1108/86400)+25569+(-7/24)</f>
        <v>41003.407118055555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</f>
        <v>0</v>
      </c>
      <c r="P1109" s="9" t="e">
        <f>(E1109/L1109)</f>
        <v>#DIV/0!</v>
      </c>
      <c r="Q1109" t="str">
        <f>LEFT(N1109,SEARCH("/",N1109)-1)</f>
        <v>games</v>
      </c>
      <c r="R1109" t="str">
        <f>RIGHT(N1109, LEN(N1109)-SEARCH("/", N1109))</f>
        <v>video games</v>
      </c>
      <c r="S1109" s="13">
        <f>(J1109/86400)+25569+(-7/24)</f>
        <v>41813.569722222222</v>
      </c>
      <c r="T1109" s="13">
        <f>(I1109/86400)+25569+(-7/24)</f>
        <v>41843.569722222222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</f>
        <v>2.93E-2</v>
      </c>
      <c r="P1110" s="9">
        <f>(E1110/L1110)</f>
        <v>34.88095238095238</v>
      </c>
      <c r="Q1110" t="str">
        <f>LEFT(N1110,SEARCH("/",N1110)-1)</f>
        <v>games</v>
      </c>
      <c r="R1110" t="str">
        <f>RIGHT(N1110, LEN(N1110)-SEARCH("/", N1110))</f>
        <v>video games</v>
      </c>
      <c r="S1110" s="13">
        <f>(J1110/86400)+25569+(-7/24)</f>
        <v>40952.345312500001</v>
      </c>
      <c r="T1110" s="13">
        <f>(I1110/86400)+25569+(-7/24)</f>
        <v>41012.303645833337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</f>
        <v>4.4999999999999997E-3</v>
      </c>
      <c r="P1111" s="9">
        <f>(E1111/L1111)</f>
        <v>15</v>
      </c>
      <c r="Q1111" t="str">
        <f>LEFT(N1111,SEARCH("/",N1111)-1)</f>
        <v>games</v>
      </c>
      <c r="R1111" t="str">
        <f>RIGHT(N1111, LEN(N1111)-SEARCH("/", N1111))</f>
        <v>video games</v>
      </c>
      <c r="S1111" s="13">
        <f>(J1111/86400)+25569+(-7/24)</f>
        <v>42662.460532407415</v>
      </c>
      <c r="T1111" s="13">
        <f>(I1111/86400)+25569+(-7/24)</f>
        <v>42692.502199074072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</f>
        <v>5.1000000000000004E-3</v>
      </c>
      <c r="P1112" s="9">
        <f>(E1112/L1112)</f>
        <v>23.181818181818183</v>
      </c>
      <c r="Q1112" t="str">
        <f>LEFT(N1112,SEARCH("/",N1112)-1)</f>
        <v>games</v>
      </c>
      <c r="R1112" t="str">
        <f>RIGHT(N1112, LEN(N1112)-SEARCH("/", N1112))</f>
        <v>video games</v>
      </c>
      <c r="S1112" s="13">
        <f>(J1112/86400)+25569+(-7/24)</f>
        <v>41220.641458333332</v>
      </c>
      <c r="T1112" s="13">
        <f>(I1112/86400)+25569+(-7/24)</f>
        <v>41250.641458333332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</f>
        <v>4.0000000000000002E-4</v>
      </c>
      <c r="P1113" s="9">
        <f>(E1113/L1113)</f>
        <v>1</v>
      </c>
      <c r="Q1113" t="str">
        <f>LEFT(N1113,SEARCH("/",N1113)-1)</f>
        <v>games</v>
      </c>
      <c r="R1113" t="str">
        <f>RIGHT(N1113, LEN(N1113)-SEARCH("/", N1113))</f>
        <v>video games</v>
      </c>
      <c r="S1113" s="13">
        <f>(J1113/86400)+25569+(-7/24)</f>
        <v>42346.911921296298</v>
      </c>
      <c r="T1113" s="13">
        <f>(I1113/86400)+25569+(-7/24)</f>
        <v>42376.911921296298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</f>
        <v>0.35537409090909089</v>
      </c>
      <c r="P1114" s="9">
        <f>(E1114/L1114)</f>
        <v>100.23371794871794</v>
      </c>
      <c r="Q1114" t="str">
        <f>LEFT(N1114,SEARCH("/",N1114)-1)</f>
        <v>games</v>
      </c>
      <c r="R1114" t="str">
        <f>RIGHT(N1114, LEN(N1114)-SEARCH("/", N1114))</f>
        <v>video games</v>
      </c>
      <c r="S1114" s="13">
        <f>(J1114/86400)+25569+(-7/24)</f>
        <v>41963.467719907414</v>
      </c>
      <c r="T1114" s="13">
        <f>(I1114/86400)+25569+(-7/24)</f>
        <v>42023.062500000007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</f>
        <v>5.0000000000000001E-3</v>
      </c>
      <c r="P1115" s="9">
        <f>(E1115/L1115)</f>
        <v>5</v>
      </c>
      <c r="Q1115" t="str">
        <f>LEFT(N1115,SEARCH("/",N1115)-1)</f>
        <v>games</v>
      </c>
      <c r="R1115" t="str">
        <f>RIGHT(N1115, LEN(N1115)-SEARCH("/", N1115))</f>
        <v>video games</v>
      </c>
      <c r="S1115" s="13">
        <f>(J1115/86400)+25569+(-7/24)</f>
        <v>41835.685416666667</v>
      </c>
      <c r="T1115" s="13">
        <f>(I1115/86400)+25569+(-7/24)</f>
        <v>41865.685416666667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</f>
        <v>1.6666666666666668E-3</v>
      </c>
      <c r="P1116" s="9">
        <f>(E1116/L1116)</f>
        <v>3.3333333333333335</v>
      </c>
      <c r="Q1116" t="str">
        <f>LEFT(N1116,SEARCH("/",N1116)-1)</f>
        <v>games</v>
      </c>
      <c r="R1116" t="str">
        <f>RIGHT(N1116, LEN(N1116)-SEARCH("/", N1116))</f>
        <v>video games</v>
      </c>
      <c r="S1116" s="13">
        <f>(J1116/86400)+25569+(-7/24)</f>
        <v>41526.054247685192</v>
      </c>
      <c r="T1116" s="13">
        <f>(I1116/86400)+25569+(-7/24)</f>
        <v>41556.054247685192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</f>
        <v>1.325E-3</v>
      </c>
      <c r="P1117" s="9">
        <f>(E1117/L1117)</f>
        <v>13.25</v>
      </c>
      <c r="Q1117" t="str">
        <f>LEFT(N1117,SEARCH("/",N1117)-1)</f>
        <v>games</v>
      </c>
      <c r="R1117" t="str">
        <f>RIGHT(N1117, LEN(N1117)-SEARCH("/", N1117))</f>
        <v>video games</v>
      </c>
      <c r="S1117" s="13">
        <f>(J1117/86400)+25569+(-7/24)</f>
        <v>42429.403877314813</v>
      </c>
      <c r="T1117" s="13">
        <f>(I1117/86400)+25569+(-7/24)</f>
        <v>42459.362210648149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</f>
        <v>3.5704000000000004E-4</v>
      </c>
      <c r="P1118" s="9">
        <f>(E1118/L1118)</f>
        <v>17.852</v>
      </c>
      <c r="Q1118" t="str">
        <f>LEFT(N1118,SEARCH("/",N1118)-1)</f>
        <v>games</v>
      </c>
      <c r="R1118" t="str">
        <f>RIGHT(N1118, LEN(N1118)-SEARCH("/", N1118))</f>
        <v>video games</v>
      </c>
      <c r="S1118" s="13">
        <f>(J1118/86400)+25569+(-7/24)</f>
        <v>41009.555648148154</v>
      </c>
      <c r="T1118" s="13">
        <f>(I1118/86400)+25569+(-7/24)</f>
        <v>41069.555648148154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</f>
        <v>8.3000000000000004E-2</v>
      </c>
      <c r="P1119" s="9">
        <f>(E1119/L1119)</f>
        <v>10.375</v>
      </c>
      <c r="Q1119" t="str">
        <f>LEFT(N1119,SEARCH("/",N1119)-1)</f>
        <v>games</v>
      </c>
      <c r="R1119" t="str">
        <f>RIGHT(N1119, LEN(N1119)-SEARCH("/", N1119))</f>
        <v>video games</v>
      </c>
      <c r="S1119" s="13">
        <f>(J1119/86400)+25569+(-7/24)</f>
        <v>42333.306863425933</v>
      </c>
      <c r="T1119" s="13">
        <f>(I1119/86400)+25569+(-7/24)</f>
        <v>42363.306863425933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</f>
        <v>2.4222222222222221E-2</v>
      </c>
      <c r="P1120" s="9">
        <f>(E1120/L1120)</f>
        <v>36.333333333333336</v>
      </c>
      <c r="Q1120" t="str">
        <f>LEFT(N1120,SEARCH("/",N1120)-1)</f>
        <v>games</v>
      </c>
      <c r="R1120" t="str">
        <f>RIGHT(N1120, LEN(N1120)-SEARCH("/", N1120))</f>
        <v>video games</v>
      </c>
      <c r="S1120" s="13">
        <f>(J1120/86400)+25569+(-7/24)</f>
        <v>41703.874756944446</v>
      </c>
      <c r="T1120" s="13">
        <f>(I1120/86400)+25569+(-7/24)</f>
        <v>41733.833090277782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</f>
        <v>2.3809523809523812E-3</v>
      </c>
      <c r="P1121" s="9">
        <f>(E1121/L1121)</f>
        <v>5</v>
      </c>
      <c r="Q1121" t="str">
        <f>LEFT(N1121,SEARCH("/",N1121)-1)</f>
        <v>games</v>
      </c>
      <c r="R1121" t="str">
        <f>RIGHT(N1121, LEN(N1121)-SEARCH("/", N1121))</f>
        <v>video games</v>
      </c>
      <c r="S1121" s="13">
        <f>(J1121/86400)+25569+(-7/24)</f>
        <v>41722.500740740747</v>
      </c>
      <c r="T1121" s="13">
        <f>(I1121/86400)+25569+(-7/24)</f>
        <v>41735.500740740747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</f>
        <v>0</v>
      </c>
      <c r="P1122" s="9" t="e">
        <f>(E1122/L1122)</f>
        <v>#DIV/0!</v>
      </c>
      <c r="Q1122" t="str">
        <f>LEFT(N1122,SEARCH("/",N1122)-1)</f>
        <v>games</v>
      </c>
      <c r="R1122" t="str">
        <f>RIGHT(N1122, LEN(N1122)-SEARCH("/", N1122))</f>
        <v>video games</v>
      </c>
      <c r="S1122" s="13">
        <f>(J1122/86400)+25569+(-7/24)</f>
        <v>40799.581018518518</v>
      </c>
      <c r="T1122" s="13">
        <f>(I1122/86400)+25569+(-7/24)</f>
        <v>40844.581018518518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</f>
        <v>1.16E-4</v>
      </c>
      <c r="P1123" s="9">
        <f>(E1123/L1123)</f>
        <v>5.8</v>
      </c>
      <c r="Q1123" t="str">
        <f>LEFT(N1123,SEARCH("/",N1123)-1)</f>
        <v>games</v>
      </c>
      <c r="R1123" t="str">
        <f>RIGHT(N1123, LEN(N1123)-SEARCH("/", N1123))</f>
        <v>video games</v>
      </c>
      <c r="S1123" s="13">
        <f>(J1123/86400)+25569+(-7/24)</f>
        <v>42412.642546296302</v>
      </c>
      <c r="T1123" s="13">
        <f>(I1123/86400)+25569+(-7/24)</f>
        <v>42442.60087962963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</f>
        <v>0</v>
      </c>
      <c r="P1124" s="9" t="e">
        <f>(E1124/L1124)</f>
        <v>#DIV/0!</v>
      </c>
      <c r="Q1124" t="str">
        <f>LEFT(N1124,SEARCH("/",N1124)-1)</f>
        <v>games</v>
      </c>
      <c r="R1124" t="str">
        <f>RIGHT(N1124, LEN(N1124)-SEARCH("/", N1124))</f>
        <v>video games</v>
      </c>
      <c r="S1124" s="13">
        <f>(J1124/86400)+25569+(-7/24)</f>
        <v>41410.412326388891</v>
      </c>
      <c r="T1124" s="13">
        <f>(I1124/86400)+25569+(-7/24)</f>
        <v>41424.412326388891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</f>
        <v>2.2000000000000001E-3</v>
      </c>
      <c r="P1125" s="9">
        <f>(E1125/L1125)</f>
        <v>3.6666666666666665</v>
      </c>
      <c r="Q1125" t="str">
        <f>LEFT(N1125,SEARCH("/",N1125)-1)</f>
        <v>games</v>
      </c>
      <c r="R1125" t="str">
        <f>RIGHT(N1125, LEN(N1125)-SEARCH("/", N1125))</f>
        <v>video games</v>
      </c>
      <c r="S1125" s="13">
        <f>(J1125/86400)+25569+(-7/24)</f>
        <v>41718.232037037036</v>
      </c>
      <c r="T1125" s="13">
        <f>(I1125/86400)+25569+(-7/24)</f>
        <v>41748.232037037036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</f>
        <v>4.7222222222222223E-3</v>
      </c>
      <c r="P1126" s="9">
        <f>(E1126/L1126)</f>
        <v>60.714285714285715</v>
      </c>
      <c r="Q1126" t="str">
        <f>LEFT(N1126,SEARCH("/",N1126)-1)</f>
        <v>games</v>
      </c>
      <c r="R1126" t="str">
        <f>RIGHT(N1126, LEN(N1126)-SEARCH("/", N1126))</f>
        <v>mobile games</v>
      </c>
      <c r="S1126" s="13">
        <f>(J1126/86400)+25569+(-7/24)</f>
        <v>42094.375590277785</v>
      </c>
      <c r="T1126" s="13">
        <f>(I1126/86400)+25569+(-7/24)</f>
        <v>42124.375590277785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</f>
        <v>0</v>
      </c>
      <c r="P1127" s="9" t="e">
        <f>(E1127/L1127)</f>
        <v>#DIV/0!</v>
      </c>
      <c r="Q1127" t="str">
        <f>LEFT(N1127,SEARCH("/",N1127)-1)</f>
        <v>games</v>
      </c>
      <c r="R1127" t="str">
        <f>RIGHT(N1127, LEN(N1127)-SEARCH("/", N1127))</f>
        <v>mobile games</v>
      </c>
      <c r="S1127" s="13">
        <f>(J1127/86400)+25569+(-7/24)</f>
        <v>42212.33252314815</v>
      </c>
      <c r="T1127" s="13">
        <f>(I1127/86400)+25569+(-7/24)</f>
        <v>42272.33252314815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</f>
        <v>5.0000000000000001E-3</v>
      </c>
      <c r="P1128" s="9">
        <f>(E1128/L1128)</f>
        <v>5</v>
      </c>
      <c r="Q1128" t="str">
        <f>LEFT(N1128,SEARCH("/",N1128)-1)</f>
        <v>games</v>
      </c>
      <c r="R1128" t="str">
        <f>RIGHT(N1128, LEN(N1128)-SEARCH("/", N1128))</f>
        <v>mobile games</v>
      </c>
      <c r="S1128" s="13">
        <f>(J1128/86400)+25569+(-7/24)</f>
        <v>42535.035810185189</v>
      </c>
      <c r="T1128" s="13">
        <f>(I1128/86400)+25569+(-7/24)</f>
        <v>42565.035810185189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</f>
        <v>1.6714285714285713E-2</v>
      </c>
      <c r="P1129" s="9">
        <f>(E1129/L1129)</f>
        <v>25.434782608695652</v>
      </c>
      <c r="Q1129" t="str">
        <f>LEFT(N1129,SEARCH("/",N1129)-1)</f>
        <v>games</v>
      </c>
      <c r="R1129" t="str">
        <f>RIGHT(N1129, LEN(N1129)-SEARCH("/", N1129))</f>
        <v>mobile games</v>
      </c>
      <c r="S1129" s="13">
        <f>(J1129/86400)+25569+(-7/24)</f>
        <v>41926.5625</v>
      </c>
      <c r="T1129" s="13">
        <f>(I1129/86400)+25569+(-7/24)</f>
        <v>41957.604166666664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</f>
        <v>1E-3</v>
      </c>
      <c r="P1130" s="9">
        <f>(E1130/L1130)</f>
        <v>1</v>
      </c>
      <c r="Q1130" t="str">
        <f>LEFT(N1130,SEARCH("/",N1130)-1)</f>
        <v>games</v>
      </c>
      <c r="R1130" t="str">
        <f>RIGHT(N1130, LEN(N1130)-SEARCH("/", N1130))</f>
        <v>mobile games</v>
      </c>
      <c r="S1130" s="13">
        <f>(J1130/86400)+25569+(-7/24)</f>
        <v>41828.357835648152</v>
      </c>
      <c r="T1130" s="13">
        <f>(I1130/86400)+25569+(-7/24)</f>
        <v>41858.357835648152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</f>
        <v>1.0499999999999999E-3</v>
      </c>
      <c r="P1131" s="9">
        <f>(E1131/L1131)</f>
        <v>10.5</v>
      </c>
      <c r="Q1131" t="str">
        <f>LEFT(N1131,SEARCH("/",N1131)-1)</f>
        <v>games</v>
      </c>
      <c r="R1131" t="str">
        <f>RIGHT(N1131, LEN(N1131)-SEARCH("/", N1131))</f>
        <v>mobile games</v>
      </c>
      <c r="S1131" s="13">
        <f>(J1131/86400)+25569+(-7/24)</f>
        <v>42495.973298611112</v>
      </c>
      <c r="T1131" s="13">
        <f>(I1131/86400)+25569+(-7/24)</f>
        <v>42525.973298611112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</f>
        <v>2.2000000000000001E-3</v>
      </c>
      <c r="P1132" s="9">
        <f>(E1132/L1132)</f>
        <v>3.6666666666666665</v>
      </c>
      <c r="Q1132" t="str">
        <f>LEFT(N1132,SEARCH("/",N1132)-1)</f>
        <v>games</v>
      </c>
      <c r="R1132" t="str">
        <f>RIGHT(N1132, LEN(N1132)-SEARCH("/", N1132))</f>
        <v>mobile games</v>
      </c>
      <c r="S1132" s="13">
        <f>(J1132/86400)+25569+(-7/24)</f>
        <v>41908.704861111117</v>
      </c>
      <c r="T1132" s="13">
        <f>(I1132/86400)+25569+(-7/24)</f>
        <v>41968.746527777781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</f>
        <v>0</v>
      </c>
      <c r="P1133" s="9" t="e">
        <f>(E1133/L1133)</f>
        <v>#DIV/0!</v>
      </c>
      <c r="Q1133" t="str">
        <f>LEFT(N1133,SEARCH("/",N1133)-1)</f>
        <v>games</v>
      </c>
      <c r="R1133" t="str">
        <f>RIGHT(N1133, LEN(N1133)-SEARCH("/", N1133))</f>
        <v>mobile games</v>
      </c>
      <c r="S1133" s="13">
        <f>(J1133/86400)+25569+(-7/24)</f>
        <v>42332.616527777784</v>
      </c>
      <c r="T1133" s="13">
        <f>(I1133/86400)+25569+(-7/24)</f>
        <v>42362.616527777784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</f>
        <v>0.14380000000000001</v>
      </c>
      <c r="P1134" s="9">
        <f>(E1134/L1134)</f>
        <v>110.61538461538461</v>
      </c>
      <c r="Q1134" t="str">
        <f>LEFT(N1134,SEARCH("/",N1134)-1)</f>
        <v>games</v>
      </c>
      <c r="R1134" t="str">
        <f>RIGHT(N1134, LEN(N1134)-SEARCH("/", N1134))</f>
        <v>mobile games</v>
      </c>
      <c r="S1134" s="13">
        <f>(J1134/86400)+25569+(-7/24)</f>
        <v>42705.823738425934</v>
      </c>
      <c r="T1134" s="13">
        <f>(I1134/86400)+25569+(-7/24)</f>
        <v>42735.823738425934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</f>
        <v>6.6666666666666671E-3</v>
      </c>
      <c r="P1135" s="9">
        <f>(E1135/L1135)</f>
        <v>20</v>
      </c>
      <c r="Q1135" t="str">
        <f>LEFT(N1135,SEARCH("/",N1135)-1)</f>
        <v>games</v>
      </c>
      <c r="R1135" t="str">
        <f>RIGHT(N1135, LEN(N1135)-SEARCH("/", N1135))</f>
        <v>mobile games</v>
      </c>
      <c r="S1135" s="13">
        <f>(J1135/86400)+25569+(-7/24)</f>
        <v>41821.115520833337</v>
      </c>
      <c r="T1135" s="13">
        <f>(I1135/86400)+25569+(-7/24)</f>
        <v>41851.115520833337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</f>
        <v>4.0000000000000003E-5</v>
      </c>
      <c r="P1136" s="9">
        <f>(E1136/L1136)</f>
        <v>1</v>
      </c>
      <c r="Q1136" t="str">
        <f>LEFT(N1136,SEARCH("/",N1136)-1)</f>
        <v>games</v>
      </c>
      <c r="R1136" t="str">
        <f>RIGHT(N1136, LEN(N1136)-SEARCH("/", N1136))</f>
        <v>mobile games</v>
      </c>
      <c r="S1136" s="13">
        <f>(J1136/86400)+25569+(-7/24)</f>
        <v>41957.993379629632</v>
      </c>
      <c r="T1136" s="13">
        <f>(I1136/86400)+25569+(-7/24)</f>
        <v>41971.897916666669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</f>
        <v>0.05</v>
      </c>
      <c r="P1137" s="9">
        <f>(E1137/L1137)</f>
        <v>50</v>
      </c>
      <c r="Q1137" t="str">
        <f>LEFT(N1137,SEARCH("/",N1137)-1)</f>
        <v>games</v>
      </c>
      <c r="R1137" t="str">
        <f>RIGHT(N1137, LEN(N1137)-SEARCH("/", N1137))</f>
        <v>mobile games</v>
      </c>
      <c r="S1137" s="13">
        <f>(J1137/86400)+25569+(-7/24)</f>
        <v>42558.697847222225</v>
      </c>
      <c r="T1137" s="13">
        <f>(I1137/86400)+25569+(-7/24)</f>
        <v>42588.697847222225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</f>
        <v>6.4439140811455853E-2</v>
      </c>
      <c r="P1138" s="9">
        <f>(E1138/L1138)</f>
        <v>45</v>
      </c>
      <c r="Q1138" t="str">
        <f>LEFT(N1138,SEARCH("/",N1138)-1)</f>
        <v>games</v>
      </c>
      <c r="R1138" t="str">
        <f>RIGHT(N1138, LEN(N1138)-SEARCH("/", N1138))</f>
        <v>mobile games</v>
      </c>
      <c r="S1138" s="13">
        <f>(J1138/86400)+25569+(-7/24)</f>
        <v>42327.379965277782</v>
      </c>
      <c r="T1138" s="13">
        <f>(I1138/86400)+25569+(-7/24)</f>
        <v>42357.379965277782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</f>
        <v>0.39500000000000002</v>
      </c>
      <c r="P1139" s="9">
        <f>(E1139/L1139)</f>
        <v>253.2051282051282</v>
      </c>
      <c r="Q1139" t="str">
        <f>LEFT(N1139,SEARCH("/",N1139)-1)</f>
        <v>games</v>
      </c>
      <c r="R1139" t="str">
        <f>RIGHT(N1139, LEN(N1139)-SEARCH("/", N1139))</f>
        <v>mobile games</v>
      </c>
      <c r="S1139" s="13">
        <f>(J1139/86400)+25569+(-7/24)</f>
        <v>42453.528020833335</v>
      </c>
      <c r="T1139" s="13">
        <f>(I1139/86400)+25569+(-7/24)</f>
        <v>42483.528020833335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</f>
        <v>3.5714285714285713E-3</v>
      </c>
      <c r="P1140" s="9">
        <f>(E1140/L1140)</f>
        <v>31.25</v>
      </c>
      <c r="Q1140" t="str">
        <f>LEFT(N1140,SEARCH("/",N1140)-1)</f>
        <v>games</v>
      </c>
      <c r="R1140" t="str">
        <f>RIGHT(N1140, LEN(N1140)-SEARCH("/", N1140))</f>
        <v>mobile games</v>
      </c>
      <c r="S1140" s="13">
        <f>(J1140/86400)+25569+(-7/24)</f>
        <v>42736.614942129636</v>
      </c>
      <c r="T1140" s="13">
        <f>(I1140/86400)+25569+(-7/24)</f>
        <v>42756.614942129636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</f>
        <v>6.2500000000000001E-4</v>
      </c>
      <c r="P1141" s="9">
        <f>(E1141/L1141)</f>
        <v>5</v>
      </c>
      <c r="Q1141" t="str">
        <f>LEFT(N1141,SEARCH("/",N1141)-1)</f>
        <v>games</v>
      </c>
      <c r="R1141" t="str">
        <f>RIGHT(N1141, LEN(N1141)-SEARCH("/", N1141))</f>
        <v>mobile games</v>
      </c>
      <c r="S1141" s="13">
        <f>(J1141/86400)+25569+(-7/24)</f>
        <v>41975.055856481486</v>
      </c>
      <c r="T1141" s="13">
        <f>(I1141/86400)+25569+(-7/24)</f>
        <v>42005.055856481486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</f>
        <v>0</v>
      </c>
      <c r="P1142" s="9" t="e">
        <f>(E1142/L1142)</f>
        <v>#DIV/0!</v>
      </c>
      <c r="Q1142" t="str">
        <f>LEFT(N1142,SEARCH("/",N1142)-1)</f>
        <v>games</v>
      </c>
      <c r="R1142" t="str">
        <f>RIGHT(N1142, LEN(N1142)-SEARCH("/", N1142))</f>
        <v>mobile games</v>
      </c>
      <c r="S1142" s="13">
        <f>(J1142/86400)+25569+(-7/24)</f>
        <v>42192.170381944445</v>
      </c>
      <c r="T1142" s="13">
        <f>(I1142/86400)+25569+(-7/24)</f>
        <v>42222.170381944445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</f>
        <v>0</v>
      </c>
      <c r="P1143" s="9" t="e">
        <f>(E1143/L1143)</f>
        <v>#DIV/0!</v>
      </c>
      <c r="Q1143" t="str">
        <f>LEFT(N1143,SEARCH("/",N1143)-1)</f>
        <v>games</v>
      </c>
      <c r="R1143" t="str">
        <f>RIGHT(N1143, LEN(N1143)-SEARCH("/", N1143))</f>
        <v>mobile games</v>
      </c>
      <c r="S1143" s="13">
        <f>(J1143/86400)+25569+(-7/24)</f>
        <v>42164.407986111117</v>
      </c>
      <c r="T1143" s="13">
        <f>(I1143/86400)+25569+(-7/24)</f>
        <v>42194.407986111117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</f>
        <v>0</v>
      </c>
      <c r="P1144" s="9" t="e">
        <f>(E1144/L1144)</f>
        <v>#DIV/0!</v>
      </c>
      <c r="Q1144" t="str">
        <f>LEFT(N1144,SEARCH("/",N1144)-1)</f>
        <v>games</v>
      </c>
      <c r="R1144" t="str">
        <f>RIGHT(N1144, LEN(N1144)-SEARCH("/", N1144))</f>
        <v>mobile games</v>
      </c>
      <c r="S1144" s="13">
        <f>(J1144/86400)+25569+(-7/24)</f>
        <v>42021.714432870373</v>
      </c>
      <c r="T1144" s="13">
        <f>(I1144/86400)+25569+(-7/24)</f>
        <v>42051.714432870373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</f>
        <v>4.1333333333333335E-3</v>
      </c>
      <c r="P1145" s="9">
        <f>(E1145/L1145)</f>
        <v>23.25</v>
      </c>
      <c r="Q1145" t="str">
        <f>LEFT(N1145,SEARCH("/",N1145)-1)</f>
        <v>games</v>
      </c>
      <c r="R1145" t="str">
        <f>RIGHT(N1145, LEN(N1145)-SEARCH("/", N1145))</f>
        <v>mobile games</v>
      </c>
      <c r="S1145" s="13">
        <f>(J1145/86400)+25569+(-7/24)</f>
        <v>42324.901921296296</v>
      </c>
      <c r="T1145" s="13">
        <f>(I1145/86400)+25569+(-7/24)</f>
        <v>42354.901921296296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</f>
        <v>0</v>
      </c>
      <c r="P1146" s="9" t="e">
        <f>(E1146/L1146)</f>
        <v>#DIV/0!</v>
      </c>
      <c r="Q1146" t="str">
        <f>LEFT(N1146,SEARCH("/",N1146)-1)</f>
        <v>food</v>
      </c>
      <c r="R1146" t="str">
        <f>RIGHT(N1146, LEN(N1146)-SEARCH("/", N1146))</f>
        <v>food trucks</v>
      </c>
      <c r="S1146" s="13">
        <f>(J1146/86400)+25569+(-7/24)</f>
        <v>42092.890277777777</v>
      </c>
      <c r="T1146" s="13">
        <f>(I1146/86400)+25569+(-7/24)</f>
        <v>42122.890277777777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</f>
        <v>1.25E-3</v>
      </c>
      <c r="P1147" s="9">
        <f>(E1147/L1147)</f>
        <v>100</v>
      </c>
      <c r="Q1147" t="str">
        <f>LEFT(N1147,SEARCH("/",N1147)-1)</f>
        <v>food</v>
      </c>
      <c r="R1147" t="str">
        <f>RIGHT(N1147, LEN(N1147)-SEARCH("/", N1147))</f>
        <v>food trucks</v>
      </c>
      <c r="S1147" s="13">
        <f>(J1147/86400)+25569+(-7/24)</f>
        <v>41854.455925925926</v>
      </c>
      <c r="T1147" s="13">
        <f>(I1147/86400)+25569+(-7/24)</f>
        <v>41914.455925925926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</f>
        <v>8.8333333333333333E-2</v>
      </c>
      <c r="P1148" s="9">
        <f>(E1148/L1148)</f>
        <v>44.166666666666664</v>
      </c>
      <c r="Q1148" t="str">
        <f>LEFT(N1148,SEARCH("/",N1148)-1)</f>
        <v>food</v>
      </c>
      <c r="R1148" t="str">
        <f>RIGHT(N1148, LEN(N1148)-SEARCH("/", N1148))</f>
        <v>food trucks</v>
      </c>
      <c r="S1148" s="13">
        <f>(J1148/86400)+25569+(-7/24)</f>
        <v>41723.661724537036</v>
      </c>
      <c r="T1148" s="13">
        <f>(I1148/86400)+25569+(-7/24)</f>
        <v>41761.661724537036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</f>
        <v>0</v>
      </c>
      <c r="P1149" s="9" t="e">
        <f>(E1149/L1149)</f>
        <v>#DIV/0!</v>
      </c>
      <c r="Q1149" t="str">
        <f>LEFT(N1149,SEARCH("/",N1149)-1)</f>
        <v>food</v>
      </c>
      <c r="R1149" t="str">
        <f>RIGHT(N1149, LEN(N1149)-SEARCH("/", N1149))</f>
        <v>food trucks</v>
      </c>
      <c r="S1149" s="13">
        <f>(J1149/86400)+25569+(-7/24)</f>
        <v>41871.6803587963</v>
      </c>
      <c r="T1149" s="13">
        <f>(I1149/86400)+25569+(-7/24)</f>
        <v>41931.6803587963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</f>
        <v>4.8666666666666667E-3</v>
      </c>
      <c r="P1150" s="9">
        <f>(E1150/L1150)</f>
        <v>24.333333333333332</v>
      </c>
      <c r="Q1150" t="str">
        <f>LEFT(N1150,SEARCH("/",N1150)-1)</f>
        <v>food</v>
      </c>
      <c r="R1150" t="str">
        <f>RIGHT(N1150, LEN(N1150)-SEARCH("/", N1150))</f>
        <v>food trucks</v>
      </c>
      <c r="S1150" s="13">
        <f>(J1150/86400)+25569+(-7/24)</f>
        <v>42674.87940972222</v>
      </c>
      <c r="T1150" s="13">
        <f>(I1150/86400)+25569+(-7/24)</f>
        <v>42704.921076388891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</f>
        <v>1.5E-3</v>
      </c>
      <c r="P1151" s="9">
        <f>(E1151/L1151)</f>
        <v>37.5</v>
      </c>
      <c r="Q1151" t="str">
        <f>LEFT(N1151,SEARCH("/",N1151)-1)</f>
        <v>food</v>
      </c>
      <c r="R1151" t="str">
        <f>RIGHT(N1151, LEN(N1151)-SEARCH("/", N1151))</f>
        <v>food trucks</v>
      </c>
      <c r="S1151" s="13">
        <f>(J1151/86400)+25569+(-7/24)</f>
        <v>42507.418587962966</v>
      </c>
      <c r="T1151" s="13">
        <f>(I1151/86400)+25569+(-7/24)</f>
        <v>42537.418587962966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</f>
        <v>0.1008</v>
      </c>
      <c r="P1152" s="9">
        <f>(E1152/L1152)</f>
        <v>42</v>
      </c>
      <c r="Q1152" t="str">
        <f>LEFT(N1152,SEARCH("/",N1152)-1)</f>
        <v>food</v>
      </c>
      <c r="R1152" t="str">
        <f>RIGHT(N1152, LEN(N1152)-SEARCH("/", N1152))</f>
        <v>food trucks</v>
      </c>
      <c r="S1152" s="13">
        <f>(J1152/86400)+25569+(-7/24)</f>
        <v>42317.662905092591</v>
      </c>
      <c r="T1152" s="13">
        <f>(I1152/86400)+25569+(-7/24)</f>
        <v>42377.662905092591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</f>
        <v>0</v>
      </c>
      <c r="P1153" s="9" t="e">
        <f>(E1153/L1153)</f>
        <v>#DIV/0!</v>
      </c>
      <c r="Q1153" t="str">
        <f>LEFT(N1153,SEARCH("/",N1153)-1)</f>
        <v>food</v>
      </c>
      <c r="R1153" t="str">
        <f>RIGHT(N1153, LEN(N1153)-SEARCH("/", N1153))</f>
        <v>food trucks</v>
      </c>
      <c r="S1153" s="13">
        <f>(J1153/86400)+25569+(-7/24)</f>
        <v>42223.81091435186</v>
      </c>
      <c r="T1153" s="13">
        <f>(I1153/86400)+25569+(-7/24)</f>
        <v>42253.81091435186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</f>
        <v>5.6937500000000002E-2</v>
      </c>
      <c r="P1154" s="9">
        <f>(E1154/L1154)</f>
        <v>60.733333333333334</v>
      </c>
      <c r="Q1154" t="str">
        <f>LEFT(N1154,SEARCH("/",N1154)-1)</f>
        <v>food</v>
      </c>
      <c r="R1154" t="str">
        <f>RIGHT(N1154, LEN(N1154)-SEARCH("/", N1154))</f>
        <v>food trucks</v>
      </c>
      <c r="S1154" s="13">
        <f>(J1154/86400)+25569+(-7/24)</f>
        <v>42109.417962962965</v>
      </c>
      <c r="T1154" s="13">
        <f>(I1154/86400)+25569+(-7/24)</f>
        <v>42139.417962962965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</f>
        <v>6.2500000000000003E-3</v>
      </c>
      <c r="P1155" s="9">
        <f>(E1155/L1155)</f>
        <v>50</v>
      </c>
      <c r="Q1155" t="str">
        <f>LEFT(N1155,SEARCH("/",N1155)-1)</f>
        <v>food</v>
      </c>
      <c r="R1155" t="str">
        <f>RIGHT(N1155, LEN(N1155)-SEARCH("/", N1155))</f>
        <v>food trucks</v>
      </c>
      <c r="S1155" s="13">
        <f>(J1155/86400)+25569+(-7/24)</f>
        <v>42143.422511574077</v>
      </c>
      <c r="T1155" s="13">
        <f>(I1155/86400)+25569+(-7/24)</f>
        <v>42173.422511574077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</f>
        <v>6.5000000000000002E-2</v>
      </c>
      <c r="P1156" s="9">
        <f>(E1156/L1156)</f>
        <v>108.33333333333333</v>
      </c>
      <c r="Q1156" t="str">
        <f>LEFT(N1156,SEARCH("/",N1156)-1)</f>
        <v>food</v>
      </c>
      <c r="R1156" t="str">
        <f>RIGHT(N1156, LEN(N1156)-SEARCH("/", N1156))</f>
        <v>food trucks</v>
      </c>
      <c r="S1156" s="13">
        <f>(J1156/86400)+25569+(-7/24)</f>
        <v>42222.817199074074</v>
      </c>
      <c r="T1156" s="13">
        <f>(I1156/86400)+25569+(-7/24)</f>
        <v>42252.817199074074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</f>
        <v>7.5199999999999998E-3</v>
      </c>
      <c r="P1157" s="9">
        <f>(E1157/L1157)</f>
        <v>23.5</v>
      </c>
      <c r="Q1157" t="str">
        <f>LEFT(N1157,SEARCH("/",N1157)-1)</f>
        <v>food</v>
      </c>
      <c r="R1157" t="str">
        <f>RIGHT(N1157, LEN(N1157)-SEARCH("/", N1157))</f>
        <v>food trucks</v>
      </c>
      <c r="S1157" s="13">
        <f>(J1157/86400)+25569+(-7/24)</f>
        <v>41835.472314814819</v>
      </c>
      <c r="T1157" s="13">
        <f>(I1157/86400)+25569+(-7/24)</f>
        <v>41865.472314814819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</f>
        <v>0</v>
      </c>
      <c r="P1158" s="9" t="e">
        <f>(E1158/L1158)</f>
        <v>#DIV/0!</v>
      </c>
      <c r="Q1158" t="str">
        <f>LEFT(N1158,SEARCH("/",N1158)-1)</f>
        <v>food</v>
      </c>
      <c r="R1158" t="str">
        <f>RIGHT(N1158, LEN(N1158)-SEARCH("/", N1158))</f>
        <v>food trucks</v>
      </c>
      <c r="S1158" s="13">
        <f>(J1158/86400)+25569+(-7/24)</f>
        <v>42028.779652777775</v>
      </c>
      <c r="T1158" s="13">
        <f>(I1158/86400)+25569+(-7/24)</f>
        <v>42058.779652777775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</f>
        <v>1.5100000000000001E-2</v>
      </c>
      <c r="P1159" s="9">
        <f>(E1159/L1159)</f>
        <v>50.333333333333336</v>
      </c>
      <c r="Q1159" t="str">
        <f>LEFT(N1159,SEARCH("/",N1159)-1)</f>
        <v>food</v>
      </c>
      <c r="R1159" t="str">
        <f>RIGHT(N1159, LEN(N1159)-SEARCH("/", N1159))</f>
        <v>food trucks</v>
      </c>
      <c r="S1159" s="13">
        <f>(J1159/86400)+25569+(-7/24)</f>
        <v>41918.336574074077</v>
      </c>
      <c r="T1159" s="13">
        <f>(I1159/86400)+25569+(-7/24)</f>
        <v>41978.378240740742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</f>
        <v>4.6666666666666671E-3</v>
      </c>
      <c r="P1160" s="9">
        <f>(E1160/L1160)</f>
        <v>11.666666666666666</v>
      </c>
      <c r="Q1160" t="str">
        <f>LEFT(N1160,SEARCH("/",N1160)-1)</f>
        <v>food</v>
      </c>
      <c r="R1160" t="str">
        <f>RIGHT(N1160, LEN(N1160)-SEARCH("/", N1160))</f>
        <v>food trucks</v>
      </c>
      <c r="S1160" s="13">
        <f>(J1160/86400)+25569+(-7/24)</f>
        <v>41951.800092592595</v>
      </c>
      <c r="T1160" s="13">
        <f>(I1160/86400)+25569+(-7/24)</f>
        <v>41981.800092592595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</f>
        <v>0</v>
      </c>
      <c r="P1161" s="9" t="e">
        <f>(E1161/L1161)</f>
        <v>#DIV/0!</v>
      </c>
      <c r="Q1161" t="str">
        <f>LEFT(N1161,SEARCH("/",N1161)-1)</f>
        <v>food</v>
      </c>
      <c r="R1161" t="str">
        <f>RIGHT(N1161, LEN(N1161)-SEARCH("/", N1161))</f>
        <v>food trucks</v>
      </c>
      <c r="S1161" s="13">
        <f>(J1161/86400)+25569+(-7/24)</f>
        <v>42154.434780092597</v>
      </c>
      <c r="T1161" s="13">
        <f>(I1161/86400)+25569+(-7/24)</f>
        <v>42185.364583333336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</f>
        <v>3.85E-2</v>
      </c>
      <c r="P1162" s="9">
        <f>(E1162/L1162)</f>
        <v>60.789473684210527</v>
      </c>
      <c r="Q1162" t="str">
        <f>LEFT(N1162,SEARCH("/",N1162)-1)</f>
        <v>food</v>
      </c>
      <c r="R1162" t="str">
        <f>RIGHT(N1162, LEN(N1162)-SEARCH("/", N1162))</f>
        <v>food trucks</v>
      </c>
      <c r="S1162" s="13">
        <f>(J1162/86400)+25569+(-7/24)</f>
        <v>42060.863263888888</v>
      </c>
      <c r="T1162" s="13">
        <f>(I1162/86400)+25569+(-7/24)</f>
        <v>42090.821597222224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</f>
        <v>0</v>
      </c>
      <c r="P1163" s="9" t="e">
        <f>(E1163/L1163)</f>
        <v>#DIV/0!</v>
      </c>
      <c r="Q1163" t="str">
        <f>LEFT(N1163,SEARCH("/",N1163)-1)</f>
        <v>food</v>
      </c>
      <c r="R1163" t="str">
        <f>RIGHT(N1163, LEN(N1163)-SEARCH("/", N1163))</f>
        <v>food trucks</v>
      </c>
      <c r="S1163" s="13">
        <f>(J1163/86400)+25569+(-7/24)</f>
        <v>42122.337835648148</v>
      </c>
      <c r="T1163" s="13">
        <f>(I1163/86400)+25569+(-7/24)</f>
        <v>42143.337835648148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</f>
        <v>5.8333333333333338E-4</v>
      </c>
      <c r="P1164" s="9">
        <f>(E1164/L1164)</f>
        <v>17.5</v>
      </c>
      <c r="Q1164" t="str">
        <f>LEFT(N1164,SEARCH("/",N1164)-1)</f>
        <v>food</v>
      </c>
      <c r="R1164" t="str">
        <f>RIGHT(N1164, LEN(N1164)-SEARCH("/", N1164))</f>
        <v>food trucks</v>
      </c>
      <c r="S1164" s="13">
        <f>(J1164/86400)+25569+(-7/24)</f>
        <v>41876.391944444447</v>
      </c>
      <c r="T1164" s="13">
        <f>(I1164/86400)+25569+(-7/24)</f>
        <v>41907.391944444447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</f>
        <v>0</v>
      </c>
      <c r="P1165" s="9" t="e">
        <f>(E1165/L1165)</f>
        <v>#DIV/0!</v>
      </c>
      <c r="Q1165" t="str">
        <f>LEFT(N1165,SEARCH("/",N1165)-1)</f>
        <v>food</v>
      </c>
      <c r="R1165" t="str">
        <f>RIGHT(N1165, LEN(N1165)-SEARCH("/", N1165))</f>
        <v>food trucks</v>
      </c>
      <c r="S1165" s="13">
        <f>(J1165/86400)+25569+(-7/24)</f>
        <v>41830.431944444448</v>
      </c>
      <c r="T1165" s="13">
        <f>(I1165/86400)+25569+(-7/24)</f>
        <v>41860.431944444448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</f>
        <v>0</v>
      </c>
      <c r="P1166" s="9" t="e">
        <f>(E1166/L1166)</f>
        <v>#DIV/0!</v>
      </c>
      <c r="Q1166" t="str">
        <f>LEFT(N1166,SEARCH("/",N1166)-1)</f>
        <v>food</v>
      </c>
      <c r="R1166" t="str">
        <f>RIGHT(N1166, LEN(N1166)-SEARCH("/", N1166))</f>
        <v>food trucks</v>
      </c>
      <c r="S1166" s="13">
        <f>(J1166/86400)+25569+(-7/24)</f>
        <v>42509.432662037041</v>
      </c>
      <c r="T1166" s="13">
        <f>(I1166/86400)+25569+(-7/24)</f>
        <v>42539.432662037041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</f>
        <v>0.20705000000000001</v>
      </c>
      <c r="P1167" s="9">
        <f>(E1167/L1167)</f>
        <v>82.82</v>
      </c>
      <c r="Q1167" t="str">
        <f>LEFT(N1167,SEARCH("/",N1167)-1)</f>
        <v>food</v>
      </c>
      <c r="R1167" t="str">
        <f>RIGHT(N1167, LEN(N1167)-SEARCH("/", N1167))</f>
        <v>food trucks</v>
      </c>
      <c r="S1167" s="13">
        <f>(J1167/86400)+25569+(-7/24)</f>
        <v>41791.922800925931</v>
      </c>
      <c r="T1167" s="13">
        <f>(I1167/86400)+25569+(-7/24)</f>
        <v>41825.922800925931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</f>
        <v>0.19139999999999999</v>
      </c>
      <c r="P1168" s="9">
        <f>(E1168/L1168)</f>
        <v>358.875</v>
      </c>
      <c r="Q1168" t="str">
        <f>LEFT(N1168,SEARCH("/",N1168)-1)</f>
        <v>food</v>
      </c>
      <c r="R1168" t="str">
        <f>RIGHT(N1168, LEN(N1168)-SEARCH("/", N1168))</f>
        <v>food trucks</v>
      </c>
      <c r="S1168" s="13">
        <f>(J1168/86400)+25569+(-7/24)</f>
        <v>42150.193773148152</v>
      </c>
      <c r="T1168" s="13">
        <f>(I1168/86400)+25569+(-7/24)</f>
        <v>42180.875000000007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</f>
        <v>1.6316666666666667E-2</v>
      </c>
      <c r="P1169" s="9">
        <f>(E1169/L1169)</f>
        <v>61.1875</v>
      </c>
      <c r="Q1169" t="str">
        <f>LEFT(N1169,SEARCH("/",N1169)-1)</f>
        <v>food</v>
      </c>
      <c r="R1169" t="str">
        <f>RIGHT(N1169, LEN(N1169)-SEARCH("/", N1169))</f>
        <v>food trucks</v>
      </c>
      <c r="S1169" s="13">
        <f>(J1169/86400)+25569+(-7/24)</f>
        <v>41863.443229166667</v>
      </c>
      <c r="T1169" s="13">
        <f>(I1169/86400)+25569+(-7/24)</f>
        <v>41894.443229166667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</f>
        <v>5.6666666666666664E-2</v>
      </c>
      <c r="P1170" s="9">
        <f>(E1170/L1170)</f>
        <v>340</v>
      </c>
      <c r="Q1170" t="str">
        <f>LEFT(N1170,SEARCH("/",N1170)-1)</f>
        <v>food</v>
      </c>
      <c r="R1170" t="str">
        <f>RIGHT(N1170, LEN(N1170)-SEARCH("/", N1170))</f>
        <v>food trucks</v>
      </c>
      <c r="S1170" s="13">
        <f>(J1170/86400)+25569+(-7/24)</f>
        <v>42604.762326388889</v>
      </c>
      <c r="T1170" s="13">
        <f>(I1170/86400)+25569+(-7/24)</f>
        <v>42634.762326388889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</f>
        <v>1.6999999999999999E-3</v>
      </c>
      <c r="P1171" s="9">
        <f>(E1171/L1171)</f>
        <v>5.666666666666667</v>
      </c>
      <c r="Q1171" t="str">
        <f>LEFT(N1171,SEARCH("/",N1171)-1)</f>
        <v>food</v>
      </c>
      <c r="R1171" t="str">
        <f>RIGHT(N1171, LEN(N1171)-SEARCH("/", N1171))</f>
        <v>food trucks</v>
      </c>
      <c r="S1171" s="13">
        <f>(J1171/86400)+25569+(-7/24)</f>
        <v>42027.062071759261</v>
      </c>
      <c r="T1171" s="13">
        <f>(I1171/86400)+25569+(-7/24)</f>
        <v>42057.062071759261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</f>
        <v>4.0000000000000001E-3</v>
      </c>
      <c r="P1172" s="9">
        <f>(E1172/L1172)</f>
        <v>50</v>
      </c>
      <c r="Q1172" t="str">
        <f>LEFT(N1172,SEARCH("/",N1172)-1)</f>
        <v>food</v>
      </c>
      <c r="R1172" t="str">
        <f>RIGHT(N1172, LEN(N1172)-SEARCH("/", N1172))</f>
        <v>food trucks</v>
      </c>
      <c r="S1172" s="13">
        <f>(J1172/86400)+25569+(-7/24)</f>
        <v>42124.601516203707</v>
      </c>
      <c r="T1172" s="13">
        <f>(I1172/86400)+25569+(-7/24)</f>
        <v>42154.601516203707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</f>
        <v>1E-3</v>
      </c>
      <c r="P1173" s="9">
        <f>(E1173/L1173)</f>
        <v>25</v>
      </c>
      <c r="Q1173" t="str">
        <f>LEFT(N1173,SEARCH("/",N1173)-1)</f>
        <v>food</v>
      </c>
      <c r="R1173" t="str">
        <f>RIGHT(N1173, LEN(N1173)-SEARCH("/", N1173))</f>
        <v>food trucks</v>
      </c>
      <c r="S1173" s="13">
        <f>(J1173/86400)+25569+(-7/24)</f>
        <v>41938.513043981482</v>
      </c>
      <c r="T1173" s="13">
        <f>(I1173/86400)+25569+(-7/24)</f>
        <v>41956.554710648146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</f>
        <v>0</v>
      </c>
      <c r="P1174" s="9" t="e">
        <f>(E1174/L1174)</f>
        <v>#DIV/0!</v>
      </c>
      <c r="Q1174" t="str">
        <f>LEFT(N1174,SEARCH("/",N1174)-1)</f>
        <v>food</v>
      </c>
      <c r="R1174" t="str">
        <f>RIGHT(N1174, LEN(N1174)-SEARCH("/", N1174))</f>
        <v>food trucks</v>
      </c>
      <c r="S1174" s="13">
        <f>(J1174/86400)+25569+(-7/24)</f>
        <v>41841.390648148146</v>
      </c>
      <c r="T1174" s="13">
        <f>(I1174/86400)+25569+(-7/24)</f>
        <v>41871.390648148146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</f>
        <v>2.4000000000000001E-4</v>
      </c>
      <c r="P1175" s="9">
        <f>(E1175/L1175)</f>
        <v>30</v>
      </c>
      <c r="Q1175" t="str">
        <f>LEFT(N1175,SEARCH("/",N1175)-1)</f>
        <v>food</v>
      </c>
      <c r="R1175" t="str">
        <f>RIGHT(N1175, LEN(N1175)-SEARCH("/", N1175))</f>
        <v>food trucks</v>
      </c>
      <c r="S1175" s="13">
        <f>(J1175/86400)+25569+(-7/24)</f>
        <v>42183.894178240742</v>
      </c>
      <c r="T1175" s="13">
        <f>(I1175/86400)+25569+(-7/24)</f>
        <v>42218.894178240742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</f>
        <v>5.906666666666667E-2</v>
      </c>
      <c r="P1176" s="9">
        <f>(E1176/L1176)</f>
        <v>46.631578947368418</v>
      </c>
      <c r="Q1176" t="str">
        <f>LEFT(N1176,SEARCH("/",N1176)-1)</f>
        <v>food</v>
      </c>
      <c r="R1176" t="str">
        <f>RIGHT(N1176, LEN(N1176)-SEARCH("/", N1176))</f>
        <v>food trucks</v>
      </c>
      <c r="S1176" s="13">
        <f>(J1176/86400)+25569+(-7/24)</f>
        <v>42468.550081018526</v>
      </c>
      <c r="T1176" s="13">
        <f>(I1176/86400)+25569+(-7/24)</f>
        <v>42498.550081018526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</f>
        <v>2.9250000000000002E-2</v>
      </c>
      <c r="P1177" s="9">
        <f>(E1177/L1177)</f>
        <v>65</v>
      </c>
      <c r="Q1177" t="str">
        <f>LEFT(N1177,SEARCH("/",N1177)-1)</f>
        <v>food</v>
      </c>
      <c r="R1177" t="str">
        <f>RIGHT(N1177, LEN(N1177)-SEARCH("/", N1177))</f>
        <v>food trucks</v>
      </c>
      <c r="S1177" s="13">
        <f>(J1177/86400)+25569+(-7/24)</f>
        <v>42170.436793981484</v>
      </c>
      <c r="T1177" s="13">
        <f>(I1177/86400)+25569+(-7/24)</f>
        <v>42200.436793981484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</f>
        <v>5.7142857142857142E-5</v>
      </c>
      <c r="P1178" s="9">
        <f>(E1178/L1178)</f>
        <v>10</v>
      </c>
      <c r="Q1178" t="str">
        <f>LEFT(N1178,SEARCH("/",N1178)-1)</f>
        <v>food</v>
      </c>
      <c r="R1178" t="str">
        <f>RIGHT(N1178, LEN(N1178)-SEARCH("/", N1178))</f>
        <v>food trucks</v>
      </c>
      <c r="S1178" s="13">
        <f>(J1178/86400)+25569+(-7/24)</f>
        <v>42745.727986111109</v>
      </c>
      <c r="T1178" s="13">
        <f>(I1178/86400)+25569+(-7/24)</f>
        <v>42800.250000000007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</f>
        <v>0</v>
      </c>
      <c r="P1179" s="9" t="e">
        <f>(E1179/L1179)</f>
        <v>#DIV/0!</v>
      </c>
      <c r="Q1179" t="str">
        <f>LEFT(N1179,SEARCH("/",N1179)-1)</f>
        <v>food</v>
      </c>
      <c r="R1179" t="str">
        <f>RIGHT(N1179, LEN(N1179)-SEARCH("/", N1179))</f>
        <v>food trucks</v>
      </c>
      <c r="S1179" s="13">
        <f>(J1179/86400)+25569+(-7/24)</f>
        <v>41897.369166666671</v>
      </c>
      <c r="T1179" s="13">
        <f>(I1179/86400)+25569+(-7/24)</f>
        <v>41927.369166666671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</f>
        <v>6.666666666666667E-5</v>
      </c>
      <c r="P1180" s="9">
        <f>(E1180/L1180)</f>
        <v>5</v>
      </c>
      <c r="Q1180" t="str">
        <f>LEFT(N1180,SEARCH("/",N1180)-1)</f>
        <v>food</v>
      </c>
      <c r="R1180" t="str">
        <f>RIGHT(N1180, LEN(N1180)-SEARCH("/", N1180))</f>
        <v>food trucks</v>
      </c>
      <c r="S1180" s="13">
        <f>(J1180/86400)+25569+(-7/24)</f>
        <v>41837.614027777781</v>
      </c>
      <c r="T1180" s="13">
        <f>(I1180/86400)+25569+(-7/24)</f>
        <v>41867.614027777781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</f>
        <v>5.3333333333333337E-2</v>
      </c>
      <c r="P1181" s="9">
        <f>(E1181/L1181)</f>
        <v>640</v>
      </c>
      <c r="Q1181" t="str">
        <f>LEFT(N1181,SEARCH("/",N1181)-1)</f>
        <v>food</v>
      </c>
      <c r="R1181" t="str">
        <f>RIGHT(N1181, LEN(N1181)-SEARCH("/", N1181))</f>
        <v>food trucks</v>
      </c>
      <c r="S1181" s="13">
        <f>(J1181/86400)+25569+(-7/24)</f>
        <v>42275.428553240745</v>
      </c>
      <c r="T1181" s="13">
        <f>(I1181/86400)+25569+(-7/24)</f>
        <v>42305.428553240745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</f>
        <v>0.11749999999999999</v>
      </c>
      <c r="P1182" s="9">
        <f>(E1182/L1182)</f>
        <v>69.117647058823536</v>
      </c>
      <c r="Q1182" t="str">
        <f>LEFT(N1182,SEARCH("/",N1182)-1)</f>
        <v>food</v>
      </c>
      <c r="R1182" t="str">
        <f>RIGHT(N1182, LEN(N1182)-SEARCH("/", N1182))</f>
        <v>food trucks</v>
      </c>
      <c r="S1182" s="13">
        <f>(J1182/86400)+25569+(-7/24)</f>
        <v>41781.515208333338</v>
      </c>
      <c r="T1182" s="13">
        <f>(I1182/86400)+25569+(-7/24)</f>
        <v>41818.515208333338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</f>
        <v>8.0000000000000007E-5</v>
      </c>
      <c r="P1183" s="9">
        <f>(E1183/L1183)</f>
        <v>1.3333333333333333</v>
      </c>
      <c r="Q1183" t="str">
        <f>LEFT(N1183,SEARCH("/",N1183)-1)</f>
        <v>food</v>
      </c>
      <c r="R1183" t="str">
        <f>RIGHT(N1183, LEN(N1183)-SEARCH("/", N1183))</f>
        <v>food trucks</v>
      </c>
      <c r="S1183" s="13">
        <f>(J1183/86400)+25569+(-7/24)</f>
        <v>42034.047696759262</v>
      </c>
      <c r="T1183" s="13">
        <f>(I1183/86400)+25569+(-7/24)</f>
        <v>42064.047696759262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</f>
        <v>4.2000000000000003E-2</v>
      </c>
      <c r="P1184" s="9">
        <f>(E1184/L1184)</f>
        <v>10.5</v>
      </c>
      <c r="Q1184" t="str">
        <f>LEFT(N1184,SEARCH("/",N1184)-1)</f>
        <v>food</v>
      </c>
      <c r="R1184" t="str">
        <f>RIGHT(N1184, LEN(N1184)-SEARCH("/", N1184))</f>
        <v>food trucks</v>
      </c>
      <c r="S1184" s="13">
        <f>(J1184/86400)+25569+(-7/24)</f>
        <v>42728.535740740743</v>
      </c>
      <c r="T1184" s="13">
        <f>(I1184/86400)+25569+(-7/24)</f>
        <v>42747.404166666667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</f>
        <v>0.04</v>
      </c>
      <c r="P1185" s="9">
        <f>(E1185/L1185)</f>
        <v>33.333333333333336</v>
      </c>
      <c r="Q1185" t="str">
        <f>LEFT(N1185,SEARCH("/",N1185)-1)</f>
        <v>food</v>
      </c>
      <c r="R1185" t="str">
        <f>RIGHT(N1185, LEN(N1185)-SEARCH("/", N1185))</f>
        <v>food trucks</v>
      </c>
      <c r="S1185" s="13">
        <f>(J1185/86400)+25569+(-7/24)</f>
        <v>42656.569710648146</v>
      </c>
      <c r="T1185" s="13">
        <f>(I1185/86400)+25569+(-7/24)</f>
        <v>42675.874305555561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</f>
        <v>1.0493636363636363</v>
      </c>
      <c r="P1186" s="9">
        <f>(E1186/L1186)</f>
        <v>61.562666666666665</v>
      </c>
      <c r="Q1186" t="str">
        <f>LEFT(N1186,SEARCH("/",N1186)-1)</f>
        <v>photography</v>
      </c>
      <c r="R1186" t="str">
        <f>RIGHT(N1186, LEN(N1186)-SEARCH("/", N1186))</f>
        <v>photobooks</v>
      </c>
      <c r="S1186" s="13">
        <f>(J1186/86400)+25569+(-7/24)</f>
        <v>42741.307997685188</v>
      </c>
      <c r="T1186" s="13">
        <f>(I1186/86400)+25569+(-7/24)</f>
        <v>42772.307997685188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</f>
        <v>1.0544</v>
      </c>
      <c r="P1187" s="9">
        <f>(E1187/L1187)</f>
        <v>118.73873873873873</v>
      </c>
      <c r="Q1187" t="str">
        <f>LEFT(N1187,SEARCH("/",N1187)-1)</f>
        <v>photography</v>
      </c>
      <c r="R1187" t="str">
        <f>RIGHT(N1187, LEN(N1187)-SEARCH("/", N1187))</f>
        <v>photobooks</v>
      </c>
      <c r="S1187" s="13">
        <f>(J1187/86400)+25569+(-7/24)</f>
        <v>42130.573483796303</v>
      </c>
      <c r="T1187" s="13">
        <f>(I1187/86400)+25569+(-7/24)</f>
        <v>42162.875000000007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</f>
        <v>1.0673333333333332</v>
      </c>
      <c r="P1188" s="9">
        <f>(E1188/L1188)</f>
        <v>65.081300813008127</v>
      </c>
      <c r="Q1188" t="str">
        <f>LEFT(N1188,SEARCH("/",N1188)-1)</f>
        <v>photography</v>
      </c>
      <c r="R1188" t="str">
        <f>RIGHT(N1188, LEN(N1188)-SEARCH("/", N1188))</f>
        <v>photobooks</v>
      </c>
      <c r="S1188" s="13">
        <f>(J1188/86400)+25569+(-7/24)</f>
        <v>42123.571701388886</v>
      </c>
      <c r="T1188" s="13">
        <f>(I1188/86400)+25569+(-7/24)</f>
        <v>42156.654166666667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</f>
        <v>1.0412571428571429</v>
      </c>
      <c r="P1189" s="9">
        <f>(E1189/L1189)</f>
        <v>130.15714285714284</v>
      </c>
      <c r="Q1189" t="str">
        <f>LEFT(N1189,SEARCH("/",N1189)-1)</f>
        <v>photography</v>
      </c>
      <c r="R1189" t="str">
        <f>RIGHT(N1189, LEN(N1189)-SEARCH("/", N1189))</f>
        <v>photobooks</v>
      </c>
      <c r="S1189" s="13">
        <f>(J1189/86400)+25569+(-7/24)</f>
        <v>42109.603275462963</v>
      </c>
      <c r="T1189" s="13">
        <f>(I1189/86400)+25569+(-7/24)</f>
        <v>42141.458333333336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</f>
        <v>1.6054999999999999</v>
      </c>
      <c r="P1190" s="9">
        <f>(E1190/L1190)</f>
        <v>37.776470588235291</v>
      </c>
      <c r="Q1190" t="str">
        <f>LEFT(N1190,SEARCH("/",N1190)-1)</f>
        <v>photography</v>
      </c>
      <c r="R1190" t="str">
        <f>RIGHT(N1190, LEN(N1190)-SEARCH("/", N1190))</f>
        <v>photobooks</v>
      </c>
      <c r="S1190" s="13">
        <f>(J1190/86400)+25569+(-7/24)</f>
        <v>42711.40902777778</v>
      </c>
      <c r="T1190" s="13">
        <f>(I1190/86400)+25569+(-7/24)</f>
        <v>42732.40902777778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</f>
        <v>1.0777777777777777</v>
      </c>
      <c r="P1191" s="9">
        <f>(E1191/L1191)</f>
        <v>112.79069767441861</v>
      </c>
      <c r="Q1191" t="str">
        <f>LEFT(N1191,SEARCH("/",N1191)-1)</f>
        <v>photography</v>
      </c>
      <c r="R1191" t="str">
        <f>RIGHT(N1191, LEN(N1191)-SEARCH("/", N1191))</f>
        <v>photobooks</v>
      </c>
      <c r="S1191" s="13">
        <f>(J1191/86400)+25569+(-7/24)</f>
        <v>42529.687442129631</v>
      </c>
      <c r="T1191" s="13">
        <f>(I1191/86400)+25569+(-7/24)</f>
        <v>42550.687442129631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</f>
        <v>1.35</v>
      </c>
      <c r="P1192" s="9">
        <f>(E1192/L1192)</f>
        <v>51.92307692307692</v>
      </c>
      <c r="Q1192" t="str">
        <f>LEFT(N1192,SEARCH("/",N1192)-1)</f>
        <v>photography</v>
      </c>
      <c r="R1192" t="str">
        <f>RIGHT(N1192, LEN(N1192)-SEARCH("/", N1192))</f>
        <v>photobooks</v>
      </c>
      <c r="S1192" s="13">
        <f>(J1192/86400)+25569+(-7/24)</f>
        <v>41852.374131944445</v>
      </c>
      <c r="T1192" s="13">
        <f>(I1192/86400)+25569+(-7/24)</f>
        <v>41882.374131944445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</f>
        <v>1.0907407407407408</v>
      </c>
      <c r="P1193" s="9">
        <f>(E1193/L1193)</f>
        <v>89.242424242424249</v>
      </c>
      <c r="Q1193" t="str">
        <f>LEFT(N1193,SEARCH("/",N1193)-1)</f>
        <v>photography</v>
      </c>
      <c r="R1193" t="str">
        <f>RIGHT(N1193, LEN(N1193)-SEARCH("/", N1193))</f>
        <v>photobooks</v>
      </c>
      <c r="S1193" s="13">
        <f>(J1193/86400)+25569+(-7/24)</f>
        <v>42419.312037037038</v>
      </c>
      <c r="T1193" s="13">
        <f>(I1193/86400)+25569+(-7/24)</f>
        <v>42449.270370370374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</f>
        <v>2.9</v>
      </c>
      <c r="P1194" s="9">
        <f>(E1194/L1194)</f>
        <v>19.333333333333332</v>
      </c>
      <c r="Q1194" t="str">
        <f>LEFT(N1194,SEARCH("/",N1194)-1)</f>
        <v>photography</v>
      </c>
      <c r="R1194" t="str">
        <f>RIGHT(N1194, LEN(N1194)-SEARCH("/", N1194))</f>
        <v>photobooks</v>
      </c>
      <c r="S1194" s="13">
        <f>(J1194/86400)+25569+(-7/24)</f>
        <v>42747.21502314815</v>
      </c>
      <c r="T1194" s="13">
        <f>(I1194/86400)+25569+(-7/24)</f>
        <v>42777.21502314815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</f>
        <v>1.0395714285714286</v>
      </c>
      <c r="P1195" s="9">
        <f>(E1195/L1195)</f>
        <v>79.967032967032964</v>
      </c>
      <c r="Q1195" t="str">
        <f>LEFT(N1195,SEARCH("/",N1195)-1)</f>
        <v>photography</v>
      </c>
      <c r="R1195" t="str">
        <f>RIGHT(N1195, LEN(N1195)-SEARCH("/", N1195))</f>
        <v>photobooks</v>
      </c>
      <c r="S1195" s="13">
        <f>(J1195/86400)+25569+(-7/24)</f>
        <v>42409.484409722223</v>
      </c>
      <c r="T1195" s="13">
        <f>(I1195/86400)+25569+(-7/24)</f>
        <v>42469.442743055559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</f>
        <v>3.2223999999999999</v>
      </c>
      <c r="P1196" s="9">
        <f>(E1196/L1196)</f>
        <v>56.414565826330531</v>
      </c>
      <c r="Q1196" t="str">
        <f>LEFT(N1196,SEARCH("/",N1196)-1)</f>
        <v>photography</v>
      </c>
      <c r="R1196" t="str">
        <f>RIGHT(N1196, LEN(N1196)-SEARCH("/", N1196))</f>
        <v>photobooks</v>
      </c>
      <c r="S1196" s="13">
        <f>(J1196/86400)+25569+(-7/24)</f>
        <v>42072.196516203701</v>
      </c>
      <c r="T1196" s="13">
        <f>(I1196/86400)+25569+(-7/24)</f>
        <v>42102.196516203701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</f>
        <v>1.35</v>
      </c>
      <c r="P1197" s="9">
        <f>(E1197/L1197)</f>
        <v>79.411764705882348</v>
      </c>
      <c r="Q1197" t="str">
        <f>LEFT(N1197,SEARCH("/",N1197)-1)</f>
        <v>photography</v>
      </c>
      <c r="R1197" t="str">
        <f>RIGHT(N1197, LEN(N1197)-SEARCH("/", N1197))</f>
        <v>photobooks</v>
      </c>
      <c r="S1197" s="13">
        <f>(J1197/86400)+25569+(-7/24)</f>
        <v>42298.056168981486</v>
      </c>
      <c r="T1197" s="13">
        <f>(I1197/86400)+25569+(-7/24)</f>
        <v>42358.083333333336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</f>
        <v>2.6991034482758622</v>
      </c>
      <c r="P1198" s="9">
        <f>(E1198/L1198)</f>
        <v>76.439453125</v>
      </c>
      <c r="Q1198" t="str">
        <f>LEFT(N1198,SEARCH("/",N1198)-1)</f>
        <v>photography</v>
      </c>
      <c r="R1198" t="str">
        <f>RIGHT(N1198, LEN(N1198)-SEARCH("/", N1198))</f>
        <v>photobooks</v>
      </c>
      <c r="S1198" s="13">
        <f>(J1198/86400)+25569+(-7/24)</f>
        <v>42326.527071759258</v>
      </c>
      <c r="T1198" s="13">
        <f>(I1198/86400)+25569+(-7/24)</f>
        <v>42356.527071759258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</f>
        <v>2.5329333333333333</v>
      </c>
      <c r="P1199" s="9">
        <f>(E1199/L1199)</f>
        <v>121</v>
      </c>
      <c r="Q1199" t="str">
        <f>LEFT(N1199,SEARCH("/",N1199)-1)</f>
        <v>photography</v>
      </c>
      <c r="R1199" t="str">
        <f>RIGHT(N1199, LEN(N1199)-SEARCH("/", N1199))</f>
        <v>photobooks</v>
      </c>
      <c r="S1199" s="13">
        <f>(J1199/86400)+25569+(-7/24)</f>
        <v>42503.373078703706</v>
      </c>
      <c r="T1199" s="13">
        <f>(I1199/86400)+25569+(-7/24)</f>
        <v>42533.957638888889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</f>
        <v>2.6059999999999999</v>
      </c>
      <c r="P1200" s="9">
        <f>(E1200/L1200)</f>
        <v>54.616766467065865</v>
      </c>
      <c r="Q1200" t="str">
        <f>LEFT(N1200,SEARCH("/",N1200)-1)</f>
        <v>photography</v>
      </c>
      <c r="R1200" t="str">
        <f>RIGHT(N1200, LEN(N1200)-SEARCH("/", N1200))</f>
        <v>photobooks</v>
      </c>
      <c r="S1200" s="13">
        <f>(J1200/86400)+25569+(-7/24)</f>
        <v>42333.327384259261</v>
      </c>
      <c r="T1200" s="13">
        <f>(I1200/86400)+25569+(-7/24)</f>
        <v>42368.833333333336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</f>
        <v>1.0131677953348381</v>
      </c>
      <c r="P1201" s="9">
        <f>(E1201/L1201)</f>
        <v>299.22222222222223</v>
      </c>
      <c r="Q1201" t="str">
        <f>LEFT(N1201,SEARCH("/",N1201)-1)</f>
        <v>photography</v>
      </c>
      <c r="R1201" t="str">
        <f>RIGHT(N1201, LEN(N1201)-SEARCH("/", N1201))</f>
        <v>photobooks</v>
      </c>
      <c r="S1201" s="13">
        <f>(J1201/86400)+25569+(-7/24)</f>
        <v>42161.479166666664</v>
      </c>
      <c r="T1201" s="13">
        <f>(I1201/86400)+25569+(-7/24)</f>
        <v>42193.479166666664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</f>
        <v>1.2560416666666667</v>
      </c>
      <c r="P1202" s="9">
        <f>(E1202/L1202)</f>
        <v>58.533980582524272</v>
      </c>
      <c r="Q1202" t="str">
        <f>LEFT(N1202,SEARCH("/",N1202)-1)</f>
        <v>photography</v>
      </c>
      <c r="R1202" t="str">
        <f>RIGHT(N1202, LEN(N1202)-SEARCH("/", N1202))</f>
        <v>photobooks</v>
      </c>
      <c r="S1202" s="13">
        <f>(J1202/86400)+25569+(-7/24)</f>
        <v>42089.185833333337</v>
      </c>
      <c r="T1202" s="13">
        <f>(I1202/86400)+25569+(-7/24)</f>
        <v>42110.185833333337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</f>
        <v>1.0243783333333334</v>
      </c>
      <c r="P1203" s="9">
        <f>(E1203/L1203)</f>
        <v>55.371801801801809</v>
      </c>
      <c r="Q1203" t="str">
        <f>LEFT(N1203,SEARCH("/",N1203)-1)</f>
        <v>photography</v>
      </c>
      <c r="R1203" t="str">
        <f>RIGHT(N1203, LEN(N1203)-SEARCH("/", N1203))</f>
        <v>photobooks</v>
      </c>
      <c r="S1203" s="13">
        <f>(J1203/86400)+25569+(-7/24)</f>
        <v>42536.315347222226</v>
      </c>
      <c r="T1203" s="13">
        <f>(I1203/86400)+25569+(-7/24)</f>
        <v>42566.315347222226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</f>
        <v>1.99244</v>
      </c>
      <c r="P1204" s="9">
        <f>(E1204/L1204)</f>
        <v>183.80442804428046</v>
      </c>
      <c r="Q1204" t="str">
        <f>LEFT(N1204,SEARCH("/",N1204)-1)</f>
        <v>photography</v>
      </c>
      <c r="R1204" t="str">
        <f>RIGHT(N1204, LEN(N1204)-SEARCH("/", N1204))</f>
        <v>photobooks</v>
      </c>
      <c r="S1204" s="13">
        <f>(J1204/86400)+25569+(-7/24)</f>
        <v>42151.997152777782</v>
      </c>
      <c r="T1204" s="13">
        <f>(I1204/86400)+25569+(-7/24)</f>
        <v>42181.997152777782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</f>
        <v>1.0245398773006136</v>
      </c>
      <c r="P1205" s="9">
        <f>(E1205/L1205)</f>
        <v>165.34653465346534</v>
      </c>
      <c r="Q1205" t="str">
        <f>LEFT(N1205,SEARCH("/",N1205)-1)</f>
        <v>photography</v>
      </c>
      <c r="R1205" t="str">
        <f>RIGHT(N1205, LEN(N1205)-SEARCH("/", N1205))</f>
        <v>photobooks</v>
      </c>
      <c r="S1205" s="13">
        <f>(J1205/86400)+25569+(-7/24)</f>
        <v>42125.323229166672</v>
      </c>
      <c r="T1205" s="13">
        <f>(I1205/86400)+25569+(-7/24)</f>
        <v>42155.323229166672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</f>
        <v>1.0294615384615384</v>
      </c>
      <c r="P1206" s="9">
        <f>(E1206/L1206)</f>
        <v>234.78947368421052</v>
      </c>
      <c r="Q1206" t="str">
        <f>LEFT(N1206,SEARCH("/",N1206)-1)</f>
        <v>photography</v>
      </c>
      <c r="R1206" t="str">
        <f>RIGHT(N1206, LEN(N1206)-SEARCH("/", N1206))</f>
        <v>photobooks</v>
      </c>
      <c r="S1206" s="13">
        <f>(J1206/86400)+25569+(-7/24)</f>
        <v>42297.456400462965</v>
      </c>
      <c r="T1206" s="13">
        <f>(I1206/86400)+25569+(-7/24)</f>
        <v>42341.916666666664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</f>
        <v>1.0086153846153847</v>
      </c>
      <c r="P1207" s="9">
        <f>(E1207/L1207)</f>
        <v>211.48387096774192</v>
      </c>
      <c r="Q1207" t="str">
        <f>LEFT(N1207,SEARCH("/",N1207)-1)</f>
        <v>photography</v>
      </c>
      <c r="R1207" t="str">
        <f>RIGHT(N1207, LEN(N1207)-SEARCH("/", N1207))</f>
        <v>photobooks</v>
      </c>
      <c r="S1207" s="13">
        <f>(J1207/86400)+25569+(-7/24)</f>
        <v>42138.21471064815</v>
      </c>
      <c r="T1207" s="13">
        <f>(I1207/86400)+25569+(-7/24)</f>
        <v>42168.21471064815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</f>
        <v>1.1499999999999999</v>
      </c>
      <c r="P1208" s="9">
        <f>(E1208/L1208)</f>
        <v>32.34375</v>
      </c>
      <c r="Q1208" t="str">
        <f>LEFT(N1208,SEARCH("/",N1208)-1)</f>
        <v>photography</v>
      </c>
      <c r="R1208" t="str">
        <f>RIGHT(N1208, LEN(N1208)-SEARCH("/", N1208))</f>
        <v>photobooks</v>
      </c>
      <c r="S1208" s="13">
        <f>(J1208/86400)+25569+(-7/24)</f>
        <v>42772.484409722223</v>
      </c>
      <c r="T1208" s="13">
        <f>(I1208/86400)+25569+(-7/24)</f>
        <v>42805.270138888889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</f>
        <v>1.0416766467065868</v>
      </c>
      <c r="P1209" s="9">
        <f>(E1209/L1209)</f>
        <v>123.37588652482269</v>
      </c>
      <c r="Q1209" t="str">
        <f>LEFT(N1209,SEARCH("/",N1209)-1)</f>
        <v>photography</v>
      </c>
      <c r="R1209" t="str">
        <f>RIGHT(N1209, LEN(N1209)-SEARCH("/", N1209))</f>
        <v>photobooks</v>
      </c>
      <c r="S1209" s="13">
        <f>(J1209/86400)+25569+(-7/24)</f>
        <v>42430.13857638889</v>
      </c>
      <c r="T1209" s="13">
        <f>(I1209/86400)+25569+(-7/24)</f>
        <v>42460.125000000007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</f>
        <v>1.5529999999999999</v>
      </c>
      <c r="P1210" s="9">
        <f>(E1210/L1210)</f>
        <v>207.06666666666666</v>
      </c>
      <c r="Q1210" t="str">
        <f>LEFT(N1210,SEARCH("/",N1210)-1)</f>
        <v>photography</v>
      </c>
      <c r="R1210" t="str">
        <f>RIGHT(N1210, LEN(N1210)-SEARCH("/", N1210))</f>
        <v>photobooks</v>
      </c>
      <c r="S1210" s="13">
        <f>(J1210/86400)+25569+(-7/24)</f>
        <v>42423.417407407411</v>
      </c>
      <c r="T1210" s="13">
        <f>(I1210/86400)+25569+(-7/24)</f>
        <v>42453.375740740747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</f>
        <v>1.06</v>
      </c>
      <c r="P1211" s="9">
        <f>(E1211/L1211)</f>
        <v>138.2608695652174</v>
      </c>
      <c r="Q1211" t="str">
        <f>LEFT(N1211,SEARCH("/",N1211)-1)</f>
        <v>photography</v>
      </c>
      <c r="R1211" t="str">
        <f>RIGHT(N1211, LEN(N1211)-SEARCH("/", N1211))</f>
        <v>photobooks</v>
      </c>
      <c r="S1211" s="13">
        <f>(J1211/86400)+25569+(-7/24)</f>
        <v>42761.554456018523</v>
      </c>
      <c r="T1211" s="13">
        <f>(I1211/86400)+25569+(-7/24)</f>
        <v>42791.554456018523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</f>
        <v>2.5431499999999998</v>
      </c>
      <c r="P1212" s="9">
        <f>(E1212/L1212)</f>
        <v>493.81553398058253</v>
      </c>
      <c r="Q1212" t="str">
        <f>LEFT(N1212,SEARCH("/",N1212)-1)</f>
        <v>photography</v>
      </c>
      <c r="R1212" t="str">
        <f>RIGHT(N1212, LEN(N1212)-SEARCH("/", N1212))</f>
        <v>photobooks</v>
      </c>
      <c r="S1212" s="13">
        <f>(J1212/86400)+25569+(-7/24)</f>
        <v>42132.650138888894</v>
      </c>
      <c r="T1212" s="13">
        <f>(I1212/86400)+25569+(-7/24)</f>
        <v>42155.583333333336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</f>
        <v>1.0109999999999999</v>
      </c>
      <c r="P1213" s="9">
        <f>(E1213/L1213)</f>
        <v>168.5</v>
      </c>
      <c r="Q1213" t="str">
        <f>LEFT(N1213,SEARCH("/",N1213)-1)</f>
        <v>photography</v>
      </c>
      <c r="R1213" t="str">
        <f>RIGHT(N1213, LEN(N1213)-SEARCH("/", N1213))</f>
        <v>photobooks</v>
      </c>
      <c r="S1213" s="13">
        <f>(J1213/86400)+25569+(-7/24)</f>
        <v>42515.574780092596</v>
      </c>
      <c r="T1213" s="13">
        <f>(I1213/86400)+25569+(-7/24)</f>
        <v>42530.574780092596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</f>
        <v>1.2904</v>
      </c>
      <c r="P1214" s="9">
        <f>(E1214/L1214)</f>
        <v>38.867469879518069</v>
      </c>
      <c r="Q1214" t="str">
        <f>LEFT(N1214,SEARCH("/",N1214)-1)</f>
        <v>photography</v>
      </c>
      <c r="R1214" t="str">
        <f>RIGHT(N1214, LEN(N1214)-SEARCH("/", N1214))</f>
        <v>photobooks</v>
      </c>
      <c r="S1214" s="13">
        <f>(J1214/86400)+25569+(-7/24)</f>
        <v>42318.658506944448</v>
      </c>
      <c r="T1214" s="13">
        <f>(I1214/86400)+25569+(-7/24)</f>
        <v>42334.750000000007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</f>
        <v>1.0223076923076924</v>
      </c>
      <c r="P1215" s="9">
        <f>(E1215/L1215)</f>
        <v>61.527777777777779</v>
      </c>
      <c r="Q1215" t="str">
        <f>LEFT(N1215,SEARCH("/",N1215)-1)</f>
        <v>photography</v>
      </c>
      <c r="R1215" t="str">
        <f>RIGHT(N1215, LEN(N1215)-SEARCH("/", N1215))</f>
        <v>photobooks</v>
      </c>
      <c r="S1215" s="13">
        <f>(J1215/86400)+25569+(-7/24)</f>
        <v>42731.464120370372</v>
      </c>
      <c r="T1215" s="13">
        <f>(I1215/86400)+25569+(-7/24)</f>
        <v>42766.464120370372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</f>
        <v>1.3180000000000001</v>
      </c>
      <c r="P1216" s="9">
        <f>(E1216/L1216)</f>
        <v>105.44</v>
      </c>
      <c r="Q1216" t="str">
        <f>LEFT(N1216,SEARCH("/",N1216)-1)</f>
        <v>photography</v>
      </c>
      <c r="R1216" t="str">
        <f>RIGHT(N1216, LEN(N1216)-SEARCH("/", N1216))</f>
        <v>photobooks</v>
      </c>
      <c r="S1216" s="13">
        <f>(J1216/86400)+25569+(-7/24)</f>
        <v>42104.548668981479</v>
      </c>
      <c r="T1216" s="13">
        <f>(I1216/86400)+25569+(-7/24)</f>
        <v>42164.548668981479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</f>
        <v>7.8608020000000005</v>
      </c>
      <c r="P1217" s="9">
        <f>(E1217/L1217)</f>
        <v>71.592003642987251</v>
      </c>
      <c r="Q1217" t="str">
        <f>LEFT(N1217,SEARCH("/",N1217)-1)</f>
        <v>photography</v>
      </c>
      <c r="R1217" t="str">
        <f>RIGHT(N1217, LEN(N1217)-SEARCH("/", N1217))</f>
        <v>photobooks</v>
      </c>
      <c r="S1217" s="13">
        <f>(J1217/86400)+25569+(-7/24)</f>
        <v>41759.631435185183</v>
      </c>
      <c r="T1217" s="13">
        <f>(I1217/86400)+25569+(-7/24)</f>
        <v>41789.631435185183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</f>
        <v>1.4570000000000001</v>
      </c>
      <c r="P1218" s="9">
        <f>(E1218/L1218)</f>
        <v>91.882882882882882</v>
      </c>
      <c r="Q1218" t="str">
        <f>LEFT(N1218,SEARCH("/",N1218)-1)</f>
        <v>photography</v>
      </c>
      <c r="R1218" t="str">
        <f>RIGHT(N1218, LEN(N1218)-SEARCH("/", N1218))</f>
        <v>photobooks</v>
      </c>
      <c r="S1218" s="13">
        <f>(J1218/86400)+25569+(-7/24)</f>
        <v>42247.324733796304</v>
      </c>
      <c r="T1218" s="13">
        <f>(I1218/86400)+25569+(-7/24)</f>
        <v>42279.668750000004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</f>
        <v>1.026</v>
      </c>
      <c r="P1219" s="9">
        <f>(E1219/L1219)</f>
        <v>148.57377049180329</v>
      </c>
      <c r="Q1219" t="str">
        <f>LEFT(N1219,SEARCH("/",N1219)-1)</f>
        <v>photography</v>
      </c>
      <c r="R1219" t="str">
        <f>RIGHT(N1219, LEN(N1219)-SEARCH("/", N1219))</f>
        <v>photobooks</v>
      </c>
      <c r="S1219" s="13">
        <f>(J1219/86400)+25569+(-7/24)</f>
        <v>42535.517824074072</v>
      </c>
      <c r="T1219" s="13">
        <f>(I1219/86400)+25569+(-7/24)</f>
        <v>42565.517824074072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</f>
        <v>1.7227777777777777</v>
      </c>
      <c r="P1220" s="9">
        <f>(E1220/L1220)</f>
        <v>174.2134831460674</v>
      </c>
      <c r="Q1220" t="str">
        <f>LEFT(N1220,SEARCH("/",N1220)-1)</f>
        <v>photography</v>
      </c>
      <c r="R1220" t="str">
        <f>RIGHT(N1220, LEN(N1220)-SEARCH("/", N1220))</f>
        <v>photobooks</v>
      </c>
      <c r="S1220" s="13">
        <f>(J1220/86400)+25569+(-7/24)</f>
        <v>42278.370370370372</v>
      </c>
      <c r="T1220" s="13">
        <f>(I1220/86400)+25569+(-7/24)</f>
        <v>42308.833333333336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</f>
        <v>1.5916819571865444</v>
      </c>
      <c r="P1221" s="9">
        <f>(E1221/L1221)</f>
        <v>102.86166007905139</v>
      </c>
      <c r="Q1221" t="str">
        <f>LEFT(N1221,SEARCH("/",N1221)-1)</f>
        <v>photography</v>
      </c>
      <c r="R1221" t="str">
        <f>RIGHT(N1221, LEN(N1221)-SEARCH("/", N1221))</f>
        <v>photobooks</v>
      </c>
      <c r="S1221" s="13">
        <f>(J1221/86400)+25569+(-7/24)</f>
        <v>42633.17028935186</v>
      </c>
      <c r="T1221" s="13">
        <f>(I1221/86400)+25569+(-7/24)</f>
        <v>42663.17028935186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</f>
        <v>1.0376666666666667</v>
      </c>
      <c r="P1222" s="9">
        <f>(E1222/L1222)</f>
        <v>111.17857142857143</v>
      </c>
      <c r="Q1222" t="str">
        <f>LEFT(N1222,SEARCH("/",N1222)-1)</f>
        <v>photography</v>
      </c>
      <c r="R1222" t="str">
        <f>RIGHT(N1222, LEN(N1222)-SEARCH("/", N1222))</f>
        <v>photobooks</v>
      </c>
      <c r="S1222" s="13">
        <f>(J1222/86400)+25569+(-7/24)</f>
        <v>42211.336944444447</v>
      </c>
      <c r="T1222" s="13">
        <f>(I1222/86400)+25569+(-7/24)</f>
        <v>42241.336944444447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</f>
        <v>1.1140954545454547</v>
      </c>
      <c r="P1223" s="9">
        <f>(E1223/L1223)</f>
        <v>23.796213592233013</v>
      </c>
      <c r="Q1223" t="str">
        <f>LEFT(N1223,SEARCH("/",N1223)-1)</f>
        <v>photography</v>
      </c>
      <c r="R1223" t="str">
        <f>RIGHT(N1223, LEN(N1223)-SEARCH("/", N1223))</f>
        <v>photobooks</v>
      </c>
      <c r="S1223" s="13">
        <f>(J1223/86400)+25569+(-7/24)</f>
        <v>42680.183888888896</v>
      </c>
      <c r="T1223" s="13">
        <f>(I1223/86400)+25569+(-7/24)</f>
        <v>42707.708333333336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</f>
        <v>2.80375</v>
      </c>
      <c r="P1224" s="9">
        <f>(E1224/L1224)</f>
        <v>81.268115942028984</v>
      </c>
      <c r="Q1224" t="str">
        <f>LEFT(N1224,SEARCH("/",N1224)-1)</f>
        <v>photography</v>
      </c>
      <c r="R1224" t="str">
        <f>RIGHT(N1224, LEN(N1224)-SEARCH("/", N1224))</f>
        <v>photobooks</v>
      </c>
      <c r="S1224" s="13">
        <f>(J1224/86400)+25569+(-7/24)</f>
        <v>42430.428784722222</v>
      </c>
      <c r="T1224" s="13">
        <f>(I1224/86400)+25569+(-7/24)</f>
        <v>42460.875000000007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</f>
        <v>1.1210606060606061</v>
      </c>
      <c r="P1225" s="9">
        <f>(E1225/L1225)</f>
        <v>116.21465968586388</v>
      </c>
      <c r="Q1225" t="str">
        <f>LEFT(N1225,SEARCH("/",N1225)-1)</f>
        <v>photography</v>
      </c>
      <c r="R1225" t="str">
        <f>RIGHT(N1225, LEN(N1225)-SEARCH("/", N1225))</f>
        <v>photobooks</v>
      </c>
      <c r="S1225" s="13">
        <f>(J1225/86400)+25569+(-7/24)</f>
        <v>42653.885520833333</v>
      </c>
      <c r="T1225" s="13">
        <f>(I1225/86400)+25569+(-7/24)</f>
        <v>42683.927187500005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</f>
        <v>7.0666666666666669E-2</v>
      </c>
      <c r="P1226" s="9">
        <f>(E1226/L1226)</f>
        <v>58.888888888888886</v>
      </c>
      <c r="Q1226" t="str">
        <f>LEFT(N1226,SEARCH("/",N1226)-1)</f>
        <v>music</v>
      </c>
      <c r="R1226" t="str">
        <f>RIGHT(N1226, LEN(N1226)-SEARCH("/", N1226))</f>
        <v>world music</v>
      </c>
      <c r="S1226" s="13">
        <f>(J1226/86400)+25569+(-7/24)</f>
        <v>41736.258125</v>
      </c>
      <c r="T1226" s="13">
        <f>(I1226/86400)+25569+(-7/24)</f>
        <v>41796.258125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</f>
        <v>4.3999999999999997E-2</v>
      </c>
      <c r="P1227" s="9">
        <f>(E1227/L1227)</f>
        <v>44</v>
      </c>
      <c r="Q1227" t="str">
        <f>LEFT(N1227,SEARCH("/",N1227)-1)</f>
        <v>music</v>
      </c>
      <c r="R1227" t="str">
        <f>RIGHT(N1227, LEN(N1227)-SEARCH("/", N1227))</f>
        <v>world music</v>
      </c>
      <c r="S1227" s="13">
        <f>(J1227/86400)+25569+(-7/24)</f>
        <v>41509.614328703705</v>
      </c>
      <c r="T1227" s="13">
        <f>(I1227/86400)+25569+(-7/24)</f>
        <v>41569.614328703705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</f>
        <v>3.8739999999999997E-2</v>
      </c>
      <c r="P1228" s="9">
        <f>(E1228/L1228)</f>
        <v>48.424999999999997</v>
      </c>
      <c r="Q1228" t="str">
        <f>LEFT(N1228,SEARCH("/",N1228)-1)</f>
        <v>music</v>
      </c>
      <c r="R1228" t="str">
        <f>RIGHT(N1228, LEN(N1228)-SEARCH("/", N1228))</f>
        <v>world music</v>
      </c>
      <c r="S1228" s="13">
        <f>(J1228/86400)+25569+(-7/24)</f>
        <v>41715.583113425928</v>
      </c>
      <c r="T1228" s="13">
        <f>(I1228/86400)+25569+(-7/24)</f>
        <v>41749.75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</f>
        <v>0</v>
      </c>
      <c r="P1229" s="9" t="e">
        <f>(E1229/L1229)</f>
        <v>#DIV/0!</v>
      </c>
      <c r="Q1229" t="str">
        <f>LEFT(N1229,SEARCH("/",N1229)-1)</f>
        <v>music</v>
      </c>
      <c r="R1229" t="str">
        <f>RIGHT(N1229, LEN(N1229)-SEARCH("/", N1229))</f>
        <v>world music</v>
      </c>
      <c r="S1229" s="13">
        <f>(J1229/86400)+25569+(-7/24)</f>
        <v>41827.627500000002</v>
      </c>
      <c r="T1229" s="13">
        <f>(I1229/86400)+25569+(-7/24)</f>
        <v>41858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</f>
        <v>0.29299999999999998</v>
      </c>
      <c r="P1230" s="9">
        <f>(E1230/L1230)</f>
        <v>61.041666666666664</v>
      </c>
      <c r="Q1230" t="str">
        <f>LEFT(N1230,SEARCH("/",N1230)-1)</f>
        <v>music</v>
      </c>
      <c r="R1230" t="str">
        <f>RIGHT(N1230, LEN(N1230)-SEARCH("/", N1230))</f>
        <v>world music</v>
      </c>
      <c r="S1230" s="13">
        <f>(J1230/86400)+25569+(-7/24)</f>
        <v>40754.437592592592</v>
      </c>
      <c r="T1230" s="13">
        <f>(I1230/86400)+25569+(-7/24)</f>
        <v>40814.437592592592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</f>
        <v>9.0909090909090905E-3</v>
      </c>
      <c r="P1231" s="9">
        <f>(E1231/L1231)</f>
        <v>25</v>
      </c>
      <c r="Q1231" t="str">
        <f>LEFT(N1231,SEARCH("/",N1231)-1)</f>
        <v>music</v>
      </c>
      <c r="R1231" t="str">
        <f>RIGHT(N1231, LEN(N1231)-SEARCH("/", N1231))</f>
        <v>world music</v>
      </c>
      <c r="S1231" s="13">
        <f>(J1231/86400)+25569+(-7/24)</f>
        <v>40985.168136574073</v>
      </c>
      <c r="T1231" s="13">
        <f>(I1231/86400)+25569+(-7/24)</f>
        <v>41015.375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</f>
        <v>0</v>
      </c>
      <c r="P1232" s="9" t="e">
        <f>(E1232/L1232)</f>
        <v>#DIV/0!</v>
      </c>
      <c r="Q1232" t="str">
        <f>LEFT(N1232,SEARCH("/",N1232)-1)</f>
        <v>music</v>
      </c>
      <c r="R1232" t="str">
        <f>RIGHT(N1232, LEN(N1232)-SEARCH("/", N1232))</f>
        <v>world music</v>
      </c>
      <c r="S1232" s="13">
        <f>(J1232/86400)+25569+(-7/24)</f>
        <v>40568.680902777778</v>
      </c>
      <c r="T1232" s="13">
        <f>(I1232/86400)+25569+(-7/24)</f>
        <v>40598.680902777778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</f>
        <v>0</v>
      </c>
      <c r="P1233" s="9" t="e">
        <f>(E1233/L1233)</f>
        <v>#DIV/0!</v>
      </c>
      <c r="Q1233" t="str">
        <f>LEFT(N1233,SEARCH("/",N1233)-1)</f>
        <v>music</v>
      </c>
      <c r="R1233" t="str">
        <f>RIGHT(N1233, LEN(N1233)-SEARCH("/", N1233))</f>
        <v>world music</v>
      </c>
      <c r="S1233" s="13">
        <f>(J1233/86400)+25569+(-7/24)</f>
        <v>42193.650092592594</v>
      </c>
      <c r="T1233" s="13">
        <f>(I1233/86400)+25569+(-7/24)</f>
        <v>42243.750000000007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</f>
        <v>8.0000000000000002E-3</v>
      </c>
      <c r="P1234" s="9">
        <f>(E1234/L1234)</f>
        <v>40</v>
      </c>
      <c r="Q1234" t="str">
        <f>LEFT(N1234,SEARCH("/",N1234)-1)</f>
        <v>music</v>
      </c>
      <c r="R1234" t="str">
        <f>RIGHT(N1234, LEN(N1234)-SEARCH("/", N1234))</f>
        <v>world music</v>
      </c>
      <c r="S1234" s="13">
        <f>(J1234/86400)+25569+(-7/24)</f>
        <v>41506.55636574074</v>
      </c>
      <c r="T1234" s="13">
        <f>(I1234/86400)+25569+(-7/24)</f>
        <v>41553.55636574074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</f>
        <v>0.11600000000000001</v>
      </c>
      <c r="P1235" s="9">
        <f>(E1235/L1235)</f>
        <v>19.333333333333332</v>
      </c>
      <c r="Q1235" t="str">
        <f>LEFT(N1235,SEARCH("/",N1235)-1)</f>
        <v>music</v>
      </c>
      <c r="R1235" t="str">
        <f>RIGHT(N1235, LEN(N1235)-SEARCH("/", N1235))</f>
        <v>world music</v>
      </c>
      <c r="S1235" s="13">
        <f>(J1235/86400)+25569+(-7/24)</f>
        <v>40939.657106481485</v>
      </c>
      <c r="T1235" s="13">
        <f>(I1235/86400)+25569+(-7/24)</f>
        <v>40960.657106481485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</f>
        <v>0</v>
      </c>
      <c r="P1236" s="9" t="e">
        <f>(E1236/L1236)</f>
        <v>#DIV/0!</v>
      </c>
      <c r="Q1236" t="str">
        <f>LEFT(N1236,SEARCH("/",N1236)-1)</f>
        <v>music</v>
      </c>
      <c r="R1236" t="str">
        <f>RIGHT(N1236, LEN(N1236)-SEARCH("/", N1236))</f>
        <v>world music</v>
      </c>
      <c r="S1236" s="13">
        <f>(J1236/86400)+25569+(-7/24)</f>
        <v>42007.497013888897</v>
      </c>
      <c r="T1236" s="13">
        <f>(I1236/86400)+25569+(-7/24)</f>
        <v>42037.497013888897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</f>
        <v>2.787363950092912E-2</v>
      </c>
      <c r="P1237" s="9">
        <f>(E1237/L1237)</f>
        <v>35</v>
      </c>
      <c r="Q1237" t="str">
        <f>LEFT(N1237,SEARCH("/",N1237)-1)</f>
        <v>music</v>
      </c>
      <c r="R1237" t="str">
        <f>RIGHT(N1237, LEN(N1237)-SEARCH("/", N1237))</f>
        <v>world music</v>
      </c>
      <c r="S1237" s="13">
        <f>(J1237/86400)+25569+(-7/24)</f>
        <v>41582.84373842593</v>
      </c>
      <c r="T1237" s="13">
        <f>(I1237/86400)+25569+(-7/24)</f>
        <v>41622.84373842593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</f>
        <v>0</v>
      </c>
      <c r="P1238" s="9" t="e">
        <f>(E1238/L1238)</f>
        <v>#DIV/0!</v>
      </c>
      <c r="Q1238" t="str">
        <f>LEFT(N1238,SEARCH("/",N1238)-1)</f>
        <v>music</v>
      </c>
      <c r="R1238" t="str">
        <f>RIGHT(N1238, LEN(N1238)-SEARCH("/", N1238))</f>
        <v>world music</v>
      </c>
      <c r="S1238" s="13">
        <f>(J1238/86400)+25569+(-7/24)</f>
        <v>41110.388472222221</v>
      </c>
      <c r="T1238" s="13">
        <f>(I1238/86400)+25569+(-7/24)</f>
        <v>41118.375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</f>
        <v>0</v>
      </c>
      <c r="P1239" s="9" t="e">
        <f>(E1239/L1239)</f>
        <v>#DIV/0!</v>
      </c>
      <c r="Q1239" t="str">
        <f>LEFT(N1239,SEARCH("/",N1239)-1)</f>
        <v>music</v>
      </c>
      <c r="R1239" t="str">
        <f>RIGHT(N1239, LEN(N1239)-SEARCH("/", N1239))</f>
        <v>world music</v>
      </c>
      <c r="S1239" s="13">
        <f>(J1239/86400)+25569+(-7/24)</f>
        <v>41124.991493055561</v>
      </c>
      <c r="T1239" s="13">
        <f>(I1239/86400)+25569+(-7/24)</f>
        <v>41144.991493055561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</f>
        <v>0.17799999999999999</v>
      </c>
      <c r="P1240" s="9">
        <f>(E1240/L1240)</f>
        <v>59.333333333333336</v>
      </c>
      <c r="Q1240" t="str">
        <f>LEFT(N1240,SEARCH("/",N1240)-1)</f>
        <v>music</v>
      </c>
      <c r="R1240" t="str">
        <f>RIGHT(N1240, LEN(N1240)-SEARCH("/", N1240))</f>
        <v>world music</v>
      </c>
      <c r="S1240" s="13">
        <f>(J1240/86400)+25569+(-7/24)</f>
        <v>40731.318703703706</v>
      </c>
      <c r="T1240" s="13">
        <f>(I1240/86400)+25569+(-7/24)</f>
        <v>40761.318703703706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</f>
        <v>0</v>
      </c>
      <c r="P1241" s="9" t="e">
        <f>(E1241/L1241)</f>
        <v>#DIV/0!</v>
      </c>
      <c r="Q1241" t="str">
        <f>LEFT(N1241,SEARCH("/",N1241)-1)</f>
        <v>music</v>
      </c>
      <c r="R1241" t="str">
        <f>RIGHT(N1241, LEN(N1241)-SEARCH("/", N1241))</f>
        <v>world music</v>
      </c>
      <c r="S1241" s="13">
        <f>(J1241/86400)+25569+(-7/24)</f>
        <v>40883.670914351853</v>
      </c>
      <c r="T1241" s="13">
        <f>(I1241/86400)+25569+(-7/24)</f>
        <v>40913.670914351853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</f>
        <v>3.0124999999999999E-2</v>
      </c>
      <c r="P1242" s="9">
        <f>(E1242/L1242)</f>
        <v>30.125</v>
      </c>
      <c r="Q1242" t="str">
        <f>LEFT(N1242,SEARCH("/",N1242)-1)</f>
        <v>music</v>
      </c>
      <c r="R1242" t="str">
        <f>RIGHT(N1242, LEN(N1242)-SEARCH("/", N1242))</f>
        <v>world music</v>
      </c>
      <c r="S1242" s="13">
        <f>(J1242/86400)+25569+(-7/24)</f>
        <v>41408.748344907413</v>
      </c>
      <c r="T1242" s="13">
        <f>(I1242/86400)+25569+(-7/24)</f>
        <v>41467.618750000001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</f>
        <v>0.50739999999999996</v>
      </c>
      <c r="P1243" s="9">
        <f>(E1243/L1243)</f>
        <v>74.617647058823536</v>
      </c>
      <c r="Q1243" t="str">
        <f>LEFT(N1243,SEARCH("/",N1243)-1)</f>
        <v>music</v>
      </c>
      <c r="R1243" t="str">
        <f>RIGHT(N1243, LEN(N1243)-SEARCH("/", N1243))</f>
        <v>world music</v>
      </c>
      <c r="S1243" s="13">
        <f>(J1243/86400)+25569+(-7/24)</f>
        <v>41923.546064814815</v>
      </c>
      <c r="T1243" s="13">
        <f>(I1243/86400)+25569+(-7/24)</f>
        <v>41945.957638888889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</f>
        <v>5.4884742041712408E-3</v>
      </c>
      <c r="P1244" s="9">
        <f>(E1244/L1244)</f>
        <v>5</v>
      </c>
      <c r="Q1244" t="str">
        <f>LEFT(N1244,SEARCH("/",N1244)-1)</f>
        <v>music</v>
      </c>
      <c r="R1244" t="str">
        <f>RIGHT(N1244, LEN(N1244)-SEARCH("/", N1244))</f>
        <v>world music</v>
      </c>
      <c r="S1244" s="13">
        <f>(J1244/86400)+25569+(-7/24)</f>
        <v>40781.873865740745</v>
      </c>
      <c r="T1244" s="13">
        <f>(I1244/86400)+25569+(-7/24)</f>
        <v>40797.262500000004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</f>
        <v>0.14091666666666666</v>
      </c>
      <c r="P1245" s="9">
        <f>(E1245/L1245)</f>
        <v>44.5</v>
      </c>
      <c r="Q1245" t="str">
        <f>LEFT(N1245,SEARCH("/",N1245)-1)</f>
        <v>music</v>
      </c>
      <c r="R1245" t="str">
        <f>RIGHT(N1245, LEN(N1245)-SEARCH("/", N1245))</f>
        <v>world music</v>
      </c>
      <c r="S1245" s="13">
        <f>(J1245/86400)+25569+(-7/24)</f>
        <v>40671.587627314817</v>
      </c>
      <c r="T1245" s="13">
        <f>(I1245/86400)+25569+(-7/24)</f>
        <v>40732.583333333336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</f>
        <v>1.038</v>
      </c>
      <c r="P1246" s="9">
        <f>(E1246/L1246)</f>
        <v>46.133333333333333</v>
      </c>
      <c r="Q1246" t="str">
        <f>LEFT(N1246,SEARCH("/",N1246)-1)</f>
        <v>music</v>
      </c>
      <c r="R1246" t="str">
        <f>RIGHT(N1246, LEN(N1246)-SEARCH("/", N1246))</f>
        <v>rock</v>
      </c>
      <c r="S1246" s="13">
        <f>(J1246/86400)+25569+(-7/24)</f>
        <v>41355.533831018525</v>
      </c>
      <c r="T1246" s="13">
        <f>(I1246/86400)+25569+(-7/24)</f>
        <v>41386.583333333336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</f>
        <v>1.2024999999999999</v>
      </c>
      <c r="P1247" s="9">
        <f>(E1247/L1247)</f>
        <v>141.47058823529412</v>
      </c>
      <c r="Q1247" t="str">
        <f>LEFT(N1247,SEARCH("/",N1247)-1)</f>
        <v>music</v>
      </c>
      <c r="R1247" t="str">
        <f>RIGHT(N1247, LEN(N1247)-SEARCH("/", N1247))</f>
        <v>rock</v>
      </c>
      <c r="S1247" s="13">
        <f>(J1247/86400)+25569+(-7/24)</f>
        <v>41774.308263888895</v>
      </c>
      <c r="T1247" s="13">
        <f>(I1247/86400)+25569+(-7/24)</f>
        <v>41804.308263888895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</f>
        <v>1.17</v>
      </c>
      <c r="P1248" s="9">
        <f>(E1248/L1248)</f>
        <v>75.483870967741936</v>
      </c>
      <c r="Q1248" t="str">
        <f>LEFT(N1248,SEARCH("/",N1248)-1)</f>
        <v>music</v>
      </c>
      <c r="R1248" t="str">
        <f>RIGHT(N1248, LEN(N1248)-SEARCH("/", N1248))</f>
        <v>rock</v>
      </c>
      <c r="S1248" s="13">
        <f>(J1248/86400)+25569+(-7/24)</f>
        <v>40837.75172453704</v>
      </c>
      <c r="T1248" s="13">
        <f>(I1248/86400)+25569+(-7/24)</f>
        <v>40882.793391203704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</f>
        <v>1.2214285714285715</v>
      </c>
      <c r="P1249" s="9">
        <f>(E1249/L1249)</f>
        <v>85.5</v>
      </c>
      <c r="Q1249" t="str">
        <f>LEFT(N1249,SEARCH("/",N1249)-1)</f>
        <v>music</v>
      </c>
      <c r="R1249" t="str">
        <f>RIGHT(N1249, LEN(N1249)-SEARCH("/", N1249))</f>
        <v>rock</v>
      </c>
      <c r="S1249" s="13">
        <f>(J1249/86400)+25569+(-7/24)</f>
        <v>41370.000636574077</v>
      </c>
      <c r="T1249" s="13">
        <f>(I1249/86400)+25569+(-7/24)</f>
        <v>41400.000636574077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</f>
        <v>1.5164</v>
      </c>
      <c r="P1250" s="9">
        <f>(E1250/L1250)</f>
        <v>64.254237288135599</v>
      </c>
      <c r="Q1250" t="str">
        <f>LEFT(N1250,SEARCH("/",N1250)-1)</f>
        <v>music</v>
      </c>
      <c r="R1250" t="str">
        <f>RIGHT(N1250, LEN(N1250)-SEARCH("/", N1250))</f>
        <v>rock</v>
      </c>
      <c r="S1250" s="13">
        <f>(J1250/86400)+25569+(-7/24)</f>
        <v>41767.36519675926</v>
      </c>
      <c r="T1250" s="13">
        <f>(I1250/86400)+25569+(-7/24)</f>
        <v>41802.999305555561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</f>
        <v>1.0444</v>
      </c>
      <c r="P1251" s="9">
        <f>(E1251/L1251)</f>
        <v>64.46913580246914</v>
      </c>
      <c r="Q1251" t="str">
        <f>LEFT(N1251,SEARCH("/",N1251)-1)</f>
        <v>music</v>
      </c>
      <c r="R1251" t="str">
        <f>RIGHT(N1251, LEN(N1251)-SEARCH("/", N1251))</f>
        <v>rock</v>
      </c>
      <c r="S1251" s="13">
        <f>(J1251/86400)+25569+(-7/24)</f>
        <v>41067.449201388888</v>
      </c>
      <c r="T1251" s="13">
        <f>(I1251/86400)+25569+(-7/24)</f>
        <v>41097.449201388888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</f>
        <v>2.0015333333333332</v>
      </c>
      <c r="P1252" s="9">
        <f>(E1252/L1252)</f>
        <v>118.2007874015748</v>
      </c>
      <c r="Q1252" t="str">
        <f>LEFT(N1252,SEARCH("/",N1252)-1)</f>
        <v>music</v>
      </c>
      <c r="R1252" t="str">
        <f>RIGHT(N1252, LEN(N1252)-SEARCH("/", N1252))</f>
        <v>rock</v>
      </c>
      <c r="S1252" s="13">
        <f>(J1252/86400)+25569+(-7/24)</f>
        <v>41843.351053240745</v>
      </c>
      <c r="T1252" s="13">
        <f>(I1252/86400)+25569+(-7/24)</f>
        <v>41888.351053240745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</f>
        <v>1.018</v>
      </c>
      <c r="P1253" s="9">
        <f>(E1253/L1253)</f>
        <v>82.540540540540547</v>
      </c>
      <c r="Q1253" t="str">
        <f>LEFT(N1253,SEARCH("/",N1253)-1)</f>
        <v>music</v>
      </c>
      <c r="R1253" t="str">
        <f>RIGHT(N1253, LEN(N1253)-SEARCH("/", N1253))</f>
        <v>rock</v>
      </c>
      <c r="S1253" s="13">
        <f>(J1253/86400)+25569+(-7/24)</f>
        <v>40751.522766203707</v>
      </c>
      <c r="T1253" s="13">
        <f>(I1253/86400)+25569+(-7/24)</f>
        <v>40811.522766203707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</f>
        <v>1.3765714285714286</v>
      </c>
      <c r="P1254" s="9">
        <f>(E1254/L1254)</f>
        <v>34.170212765957444</v>
      </c>
      <c r="Q1254" t="str">
        <f>LEFT(N1254,SEARCH("/",N1254)-1)</f>
        <v>music</v>
      </c>
      <c r="R1254" t="str">
        <f>RIGHT(N1254, LEN(N1254)-SEARCH("/", N1254))</f>
        <v>rock</v>
      </c>
      <c r="S1254" s="13">
        <f>(J1254/86400)+25569+(-7/24)</f>
        <v>41543.696400462963</v>
      </c>
      <c r="T1254" s="13">
        <f>(I1254/86400)+25569+(-7/24)</f>
        <v>41571.696400462963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</f>
        <v>3038.3319999999999</v>
      </c>
      <c r="P1255" s="9">
        <f>(E1255/L1255)</f>
        <v>42.73322081575246</v>
      </c>
      <c r="Q1255" t="str">
        <f>LEFT(N1255,SEARCH("/",N1255)-1)</f>
        <v>music</v>
      </c>
      <c r="R1255" t="str">
        <f>RIGHT(N1255, LEN(N1255)-SEARCH("/", N1255))</f>
        <v>rock</v>
      </c>
      <c r="S1255" s="13">
        <f>(J1255/86400)+25569+(-7/24)</f>
        <v>41855.491979166669</v>
      </c>
      <c r="T1255" s="13">
        <f>(I1255/86400)+25569+(-7/24)</f>
        <v>41885.491979166669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</f>
        <v>1.9885074626865671</v>
      </c>
      <c r="P1256" s="9">
        <f>(E1256/L1256)</f>
        <v>94.489361702127653</v>
      </c>
      <c r="Q1256" t="str">
        <f>LEFT(N1256,SEARCH("/",N1256)-1)</f>
        <v>music</v>
      </c>
      <c r="R1256" t="str">
        <f>RIGHT(N1256, LEN(N1256)-SEARCH("/", N1256))</f>
        <v>rock</v>
      </c>
      <c r="S1256" s="13">
        <f>(J1256/86400)+25569+(-7/24)</f>
        <v>40487.329699074078</v>
      </c>
      <c r="T1256" s="13">
        <f>(I1256/86400)+25569+(-7/24)</f>
        <v>40543.915972222225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</f>
        <v>2.0236666666666667</v>
      </c>
      <c r="P1257" s="9">
        <f>(E1257/L1257)</f>
        <v>55.697247706422019</v>
      </c>
      <c r="Q1257" t="str">
        <f>LEFT(N1257,SEARCH("/",N1257)-1)</f>
        <v>music</v>
      </c>
      <c r="R1257" t="str">
        <f>RIGHT(N1257, LEN(N1257)-SEARCH("/", N1257))</f>
        <v>rock</v>
      </c>
      <c r="S1257" s="13">
        <f>(J1257/86400)+25569+(-7/24)</f>
        <v>41579.553842592599</v>
      </c>
      <c r="T1257" s="13">
        <f>(I1257/86400)+25569+(-7/24)</f>
        <v>41609.595509259263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</f>
        <v>1.1796376666666666</v>
      </c>
      <c r="P1258" s="9">
        <f>(E1258/L1258)</f>
        <v>98.030831024930734</v>
      </c>
      <c r="Q1258" t="str">
        <f>LEFT(N1258,SEARCH("/",N1258)-1)</f>
        <v>music</v>
      </c>
      <c r="R1258" t="str">
        <f>RIGHT(N1258, LEN(N1258)-SEARCH("/", N1258))</f>
        <v>rock</v>
      </c>
      <c r="S1258" s="13">
        <f>(J1258/86400)+25569+(-7/24)</f>
        <v>40921.62767361111</v>
      </c>
      <c r="T1258" s="13">
        <f>(I1258/86400)+25569+(-7/24)</f>
        <v>40951.62767361111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</f>
        <v>2.9472727272727273</v>
      </c>
      <c r="P1259" s="9">
        <f>(E1259/L1259)</f>
        <v>92.102272727272734</v>
      </c>
      <c r="Q1259" t="str">
        <f>LEFT(N1259,SEARCH("/",N1259)-1)</f>
        <v>music</v>
      </c>
      <c r="R1259" t="str">
        <f>RIGHT(N1259, LEN(N1259)-SEARCH("/", N1259))</f>
        <v>rock</v>
      </c>
      <c r="S1259" s="13">
        <f>(J1259/86400)+25569+(-7/24)</f>
        <v>40586.793865740743</v>
      </c>
      <c r="T1259" s="13">
        <f>(I1259/86400)+25569+(-7/24)</f>
        <v>40635.752199074079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</f>
        <v>2.1314633333333335</v>
      </c>
      <c r="P1260" s="9">
        <f>(E1260/L1260)</f>
        <v>38.175462686567165</v>
      </c>
      <c r="Q1260" t="str">
        <f>LEFT(N1260,SEARCH("/",N1260)-1)</f>
        <v>music</v>
      </c>
      <c r="R1260" t="str">
        <f>RIGHT(N1260, LEN(N1260)-SEARCH("/", N1260))</f>
        <v>rock</v>
      </c>
      <c r="S1260" s="13">
        <f>(J1260/86400)+25569+(-7/24)</f>
        <v>41487.319583333338</v>
      </c>
      <c r="T1260" s="13">
        <f>(I1260/86400)+25569+(-7/24)</f>
        <v>41517.319583333338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</f>
        <v>1.0424</v>
      </c>
      <c r="P1261" s="9">
        <f>(E1261/L1261)</f>
        <v>27.145833333333332</v>
      </c>
      <c r="Q1261" t="str">
        <f>LEFT(N1261,SEARCH("/",N1261)-1)</f>
        <v>music</v>
      </c>
      <c r="R1261" t="str">
        <f>RIGHT(N1261, LEN(N1261)-SEARCH("/", N1261))</f>
        <v>rock</v>
      </c>
      <c r="S1261" s="13">
        <f>(J1261/86400)+25569+(-7/24)</f>
        <v>41766.678981481484</v>
      </c>
      <c r="T1261" s="13">
        <f>(I1261/86400)+25569+(-7/24)</f>
        <v>41798.874305555561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</f>
        <v>1.1366666666666667</v>
      </c>
      <c r="P1262" s="9">
        <f>(E1262/L1262)</f>
        <v>50.689189189189186</v>
      </c>
      <c r="Q1262" t="str">
        <f>LEFT(N1262,SEARCH("/",N1262)-1)</f>
        <v>music</v>
      </c>
      <c r="R1262" t="str">
        <f>RIGHT(N1262, LEN(N1262)-SEARCH("/", N1262))</f>
        <v>rock</v>
      </c>
      <c r="S1262" s="13">
        <f>(J1262/86400)+25569+(-7/24)</f>
        <v>41666.551157407412</v>
      </c>
      <c r="T1262" s="13">
        <f>(I1262/86400)+25569+(-7/24)</f>
        <v>41696.551157407412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</f>
        <v>1.0125</v>
      </c>
      <c r="P1263" s="9">
        <f>(E1263/L1263)</f>
        <v>38.942307692307693</v>
      </c>
      <c r="Q1263" t="str">
        <f>LEFT(N1263,SEARCH("/",N1263)-1)</f>
        <v>music</v>
      </c>
      <c r="R1263" t="str">
        <f>RIGHT(N1263, LEN(N1263)-SEARCH("/", N1263))</f>
        <v>rock</v>
      </c>
      <c r="S1263" s="13">
        <f>(J1263/86400)+25569+(-7/24)</f>
        <v>41638.051238425927</v>
      </c>
      <c r="T1263" s="13">
        <f>(I1263/86400)+25569+(-7/24)</f>
        <v>41668.051238425927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</f>
        <v>1.2541538461538462</v>
      </c>
      <c r="P1264" s="9">
        <f>(E1264/L1264)</f>
        <v>77.638095238095232</v>
      </c>
      <c r="Q1264" t="str">
        <f>LEFT(N1264,SEARCH("/",N1264)-1)</f>
        <v>music</v>
      </c>
      <c r="R1264" t="str">
        <f>RIGHT(N1264, LEN(N1264)-SEARCH("/", N1264))</f>
        <v>rock</v>
      </c>
      <c r="S1264" s="13">
        <f>(J1264/86400)+25569+(-7/24)</f>
        <v>41656.470972222225</v>
      </c>
      <c r="T1264" s="13">
        <f>(I1264/86400)+25569+(-7/24)</f>
        <v>41686.470972222225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</f>
        <v>1.19</v>
      </c>
      <c r="P1265" s="9">
        <f>(E1265/L1265)</f>
        <v>43.536585365853661</v>
      </c>
      <c r="Q1265" t="str">
        <f>LEFT(N1265,SEARCH("/",N1265)-1)</f>
        <v>music</v>
      </c>
      <c r="R1265" t="str">
        <f>RIGHT(N1265, LEN(N1265)-SEARCH("/", N1265))</f>
        <v>rock</v>
      </c>
      <c r="S1265" s="13">
        <f>(J1265/86400)+25569+(-7/24)</f>
        <v>41691.792476851857</v>
      </c>
      <c r="T1265" s="13">
        <f>(I1265/86400)+25569+(-7/24)</f>
        <v>41726.75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</f>
        <v>1.6646153846153846</v>
      </c>
      <c r="P1266" s="9">
        <f>(E1266/L1266)</f>
        <v>31.823529411764707</v>
      </c>
      <c r="Q1266" t="str">
        <f>LEFT(N1266,SEARCH("/",N1266)-1)</f>
        <v>music</v>
      </c>
      <c r="R1266" t="str">
        <f>RIGHT(N1266, LEN(N1266)-SEARCH("/", N1266))</f>
        <v>rock</v>
      </c>
      <c r="S1266" s="13">
        <f>(J1266/86400)+25569+(-7/24)</f>
        <v>41547.371331018519</v>
      </c>
      <c r="T1266" s="13">
        <f>(I1266/86400)+25569+(-7/24)</f>
        <v>41576.371331018519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</f>
        <v>1.1914771428571429</v>
      </c>
      <c r="P1267" s="9">
        <f>(E1267/L1267)</f>
        <v>63.184393939393942</v>
      </c>
      <c r="Q1267" t="str">
        <f>LEFT(N1267,SEARCH("/",N1267)-1)</f>
        <v>music</v>
      </c>
      <c r="R1267" t="str">
        <f>RIGHT(N1267, LEN(N1267)-SEARCH("/", N1267))</f>
        <v>rock</v>
      </c>
      <c r="S1267" s="13">
        <f>(J1267/86400)+25569+(-7/24)</f>
        <v>40465.363599537035</v>
      </c>
      <c r="T1267" s="13">
        <f>(I1267/86400)+25569+(-7/24)</f>
        <v>40512.363599537035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</f>
        <v>1.0047368421052632</v>
      </c>
      <c r="P1268" s="9">
        <f>(E1268/L1268)</f>
        <v>190.9</v>
      </c>
      <c r="Q1268" t="str">
        <f>LEFT(N1268,SEARCH("/",N1268)-1)</f>
        <v>music</v>
      </c>
      <c r="R1268" t="str">
        <f>RIGHT(N1268, LEN(N1268)-SEARCH("/", N1268))</f>
        <v>rock</v>
      </c>
      <c r="S1268" s="13">
        <f>(J1268/86400)+25569+(-7/24)</f>
        <v>41620.585011574076</v>
      </c>
      <c r="T1268" s="13">
        <f>(I1268/86400)+25569+(-7/24)</f>
        <v>41650.585011574076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</f>
        <v>1.018</v>
      </c>
      <c r="P1269" s="9">
        <f>(E1269/L1269)</f>
        <v>140.85534591194968</v>
      </c>
      <c r="Q1269" t="str">
        <f>LEFT(N1269,SEARCH("/",N1269)-1)</f>
        <v>music</v>
      </c>
      <c r="R1269" t="str">
        <f>RIGHT(N1269, LEN(N1269)-SEARCH("/", N1269))</f>
        <v>rock</v>
      </c>
      <c r="S1269" s="13">
        <f>(J1269/86400)+25569+(-7/24)</f>
        <v>41449.293495370373</v>
      </c>
      <c r="T1269" s="13">
        <f>(I1269/86400)+25569+(-7/24)</f>
        <v>41479.293495370373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</f>
        <v>1.1666666666666667</v>
      </c>
      <c r="P1270" s="9">
        <f>(E1270/L1270)</f>
        <v>76.92307692307692</v>
      </c>
      <c r="Q1270" t="str">
        <f>LEFT(N1270,SEARCH("/",N1270)-1)</f>
        <v>music</v>
      </c>
      <c r="R1270" t="str">
        <f>RIGHT(N1270, LEN(N1270)-SEARCH("/", N1270))</f>
        <v>rock</v>
      </c>
      <c r="S1270" s="13">
        <f>(J1270/86400)+25569+(-7/24)</f>
        <v>41507.553784722222</v>
      </c>
      <c r="T1270" s="13">
        <f>(I1270/86400)+25569+(-7/24)</f>
        <v>41537.553784722222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</f>
        <v>1.0864893617021276</v>
      </c>
      <c r="P1271" s="9">
        <f>(E1271/L1271)</f>
        <v>99.15533980582525</v>
      </c>
      <c r="Q1271" t="str">
        <f>LEFT(N1271,SEARCH("/",N1271)-1)</f>
        <v>music</v>
      </c>
      <c r="R1271" t="str">
        <f>RIGHT(N1271, LEN(N1271)-SEARCH("/", N1271))</f>
        <v>rock</v>
      </c>
      <c r="S1271" s="13">
        <f>(J1271/86400)+25569+(-7/24)</f>
        <v>42445.531388888892</v>
      </c>
      <c r="T1271" s="13">
        <f>(I1271/86400)+25569+(-7/24)</f>
        <v>42475.708333333336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</f>
        <v>1.1472</v>
      </c>
      <c r="P1272" s="9">
        <f>(E1272/L1272)</f>
        <v>67.881656804733723</v>
      </c>
      <c r="Q1272" t="str">
        <f>LEFT(N1272,SEARCH("/",N1272)-1)</f>
        <v>music</v>
      </c>
      <c r="R1272" t="str">
        <f>RIGHT(N1272, LEN(N1272)-SEARCH("/", N1272))</f>
        <v>rock</v>
      </c>
      <c r="S1272" s="13">
        <f>(J1272/86400)+25569+(-7/24)</f>
        <v>40933.565300925926</v>
      </c>
      <c r="T1272" s="13">
        <f>(I1272/86400)+25569+(-7/24)</f>
        <v>40993.523634259262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</f>
        <v>1.018</v>
      </c>
      <c r="P1273" s="9">
        <f>(E1273/L1273)</f>
        <v>246.29032258064515</v>
      </c>
      <c r="Q1273" t="str">
        <f>LEFT(N1273,SEARCH("/",N1273)-1)</f>
        <v>music</v>
      </c>
      <c r="R1273" t="str">
        <f>RIGHT(N1273, LEN(N1273)-SEARCH("/", N1273))</f>
        <v>rock</v>
      </c>
      <c r="S1273" s="13">
        <f>(J1273/86400)+25569+(-7/24)</f>
        <v>41561.391886574078</v>
      </c>
      <c r="T1273" s="13">
        <f>(I1273/86400)+25569+(-7/24)</f>
        <v>41591.433553240742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</f>
        <v>1.06</v>
      </c>
      <c r="P1274" s="9">
        <f>(E1274/L1274)</f>
        <v>189.28571428571428</v>
      </c>
      <c r="Q1274" t="str">
        <f>LEFT(N1274,SEARCH("/",N1274)-1)</f>
        <v>music</v>
      </c>
      <c r="R1274" t="str">
        <f>RIGHT(N1274, LEN(N1274)-SEARCH("/", N1274))</f>
        <v>rock</v>
      </c>
      <c r="S1274" s="13">
        <f>(J1274/86400)+25569+(-7/24)</f>
        <v>40274.453460648154</v>
      </c>
      <c r="T1274" s="13">
        <f>(I1274/86400)+25569+(-7/24)</f>
        <v>40343.875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</f>
        <v>1.0349999999999999</v>
      </c>
      <c r="P1275" s="9">
        <f>(E1275/L1275)</f>
        <v>76.666666666666671</v>
      </c>
      <c r="Q1275" t="str">
        <f>LEFT(N1275,SEARCH("/",N1275)-1)</f>
        <v>music</v>
      </c>
      <c r="R1275" t="str">
        <f>RIGHT(N1275, LEN(N1275)-SEARCH("/", N1275))</f>
        <v>rock</v>
      </c>
      <c r="S1275" s="13">
        <f>(J1275/86400)+25569+(-7/24)</f>
        <v>41852.43855324074</v>
      </c>
      <c r="T1275" s="13">
        <f>(I1275/86400)+25569+(-7/24)</f>
        <v>41882.43855324074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</f>
        <v>1.5497535999999998</v>
      </c>
      <c r="P1276" s="9">
        <f>(E1276/L1276)</f>
        <v>82.963254817987149</v>
      </c>
      <c r="Q1276" t="str">
        <f>LEFT(N1276,SEARCH("/",N1276)-1)</f>
        <v>music</v>
      </c>
      <c r="R1276" t="str">
        <f>RIGHT(N1276, LEN(N1276)-SEARCH("/", N1276))</f>
        <v>rock</v>
      </c>
      <c r="S1276" s="13">
        <f>(J1276/86400)+25569+(-7/24)</f>
        <v>41116.3984375</v>
      </c>
      <c r="T1276" s="13">
        <f>(I1276/86400)+25569+(-7/24)</f>
        <v>41151.3984375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</f>
        <v>1.6214066666666667</v>
      </c>
      <c r="P1277" s="9">
        <f>(E1277/L1277)</f>
        <v>62.522107969151669</v>
      </c>
      <c r="Q1277" t="str">
        <f>LEFT(N1277,SEARCH("/",N1277)-1)</f>
        <v>music</v>
      </c>
      <c r="R1277" t="str">
        <f>RIGHT(N1277, LEN(N1277)-SEARCH("/", N1277))</f>
        <v>rock</v>
      </c>
      <c r="S1277" s="13">
        <f>(J1277/86400)+25569+(-7/24)</f>
        <v>41458.576238425929</v>
      </c>
      <c r="T1277" s="13">
        <f>(I1277/86400)+25569+(-7/24)</f>
        <v>41493.576238425929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</f>
        <v>1.0442100000000001</v>
      </c>
      <c r="P1278" s="9">
        <f>(E1278/L1278)</f>
        <v>46.06808823529412</v>
      </c>
      <c r="Q1278" t="str">
        <f>LEFT(N1278,SEARCH("/",N1278)-1)</f>
        <v>music</v>
      </c>
      <c r="R1278" t="str">
        <f>RIGHT(N1278, LEN(N1278)-SEARCH("/", N1278))</f>
        <v>rock</v>
      </c>
      <c r="S1278" s="13">
        <f>(J1278/86400)+25569+(-7/24)</f>
        <v>40007.412581018521</v>
      </c>
      <c r="T1278" s="13">
        <f>(I1278/86400)+25569+(-7/24)</f>
        <v>40056.875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</f>
        <v>1.0612433333333333</v>
      </c>
      <c r="P1279" s="9">
        <f>(E1279/L1279)</f>
        <v>38.543946731234868</v>
      </c>
      <c r="Q1279" t="str">
        <f>LEFT(N1279,SEARCH("/",N1279)-1)</f>
        <v>music</v>
      </c>
      <c r="R1279" t="str">
        <f>RIGHT(N1279, LEN(N1279)-SEARCH("/", N1279))</f>
        <v>rock</v>
      </c>
      <c r="S1279" s="13">
        <f>(J1279/86400)+25569+(-7/24)</f>
        <v>41121.270219907412</v>
      </c>
      <c r="T1279" s="13">
        <f>(I1279/86400)+25569+(-7/24)</f>
        <v>41156.270219907412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</f>
        <v>1.5493846153846154</v>
      </c>
      <c r="P1280" s="9">
        <f>(E1280/L1280)</f>
        <v>53.005263157894738</v>
      </c>
      <c r="Q1280" t="str">
        <f>LEFT(N1280,SEARCH("/",N1280)-1)</f>
        <v>music</v>
      </c>
      <c r="R1280" t="str">
        <f>RIGHT(N1280, LEN(N1280)-SEARCH("/", N1280))</f>
        <v>rock</v>
      </c>
      <c r="S1280" s="13">
        <f>(J1280/86400)+25569+(-7/24)</f>
        <v>41786.263495370375</v>
      </c>
      <c r="T1280" s="13">
        <f>(I1280/86400)+25569+(-7/24)</f>
        <v>41814.791666666672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</f>
        <v>1.1077157238734421</v>
      </c>
      <c r="P1281" s="9">
        <f>(E1281/L1281)</f>
        <v>73.355396825396824</v>
      </c>
      <c r="Q1281" t="str">
        <f>LEFT(N1281,SEARCH("/",N1281)-1)</f>
        <v>music</v>
      </c>
      <c r="R1281" t="str">
        <f>RIGHT(N1281, LEN(N1281)-SEARCH("/", N1281))</f>
        <v>rock</v>
      </c>
      <c r="S1281" s="13">
        <f>(J1281/86400)+25569+(-7/24)</f>
        <v>41681.807523148149</v>
      </c>
      <c r="T1281" s="13">
        <f>(I1281/86400)+25569+(-7/24)</f>
        <v>41721.765856481485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</f>
        <v>1.1091186666666666</v>
      </c>
      <c r="P1282" s="9">
        <f>(E1282/L1282)</f>
        <v>127.97523076923076</v>
      </c>
      <c r="Q1282" t="str">
        <f>LEFT(N1282,SEARCH("/",N1282)-1)</f>
        <v>music</v>
      </c>
      <c r="R1282" t="str">
        <f>RIGHT(N1282, LEN(N1282)-SEARCH("/", N1282))</f>
        <v>rock</v>
      </c>
      <c r="S1282" s="13">
        <f>(J1282/86400)+25569+(-7/24)</f>
        <v>40513.465902777782</v>
      </c>
      <c r="T1282" s="13">
        <f>(I1282/86400)+25569+(-7/24)</f>
        <v>40603.465902777782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</f>
        <v>1.1071428571428572</v>
      </c>
      <c r="P1283" s="9">
        <f>(E1283/L1283)</f>
        <v>104.72972972972973</v>
      </c>
      <c r="Q1283" t="str">
        <f>LEFT(N1283,SEARCH("/",N1283)-1)</f>
        <v>music</v>
      </c>
      <c r="R1283" t="str">
        <f>RIGHT(N1283, LEN(N1283)-SEARCH("/", N1283))</f>
        <v>rock</v>
      </c>
      <c r="S1283" s="13">
        <f>(J1283/86400)+25569+(-7/24)</f>
        <v>41463.45180555556</v>
      </c>
      <c r="T1283" s="13">
        <f>(I1283/86400)+25569+(-7/24)</f>
        <v>41483.45180555556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</f>
        <v>1.2361333333333333</v>
      </c>
      <c r="P1284" s="9">
        <f>(E1284/L1284)</f>
        <v>67.671532846715323</v>
      </c>
      <c r="Q1284" t="str">
        <f>LEFT(N1284,SEARCH("/",N1284)-1)</f>
        <v>music</v>
      </c>
      <c r="R1284" t="str">
        <f>RIGHT(N1284, LEN(N1284)-SEARCH("/", N1284))</f>
        <v>rock</v>
      </c>
      <c r="S1284" s="13">
        <f>(J1284/86400)+25569+(-7/24)</f>
        <v>41586.183506944442</v>
      </c>
      <c r="T1284" s="13">
        <f>(I1284/86400)+25569+(-7/24)</f>
        <v>41616.915972222225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</f>
        <v>2.1105</v>
      </c>
      <c r="P1285" s="9">
        <f>(E1285/L1285)</f>
        <v>95.931818181818187</v>
      </c>
      <c r="Q1285" t="str">
        <f>LEFT(N1285,SEARCH("/",N1285)-1)</f>
        <v>music</v>
      </c>
      <c r="R1285" t="str">
        <f>RIGHT(N1285, LEN(N1285)-SEARCH("/", N1285))</f>
        <v>rock</v>
      </c>
      <c r="S1285" s="13">
        <f>(J1285/86400)+25569+(-7/24)</f>
        <v>41320.425798611112</v>
      </c>
      <c r="T1285" s="13">
        <f>(I1285/86400)+25569+(-7/24)</f>
        <v>41343.875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</f>
        <v>1.01</v>
      </c>
      <c r="P1286" s="9">
        <f>(E1286/L1286)</f>
        <v>65.161290322580641</v>
      </c>
      <c r="Q1286" t="str">
        <f>LEFT(N1286,SEARCH("/",N1286)-1)</f>
        <v>theater</v>
      </c>
      <c r="R1286" t="str">
        <f>RIGHT(N1286, LEN(N1286)-SEARCH("/", N1286))</f>
        <v>plays</v>
      </c>
      <c r="S1286" s="13">
        <f>(J1286/86400)+25569+(-7/24)</f>
        <v>42711.943078703705</v>
      </c>
      <c r="T1286" s="13">
        <f>(I1286/86400)+25569+(-7/24)</f>
        <v>42735.415972222225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</f>
        <v>1.0165</v>
      </c>
      <c r="P1287" s="9">
        <f>(E1287/L1287)</f>
        <v>32.269841269841272</v>
      </c>
      <c r="Q1287" t="str">
        <f>LEFT(N1287,SEARCH("/",N1287)-1)</f>
        <v>theater</v>
      </c>
      <c r="R1287" t="str">
        <f>RIGHT(N1287, LEN(N1287)-SEARCH("/", N1287))</f>
        <v>plays</v>
      </c>
      <c r="S1287" s="13">
        <f>(J1287/86400)+25569+(-7/24)</f>
        <v>42160.291377314818</v>
      </c>
      <c r="T1287" s="13">
        <f>(I1287/86400)+25569+(-7/24)</f>
        <v>42175.291377314818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</f>
        <v>1.0833333333333333</v>
      </c>
      <c r="P1288" s="9">
        <f>(E1288/L1288)</f>
        <v>81.25</v>
      </c>
      <c r="Q1288" t="str">
        <f>LEFT(N1288,SEARCH("/",N1288)-1)</f>
        <v>theater</v>
      </c>
      <c r="R1288" t="str">
        <f>RIGHT(N1288, LEN(N1288)-SEARCH("/", N1288))</f>
        <v>plays</v>
      </c>
      <c r="S1288" s="13">
        <f>(J1288/86400)+25569+(-7/24)</f>
        <v>42039.092905092599</v>
      </c>
      <c r="T1288" s="13">
        <f>(I1288/86400)+25569+(-7/24)</f>
        <v>42052.291666666664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</f>
        <v>2.42</v>
      </c>
      <c r="P1289" s="9">
        <f>(E1289/L1289)</f>
        <v>24.2</v>
      </c>
      <c r="Q1289" t="str">
        <f>LEFT(N1289,SEARCH("/",N1289)-1)</f>
        <v>theater</v>
      </c>
      <c r="R1289" t="str">
        <f>RIGHT(N1289, LEN(N1289)-SEARCH("/", N1289))</f>
        <v>plays</v>
      </c>
      <c r="S1289" s="13">
        <f>(J1289/86400)+25569+(-7/24)</f>
        <v>42107.329351851855</v>
      </c>
      <c r="T1289" s="13">
        <f>(I1289/86400)+25569+(-7/24)</f>
        <v>42167.329351851855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</f>
        <v>1.0044999999999999</v>
      </c>
      <c r="P1290" s="9">
        <f>(E1290/L1290)</f>
        <v>65.868852459016395</v>
      </c>
      <c r="Q1290" t="str">
        <f>LEFT(N1290,SEARCH("/",N1290)-1)</f>
        <v>theater</v>
      </c>
      <c r="R1290" t="str">
        <f>RIGHT(N1290, LEN(N1290)-SEARCH("/", N1290))</f>
        <v>plays</v>
      </c>
      <c r="S1290" s="13">
        <f>(J1290/86400)+25569+(-7/24)</f>
        <v>42560.862997685188</v>
      </c>
      <c r="T1290" s="13">
        <f>(I1290/86400)+25569+(-7/24)</f>
        <v>42591.875000000007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</f>
        <v>1.2506666666666666</v>
      </c>
      <c r="P1291" s="9">
        <f>(E1291/L1291)</f>
        <v>36.07692307692308</v>
      </c>
      <c r="Q1291" t="str">
        <f>LEFT(N1291,SEARCH("/",N1291)-1)</f>
        <v>theater</v>
      </c>
      <c r="R1291" t="str">
        <f>RIGHT(N1291, LEN(N1291)-SEARCH("/", N1291))</f>
        <v>plays</v>
      </c>
      <c r="S1291" s="13">
        <f>(J1291/86400)+25569+(-7/24)</f>
        <v>42708.84311342593</v>
      </c>
      <c r="T1291" s="13">
        <f>(I1291/86400)+25569+(-7/24)</f>
        <v>42738.84311342593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</f>
        <v>1.0857142857142856</v>
      </c>
      <c r="P1292" s="9">
        <f>(E1292/L1292)</f>
        <v>44.186046511627907</v>
      </c>
      <c r="Q1292" t="str">
        <f>LEFT(N1292,SEARCH("/",N1292)-1)</f>
        <v>theater</v>
      </c>
      <c r="R1292" t="str">
        <f>RIGHT(N1292, LEN(N1292)-SEARCH("/", N1292))</f>
        <v>plays</v>
      </c>
      <c r="S1292" s="13">
        <f>(J1292/86400)+25569+(-7/24)</f>
        <v>42086.323275462964</v>
      </c>
      <c r="T1292" s="13">
        <f>(I1292/86400)+25569+(-7/24)</f>
        <v>42116.999305555561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</f>
        <v>1.4570000000000001</v>
      </c>
      <c r="P1293" s="9">
        <f>(E1293/L1293)</f>
        <v>104.07142857142857</v>
      </c>
      <c r="Q1293" t="str">
        <f>LEFT(N1293,SEARCH("/",N1293)-1)</f>
        <v>theater</v>
      </c>
      <c r="R1293" t="str">
        <f>RIGHT(N1293, LEN(N1293)-SEARCH("/", N1293))</f>
        <v>plays</v>
      </c>
      <c r="S1293" s="13">
        <f>(J1293/86400)+25569+(-7/24)</f>
        <v>42064.361006944448</v>
      </c>
      <c r="T1293" s="13">
        <f>(I1293/86400)+25569+(-7/24)</f>
        <v>42101.000000000007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</f>
        <v>1.1000000000000001</v>
      </c>
      <c r="P1294" s="9">
        <f>(E1294/L1294)</f>
        <v>35.96153846153846</v>
      </c>
      <c r="Q1294" t="str">
        <f>LEFT(N1294,SEARCH("/",N1294)-1)</f>
        <v>theater</v>
      </c>
      <c r="R1294" t="str">
        <f>RIGHT(N1294, LEN(N1294)-SEARCH("/", N1294))</f>
        <v>plays</v>
      </c>
      <c r="S1294" s="13">
        <f>(J1294/86400)+25569+(-7/24)</f>
        <v>42256.472546296303</v>
      </c>
      <c r="T1294" s="13">
        <f>(I1294/86400)+25569+(-7/24)</f>
        <v>42283.665972222225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</f>
        <v>1.0223333333333333</v>
      </c>
      <c r="P1295" s="9">
        <f>(E1295/L1295)</f>
        <v>127.79166666666667</v>
      </c>
      <c r="Q1295" t="str">
        <f>LEFT(N1295,SEARCH("/",N1295)-1)</f>
        <v>theater</v>
      </c>
      <c r="R1295" t="str">
        <f>RIGHT(N1295, LEN(N1295)-SEARCH("/", N1295))</f>
        <v>plays</v>
      </c>
      <c r="S1295" s="13">
        <f>(J1295/86400)+25569+(-7/24)</f>
        <v>42292.40938657408</v>
      </c>
      <c r="T1295" s="13">
        <f>(I1295/86400)+25569+(-7/24)</f>
        <v>42322.451053240744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</f>
        <v>1.22</v>
      </c>
      <c r="P1296" s="9">
        <f>(E1296/L1296)</f>
        <v>27.727272727272727</v>
      </c>
      <c r="Q1296" t="str">
        <f>LEFT(N1296,SEARCH("/",N1296)-1)</f>
        <v>theater</v>
      </c>
      <c r="R1296" t="str">
        <f>RIGHT(N1296, LEN(N1296)-SEARCH("/", N1296))</f>
        <v>plays</v>
      </c>
      <c r="S1296" s="13">
        <f>(J1296/86400)+25569+(-7/24)</f>
        <v>42278.162002314821</v>
      </c>
      <c r="T1296" s="13">
        <f>(I1296/86400)+25569+(-7/24)</f>
        <v>42296.166666666664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</f>
        <v>1.0196000000000001</v>
      </c>
      <c r="P1297" s="9">
        <f>(E1297/L1297)</f>
        <v>39.828125</v>
      </c>
      <c r="Q1297" t="str">
        <f>LEFT(N1297,SEARCH("/",N1297)-1)</f>
        <v>theater</v>
      </c>
      <c r="R1297" t="str">
        <f>RIGHT(N1297, LEN(N1297)-SEARCH("/", N1297))</f>
        <v>plays</v>
      </c>
      <c r="S1297" s="13">
        <f>(J1297/86400)+25569+(-7/24)</f>
        <v>42184.281215277784</v>
      </c>
      <c r="T1297" s="13">
        <f>(I1297/86400)+25569+(-7/24)</f>
        <v>42214.416666666664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</f>
        <v>1.411764705882353</v>
      </c>
      <c r="P1298" s="9">
        <f>(E1298/L1298)</f>
        <v>52.173913043478258</v>
      </c>
      <c r="Q1298" t="str">
        <f>LEFT(N1298,SEARCH("/",N1298)-1)</f>
        <v>theater</v>
      </c>
      <c r="R1298" t="str">
        <f>RIGHT(N1298, LEN(N1298)-SEARCH("/", N1298))</f>
        <v>plays</v>
      </c>
      <c r="S1298" s="13">
        <f>(J1298/86400)+25569+(-7/24)</f>
        <v>42422.758946759262</v>
      </c>
      <c r="T1298" s="13">
        <f>(I1298/86400)+25569+(-7/24)</f>
        <v>42442.717280092598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</f>
        <v>1.0952500000000001</v>
      </c>
      <c r="P1299" s="9">
        <f>(E1299/L1299)</f>
        <v>92.037815126050418</v>
      </c>
      <c r="Q1299" t="str">
        <f>LEFT(N1299,SEARCH("/",N1299)-1)</f>
        <v>theater</v>
      </c>
      <c r="R1299" t="str">
        <f>RIGHT(N1299, LEN(N1299)-SEARCH("/", N1299))</f>
        <v>plays</v>
      </c>
      <c r="S1299" s="13">
        <f>(J1299/86400)+25569+(-7/24)</f>
        <v>42461.45553240741</v>
      </c>
      <c r="T1299" s="13">
        <f>(I1299/86400)+25569+(-7/24)</f>
        <v>42491.45553240741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</f>
        <v>1.0465</v>
      </c>
      <c r="P1300" s="9">
        <f>(E1300/L1300)</f>
        <v>63.424242424242422</v>
      </c>
      <c r="Q1300" t="str">
        <f>LEFT(N1300,SEARCH("/",N1300)-1)</f>
        <v>theater</v>
      </c>
      <c r="R1300" t="str">
        <f>RIGHT(N1300, LEN(N1300)-SEARCH("/", N1300))</f>
        <v>plays</v>
      </c>
      <c r="S1300" s="13">
        <f>(J1300/86400)+25569+(-7/24)</f>
        <v>42458.38925925926</v>
      </c>
      <c r="T1300" s="13">
        <f>(I1300/86400)+25569+(-7/24)</f>
        <v>42488.38925925926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</f>
        <v>1.24</v>
      </c>
      <c r="P1301" s="9">
        <f>(E1301/L1301)</f>
        <v>135.625</v>
      </c>
      <c r="Q1301" t="str">
        <f>LEFT(N1301,SEARCH("/",N1301)-1)</f>
        <v>theater</v>
      </c>
      <c r="R1301" t="str">
        <f>RIGHT(N1301, LEN(N1301)-SEARCH("/", N1301))</f>
        <v>plays</v>
      </c>
      <c r="S1301" s="13">
        <f>(J1301/86400)+25569+(-7/24)</f>
        <v>42169.522673611114</v>
      </c>
      <c r="T1301" s="13">
        <f>(I1301/86400)+25569+(-7/24)</f>
        <v>42199.522673611114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</f>
        <v>1.35</v>
      </c>
      <c r="P1302" s="9">
        <f>(E1302/L1302)</f>
        <v>168.75</v>
      </c>
      <c r="Q1302" t="str">
        <f>LEFT(N1302,SEARCH("/",N1302)-1)</f>
        <v>theater</v>
      </c>
      <c r="R1302" t="str">
        <f>RIGHT(N1302, LEN(N1302)-SEARCH("/", N1302))</f>
        <v>plays</v>
      </c>
      <c r="S1302" s="13">
        <f>(J1302/86400)+25569+(-7/24)</f>
        <v>42483.38354166667</v>
      </c>
      <c r="T1302" s="13">
        <f>(I1302/86400)+25569+(-7/24)</f>
        <v>42522.497916666667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</f>
        <v>1.0275000000000001</v>
      </c>
      <c r="P1303" s="9">
        <f>(E1303/L1303)</f>
        <v>70.862068965517238</v>
      </c>
      <c r="Q1303" t="str">
        <f>LEFT(N1303,SEARCH("/",N1303)-1)</f>
        <v>theater</v>
      </c>
      <c r="R1303" t="str">
        <f>RIGHT(N1303, LEN(N1303)-SEARCH("/", N1303))</f>
        <v>plays</v>
      </c>
      <c r="S1303" s="13">
        <f>(J1303/86400)+25569+(-7/24)</f>
        <v>42195.458078703705</v>
      </c>
      <c r="T1303" s="13">
        <f>(I1303/86400)+25569+(-7/24)</f>
        <v>42205.833333333336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</f>
        <v>1</v>
      </c>
      <c r="P1304" s="9">
        <f>(E1304/L1304)</f>
        <v>50</v>
      </c>
      <c r="Q1304" t="str">
        <f>LEFT(N1304,SEARCH("/",N1304)-1)</f>
        <v>theater</v>
      </c>
      <c r="R1304" t="str">
        <f>RIGHT(N1304, LEN(N1304)-SEARCH("/", N1304))</f>
        <v>plays</v>
      </c>
      <c r="S1304" s="13">
        <f>(J1304/86400)+25569+(-7/24)</f>
        <v>42674.766331018523</v>
      </c>
      <c r="T1304" s="13">
        <f>(I1304/86400)+25569+(-7/24)</f>
        <v>42704.807997685188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</f>
        <v>1.3026085714285716</v>
      </c>
      <c r="P1305" s="9">
        <f>(E1305/L1305)</f>
        <v>42.214166666666671</v>
      </c>
      <c r="Q1305" t="str">
        <f>LEFT(N1305,SEARCH("/",N1305)-1)</f>
        <v>theater</v>
      </c>
      <c r="R1305" t="str">
        <f>RIGHT(N1305, LEN(N1305)-SEARCH("/", N1305))</f>
        <v>plays</v>
      </c>
      <c r="S1305" s="13">
        <f>(J1305/86400)+25569+(-7/24)</f>
        <v>42566.149537037039</v>
      </c>
      <c r="T1305" s="13">
        <f>(I1305/86400)+25569+(-7/24)</f>
        <v>42582.166666666664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</f>
        <v>0.39627499999999999</v>
      </c>
      <c r="P1306" s="9">
        <f>(E1306/L1306)</f>
        <v>152.41346153846155</v>
      </c>
      <c r="Q1306" t="str">
        <f>LEFT(N1306,SEARCH("/",N1306)-1)</f>
        <v>technology</v>
      </c>
      <c r="R1306" t="str">
        <f>RIGHT(N1306, LEN(N1306)-SEARCH("/", N1306))</f>
        <v>wearables</v>
      </c>
      <c r="S1306" s="13">
        <f>(J1306/86400)+25569+(-7/24)</f>
        <v>42746.90283564815</v>
      </c>
      <c r="T1306" s="13">
        <f>(I1306/86400)+25569+(-7/24)</f>
        <v>42806.861168981479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</f>
        <v>0.25976666666666665</v>
      </c>
      <c r="P1307" s="9">
        <f>(E1307/L1307)</f>
        <v>90.616279069767444</v>
      </c>
      <c r="Q1307" t="str">
        <f>LEFT(N1307,SEARCH("/",N1307)-1)</f>
        <v>technology</v>
      </c>
      <c r="R1307" t="str">
        <f>RIGHT(N1307, LEN(N1307)-SEARCH("/", N1307))</f>
        <v>wearables</v>
      </c>
      <c r="S1307" s="13">
        <f>(J1307/86400)+25569+(-7/24)</f>
        <v>42543.373935185191</v>
      </c>
      <c r="T1307" s="13">
        <f>(I1307/86400)+25569+(-7/24)</f>
        <v>42572.437500000007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</f>
        <v>0.65246363636363636</v>
      </c>
      <c r="P1308" s="9">
        <f>(E1308/L1308)</f>
        <v>201.60393258426967</v>
      </c>
      <c r="Q1308" t="str">
        <f>LEFT(N1308,SEARCH("/",N1308)-1)</f>
        <v>technology</v>
      </c>
      <c r="R1308" t="str">
        <f>RIGHT(N1308, LEN(N1308)-SEARCH("/", N1308))</f>
        <v>wearables</v>
      </c>
      <c r="S1308" s="13">
        <f>(J1308/86400)+25569+(-7/24)</f>
        <v>41947.165902777779</v>
      </c>
      <c r="T1308" s="13">
        <f>(I1308/86400)+25569+(-7/24)</f>
        <v>41977.165902777779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</f>
        <v>0.11514000000000001</v>
      </c>
      <c r="P1309" s="9">
        <f>(E1309/L1309)</f>
        <v>127.93333333333334</v>
      </c>
      <c r="Q1309" t="str">
        <f>LEFT(N1309,SEARCH("/",N1309)-1)</f>
        <v>technology</v>
      </c>
      <c r="R1309" t="str">
        <f>RIGHT(N1309, LEN(N1309)-SEARCH("/", N1309))</f>
        <v>wearables</v>
      </c>
      <c r="S1309" s="13">
        <f>(J1309/86400)+25569+(-7/24)</f>
        <v>42387.211562500008</v>
      </c>
      <c r="T1309" s="13">
        <f>(I1309/86400)+25569+(-7/24)</f>
        <v>42417.211562500008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</f>
        <v>0.11360000000000001</v>
      </c>
      <c r="P1310" s="9">
        <f>(E1310/L1310)</f>
        <v>29.894736842105264</v>
      </c>
      <c r="Q1310" t="str">
        <f>LEFT(N1310,SEARCH("/",N1310)-1)</f>
        <v>technology</v>
      </c>
      <c r="R1310" t="str">
        <f>RIGHT(N1310, LEN(N1310)-SEARCH("/", N1310))</f>
        <v>wearables</v>
      </c>
      <c r="S1310" s="13">
        <f>(J1310/86400)+25569+(-7/24)</f>
        <v>42611.321898148155</v>
      </c>
      <c r="T1310" s="13">
        <f>(I1310/86400)+25569+(-7/24)</f>
        <v>42651.321898148155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</f>
        <v>1.1199130434782609</v>
      </c>
      <c r="P1311" s="9">
        <f>(E1311/L1311)</f>
        <v>367.97142857142859</v>
      </c>
      <c r="Q1311" t="str">
        <f>LEFT(N1311,SEARCH("/",N1311)-1)</f>
        <v>technology</v>
      </c>
      <c r="R1311" t="str">
        <f>RIGHT(N1311, LEN(N1311)-SEARCH("/", N1311))</f>
        <v>wearables</v>
      </c>
      <c r="S1311" s="13">
        <f>(J1311/86400)+25569+(-7/24)</f>
        <v>42257.59106481482</v>
      </c>
      <c r="T1311" s="13">
        <f>(I1311/86400)+25569+(-7/24)</f>
        <v>42292.59106481482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</f>
        <v>0.155</v>
      </c>
      <c r="P1312" s="9">
        <f>(E1312/L1312)</f>
        <v>129.16666666666666</v>
      </c>
      <c r="Q1312" t="str">
        <f>LEFT(N1312,SEARCH("/",N1312)-1)</f>
        <v>technology</v>
      </c>
      <c r="R1312" t="str">
        <f>RIGHT(N1312, LEN(N1312)-SEARCH("/", N1312))</f>
        <v>wearables</v>
      </c>
      <c r="S1312" s="13">
        <f>(J1312/86400)+25569+(-7/24)</f>
        <v>42556.375578703701</v>
      </c>
      <c r="T1312" s="13">
        <f>(I1312/86400)+25569+(-7/24)</f>
        <v>42601.375578703701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</f>
        <v>0.32028000000000001</v>
      </c>
      <c r="P1313" s="9">
        <f>(E1313/L1313)</f>
        <v>800.7</v>
      </c>
      <c r="Q1313" t="str">
        <f>LEFT(N1313,SEARCH("/",N1313)-1)</f>
        <v>technology</v>
      </c>
      <c r="R1313" t="str">
        <f>RIGHT(N1313, LEN(N1313)-SEARCH("/", N1313))</f>
        <v>wearables</v>
      </c>
      <c r="S1313" s="13">
        <f>(J1313/86400)+25569+(-7/24)</f>
        <v>42669.510636574072</v>
      </c>
      <c r="T1313" s="13">
        <f>(I1313/86400)+25569+(-7/24)</f>
        <v>42704.552303240744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</f>
        <v>6.0869565217391303E-3</v>
      </c>
      <c r="P1314" s="9">
        <f>(E1314/L1314)</f>
        <v>28</v>
      </c>
      <c r="Q1314" t="str">
        <f>LEFT(N1314,SEARCH("/",N1314)-1)</f>
        <v>technology</v>
      </c>
      <c r="R1314" t="str">
        <f>RIGHT(N1314, LEN(N1314)-SEARCH("/", N1314))</f>
        <v>wearables</v>
      </c>
      <c r="S1314" s="13">
        <f>(J1314/86400)+25569+(-7/24)</f>
        <v>42082.411134259259</v>
      </c>
      <c r="T1314" s="13">
        <f>(I1314/86400)+25569+(-7/24)</f>
        <v>42112.411134259259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</f>
        <v>0.31114999999999998</v>
      </c>
      <c r="P1315" s="9">
        <f>(E1315/L1315)</f>
        <v>102.01639344262296</v>
      </c>
      <c r="Q1315" t="str">
        <f>LEFT(N1315,SEARCH("/",N1315)-1)</f>
        <v>technology</v>
      </c>
      <c r="R1315" t="str">
        <f>RIGHT(N1315, LEN(N1315)-SEARCH("/", N1315))</f>
        <v>wearables</v>
      </c>
      <c r="S1315" s="13">
        <f>(J1315/86400)+25569+(-7/24)</f>
        <v>42402.417986111112</v>
      </c>
      <c r="T1315" s="13">
        <f>(I1315/86400)+25569+(-7/24)</f>
        <v>42432.417986111112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</f>
        <v>1.1266666666666666E-2</v>
      </c>
      <c r="P1316" s="9">
        <f>(E1316/L1316)</f>
        <v>184.36363636363637</v>
      </c>
      <c r="Q1316" t="str">
        <f>LEFT(N1316,SEARCH("/",N1316)-1)</f>
        <v>technology</v>
      </c>
      <c r="R1316" t="str">
        <f>RIGHT(N1316, LEN(N1316)-SEARCH("/", N1316))</f>
        <v>wearables</v>
      </c>
      <c r="S1316" s="13">
        <f>(J1316/86400)+25569+(-7/24)</f>
        <v>42604.378009259257</v>
      </c>
      <c r="T1316" s="13">
        <f>(I1316/86400)+25569+(-7/24)</f>
        <v>42664.378009259257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</f>
        <v>0.40404000000000001</v>
      </c>
      <c r="P1317" s="9">
        <f>(E1317/L1317)</f>
        <v>162.91935483870967</v>
      </c>
      <c r="Q1317" t="str">
        <f>LEFT(N1317,SEARCH("/",N1317)-1)</f>
        <v>technology</v>
      </c>
      <c r="R1317" t="str">
        <f>RIGHT(N1317, LEN(N1317)-SEARCH("/", N1317))</f>
        <v>wearables</v>
      </c>
      <c r="S1317" s="13">
        <f>(J1317/86400)+25569+(-7/24)</f>
        <v>42278.206574074073</v>
      </c>
      <c r="T1317" s="13">
        <f>(I1317/86400)+25569+(-7/24)</f>
        <v>42313.750000000007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</f>
        <v>1.3333333333333333E-5</v>
      </c>
      <c r="P1318" s="9">
        <f>(E1318/L1318)</f>
        <v>1</v>
      </c>
      <c r="Q1318" t="str">
        <f>LEFT(N1318,SEARCH("/",N1318)-1)</f>
        <v>technology</v>
      </c>
      <c r="R1318" t="str">
        <f>RIGHT(N1318, LEN(N1318)-SEARCH("/", N1318))</f>
        <v>wearables</v>
      </c>
      <c r="S1318" s="13">
        <f>(J1318/86400)+25569+(-7/24)</f>
        <v>42393.67024305556</v>
      </c>
      <c r="T1318" s="13">
        <f>(I1318/86400)+25569+(-7/24)</f>
        <v>42428.67024305556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</f>
        <v>5.7334999999999997E-2</v>
      </c>
      <c r="P1319" s="9">
        <f>(E1319/L1319)</f>
        <v>603.52631578947364</v>
      </c>
      <c r="Q1319" t="str">
        <f>LEFT(N1319,SEARCH("/",N1319)-1)</f>
        <v>technology</v>
      </c>
      <c r="R1319" t="str">
        <f>RIGHT(N1319, LEN(N1319)-SEARCH("/", N1319))</f>
        <v>wearables</v>
      </c>
      <c r="S1319" s="13">
        <f>(J1319/86400)+25569+(-7/24)</f>
        <v>42519.943819444445</v>
      </c>
      <c r="T1319" s="13">
        <f>(I1319/86400)+25569+(-7/24)</f>
        <v>42572.291666666664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</f>
        <v>0.15325</v>
      </c>
      <c r="P1320" s="9">
        <f>(E1320/L1320)</f>
        <v>45.407407407407405</v>
      </c>
      <c r="Q1320" t="str">
        <f>LEFT(N1320,SEARCH("/",N1320)-1)</f>
        <v>technology</v>
      </c>
      <c r="R1320" t="str">
        <f>RIGHT(N1320, LEN(N1320)-SEARCH("/", N1320))</f>
        <v>wearables</v>
      </c>
      <c r="S1320" s="13">
        <f>(J1320/86400)+25569+(-7/24)</f>
        <v>41984.751990740748</v>
      </c>
      <c r="T1320" s="13">
        <f>(I1320/86400)+25569+(-7/24)</f>
        <v>42014.751990740748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</f>
        <v>0.15103448275862069</v>
      </c>
      <c r="P1321" s="9">
        <f>(E1321/L1321)</f>
        <v>97.333333333333329</v>
      </c>
      <c r="Q1321" t="str">
        <f>LEFT(N1321,SEARCH("/",N1321)-1)</f>
        <v>technology</v>
      </c>
      <c r="R1321" t="str">
        <f>RIGHT(N1321, LEN(N1321)-SEARCH("/", N1321))</f>
        <v>wearables</v>
      </c>
      <c r="S1321" s="13">
        <f>(J1321/86400)+25569+(-7/24)</f>
        <v>41816.520428240743</v>
      </c>
      <c r="T1321" s="13">
        <f>(I1321/86400)+25569+(-7/24)</f>
        <v>41831.375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</f>
        <v>5.0299999999999997E-3</v>
      </c>
      <c r="P1322" s="9">
        <f>(E1322/L1322)</f>
        <v>167.66666666666666</v>
      </c>
      <c r="Q1322" t="str">
        <f>LEFT(N1322,SEARCH("/",N1322)-1)</f>
        <v>technology</v>
      </c>
      <c r="R1322" t="str">
        <f>RIGHT(N1322, LEN(N1322)-SEARCH("/", N1322))</f>
        <v>wearables</v>
      </c>
      <c r="S1322" s="13">
        <f>(J1322/86400)+25569+(-7/24)</f>
        <v>42705.398680555554</v>
      </c>
      <c r="T1322" s="13">
        <f>(I1322/86400)+25569+(-7/24)</f>
        <v>42734.666666666664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</f>
        <v>1.3028138528138528E-2</v>
      </c>
      <c r="P1323" s="9">
        <f>(E1323/L1323)</f>
        <v>859.85714285714289</v>
      </c>
      <c r="Q1323" t="str">
        <f>LEFT(N1323,SEARCH("/",N1323)-1)</f>
        <v>technology</v>
      </c>
      <c r="R1323" t="str">
        <f>RIGHT(N1323, LEN(N1323)-SEARCH("/", N1323))</f>
        <v>wearables</v>
      </c>
      <c r="S1323" s="13">
        <f>(J1323/86400)+25569+(-7/24)</f>
        <v>42697.457604166666</v>
      </c>
      <c r="T1323" s="13">
        <f>(I1323/86400)+25569+(-7/24)</f>
        <v>42727.457604166666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</f>
        <v>3.0285714285714286E-3</v>
      </c>
      <c r="P1324" s="9">
        <f>(E1324/L1324)</f>
        <v>26.5</v>
      </c>
      <c r="Q1324" t="str">
        <f>LEFT(N1324,SEARCH("/",N1324)-1)</f>
        <v>technology</v>
      </c>
      <c r="R1324" t="str">
        <f>RIGHT(N1324, LEN(N1324)-SEARCH("/", N1324))</f>
        <v>wearables</v>
      </c>
      <c r="S1324" s="13">
        <f>(J1324/86400)+25569+(-7/24)</f>
        <v>42115.36487268519</v>
      </c>
      <c r="T1324" s="13">
        <f>(I1324/86400)+25569+(-7/24)</f>
        <v>42145.36487268519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</f>
        <v>8.8800000000000004E-2</v>
      </c>
      <c r="P1325" s="9">
        <f>(E1325/L1325)</f>
        <v>30.272727272727273</v>
      </c>
      <c r="Q1325" t="str">
        <f>LEFT(N1325,SEARCH("/",N1325)-1)</f>
        <v>technology</v>
      </c>
      <c r="R1325" t="str">
        <f>RIGHT(N1325, LEN(N1325)-SEARCH("/", N1325))</f>
        <v>wearables</v>
      </c>
      <c r="S1325" s="13">
        <f>(J1325/86400)+25569+(-7/24)</f>
        <v>42451.406782407408</v>
      </c>
      <c r="T1325" s="13">
        <f>(I1325/86400)+25569+(-7/24)</f>
        <v>42485.996527777781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</f>
        <v>9.8400000000000001E-2</v>
      </c>
      <c r="P1326" s="9">
        <f>(E1326/L1326)</f>
        <v>54.666666666666664</v>
      </c>
      <c r="Q1326" t="str">
        <f>LEFT(N1326,SEARCH("/",N1326)-1)</f>
        <v>technology</v>
      </c>
      <c r="R1326" t="str">
        <f>RIGHT(N1326, LEN(N1326)-SEARCH("/", N1326))</f>
        <v>wearables</v>
      </c>
      <c r="S1326" s="13">
        <f>(J1326/86400)+25569+(-7/24)</f>
        <v>42626.342037037037</v>
      </c>
      <c r="T1326" s="13">
        <f>(I1326/86400)+25569+(-7/24)</f>
        <v>42656.342037037037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</f>
        <v>2.4299999999999999E-2</v>
      </c>
      <c r="P1327" s="9">
        <f>(E1327/L1327)</f>
        <v>60.75</v>
      </c>
      <c r="Q1327" t="str">
        <f>LEFT(N1327,SEARCH("/",N1327)-1)</f>
        <v>technology</v>
      </c>
      <c r="R1327" t="str">
        <f>RIGHT(N1327, LEN(N1327)-SEARCH("/", N1327))</f>
        <v>wearables</v>
      </c>
      <c r="S1327" s="13">
        <f>(J1327/86400)+25569+(-7/24)</f>
        <v>42703.794386574074</v>
      </c>
      <c r="T1327" s="13">
        <f>(I1327/86400)+25569+(-7/24)</f>
        <v>42733.794386574074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</f>
        <v>1.1299999999999999E-2</v>
      </c>
      <c r="P1328" s="9">
        <f>(E1328/L1328)</f>
        <v>102.72727272727273</v>
      </c>
      <c r="Q1328" t="str">
        <f>LEFT(N1328,SEARCH("/",N1328)-1)</f>
        <v>technology</v>
      </c>
      <c r="R1328" t="str">
        <f>RIGHT(N1328, LEN(N1328)-SEARCH("/", N1328))</f>
        <v>wearables</v>
      </c>
      <c r="S1328" s="13">
        <f>(J1328/86400)+25569+(-7/24)</f>
        <v>41974.500324074077</v>
      </c>
      <c r="T1328" s="13">
        <f>(I1328/86400)+25569+(-7/24)</f>
        <v>42019.500324074077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</f>
        <v>3.5520833333333335E-2</v>
      </c>
      <c r="P1329" s="9">
        <f>(E1329/L1329)</f>
        <v>41.585365853658537</v>
      </c>
      <c r="Q1329" t="str">
        <f>LEFT(N1329,SEARCH("/",N1329)-1)</f>
        <v>technology</v>
      </c>
      <c r="R1329" t="str">
        <f>RIGHT(N1329, LEN(N1329)-SEARCH("/", N1329))</f>
        <v>wearables</v>
      </c>
      <c r="S1329" s="13">
        <f>(J1329/86400)+25569+(-7/24)</f>
        <v>42123.386979166673</v>
      </c>
      <c r="T1329" s="13">
        <f>(I1329/86400)+25569+(-7/24)</f>
        <v>42153.386979166673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</f>
        <v>2.3306666666666667E-2</v>
      </c>
      <c r="P1330" s="9">
        <f>(E1330/L1330)</f>
        <v>116.53333333333333</v>
      </c>
      <c r="Q1330" t="str">
        <f>LEFT(N1330,SEARCH("/",N1330)-1)</f>
        <v>technology</v>
      </c>
      <c r="R1330" t="str">
        <f>RIGHT(N1330, LEN(N1330)-SEARCH("/", N1330))</f>
        <v>wearables</v>
      </c>
      <c r="S1330" s="13">
        <f>(J1330/86400)+25569+(-7/24)</f>
        <v>42612.351087962968</v>
      </c>
      <c r="T1330" s="13">
        <f>(I1330/86400)+25569+(-7/24)</f>
        <v>42657.351087962968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</f>
        <v>8.1600000000000006E-3</v>
      </c>
      <c r="P1331" s="9">
        <f>(E1331/L1331)</f>
        <v>45.333333333333336</v>
      </c>
      <c r="Q1331" t="str">
        <f>LEFT(N1331,SEARCH("/",N1331)-1)</f>
        <v>technology</v>
      </c>
      <c r="R1331" t="str">
        <f>RIGHT(N1331, LEN(N1331)-SEARCH("/", N1331))</f>
        <v>wearables</v>
      </c>
      <c r="S1331" s="13">
        <f>(J1331/86400)+25569+(-7/24)</f>
        <v>41934.929918981485</v>
      </c>
      <c r="T1331" s="13">
        <f>(I1331/86400)+25569+(-7/24)</f>
        <v>41974.971585648149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</f>
        <v>0.22494285714285714</v>
      </c>
      <c r="P1332" s="9">
        <f>(E1332/L1332)</f>
        <v>157.46</v>
      </c>
      <c r="Q1332" t="str">
        <f>LEFT(N1332,SEARCH("/",N1332)-1)</f>
        <v>technology</v>
      </c>
      <c r="R1332" t="str">
        <f>RIGHT(N1332, LEN(N1332)-SEARCH("/", N1332))</f>
        <v>wearables</v>
      </c>
      <c r="S1332" s="13">
        <f>(J1332/86400)+25569+(-7/24)</f>
        <v>42521.98505787037</v>
      </c>
      <c r="T1332" s="13">
        <f>(I1332/86400)+25569+(-7/24)</f>
        <v>42552.875000000007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</f>
        <v>1.3668E-2</v>
      </c>
      <c r="P1333" s="9">
        <f>(E1333/L1333)</f>
        <v>100.5</v>
      </c>
      <c r="Q1333" t="str">
        <f>LEFT(N1333,SEARCH("/",N1333)-1)</f>
        <v>technology</v>
      </c>
      <c r="R1333" t="str">
        <f>RIGHT(N1333, LEN(N1333)-SEARCH("/", N1333))</f>
        <v>wearables</v>
      </c>
      <c r="S1333" s="13">
        <f>(J1333/86400)+25569+(-7/24)</f>
        <v>42569.212430555555</v>
      </c>
      <c r="T1333" s="13">
        <f>(I1333/86400)+25569+(-7/24)</f>
        <v>42599.212430555555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</f>
        <v>0</v>
      </c>
      <c r="P1334" s="9" t="e">
        <f>(E1334/L1334)</f>
        <v>#DIV/0!</v>
      </c>
      <c r="Q1334" t="str">
        <f>LEFT(N1334,SEARCH("/",N1334)-1)</f>
        <v>technology</v>
      </c>
      <c r="R1334" t="str">
        <f>RIGHT(N1334, LEN(N1334)-SEARCH("/", N1334))</f>
        <v>wearables</v>
      </c>
      <c r="S1334" s="13">
        <f>(J1334/86400)+25569+(-7/24)</f>
        <v>42731.768611111118</v>
      </c>
      <c r="T1334" s="13">
        <f>(I1334/86400)+25569+(-7/24)</f>
        <v>42761.768611111118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</f>
        <v>0</v>
      </c>
      <c r="P1335" s="9" t="e">
        <f>(E1335/L1335)</f>
        <v>#DIV/0!</v>
      </c>
      <c r="Q1335" t="str">
        <f>LEFT(N1335,SEARCH("/",N1335)-1)</f>
        <v>technology</v>
      </c>
      <c r="R1335" t="str">
        <f>RIGHT(N1335, LEN(N1335)-SEARCH("/", N1335))</f>
        <v>wearables</v>
      </c>
      <c r="S1335" s="13">
        <f>(J1335/86400)+25569+(-7/24)</f>
        <v>41805.815104166672</v>
      </c>
      <c r="T1335" s="13">
        <f>(I1335/86400)+25569+(-7/24)</f>
        <v>41835.815104166672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</f>
        <v>0.10754135338345865</v>
      </c>
      <c r="P1336" s="9">
        <f>(E1336/L1336)</f>
        <v>51.822463768115945</v>
      </c>
      <c r="Q1336" t="str">
        <f>LEFT(N1336,SEARCH("/",N1336)-1)</f>
        <v>technology</v>
      </c>
      <c r="R1336" t="str">
        <f>RIGHT(N1336, LEN(N1336)-SEARCH("/", N1336))</f>
        <v>wearables</v>
      </c>
      <c r="S1336" s="13">
        <f>(J1336/86400)+25569+(-7/24)</f>
        <v>42410.482488425929</v>
      </c>
      <c r="T1336" s="13">
        <f>(I1336/86400)+25569+(-7/24)</f>
        <v>42440.482488425929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</f>
        <v>0.1976</v>
      </c>
      <c r="P1337" s="9">
        <f>(E1337/L1337)</f>
        <v>308.75</v>
      </c>
      <c r="Q1337" t="str">
        <f>LEFT(N1337,SEARCH("/",N1337)-1)</f>
        <v>technology</v>
      </c>
      <c r="R1337" t="str">
        <f>RIGHT(N1337, LEN(N1337)-SEARCH("/", N1337))</f>
        <v>wearables</v>
      </c>
      <c r="S1337" s="13">
        <f>(J1337/86400)+25569+(-7/24)</f>
        <v>42313.644699074073</v>
      </c>
      <c r="T1337" s="13">
        <f>(I1337/86400)+25569+(-7/24)</f>
        <v>42343.644699074073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</f>
        <v>0.84946999999999995</v>
      </c>
      <c r="P1338" s="9">
        <f>(E1338/L1338)</f>
        <v>379.22767857142856</v>
      </c>
      <c r="Q1338" t="str">
        <f>LEFT(N1338,SEARCH("/",N1338)-1)</f>
        <v>technology</v>
      </c>
      <c r="R1338" t="str">
        <f>RIGHT(N1338, LEN(N1338)-SEARCH("/", N1338))</f>
        <v>wearables</v>
      </c>
      <c r="S1338" s="13">
        <f>(J1338/86400)+25569+(-7/24)</f>
        <v>41955.57208333334</v>
      </c>
      <c r="T1338" s="13">
        <f>(I1338/86400)+25569+(-7/24)</f>
        <v>41990.57208333334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</f>
        <v>0.49381999999999998</v>
      </c>
      <c r="P1339" s="9">
        <f>(E1339/L1339)</f>
        <v>176.36428571428573</v>
      </c>
      <c r="Q1339" t="str">
        <f>LEFT(N1339,SEARCH("/",N1339)-1)</f>
        <v>technology</v>
      </c>
      <c r="R1339" t="str">
        <f>RIGHT(N1339, LEN(N1339)-SEARCH("/", N1339))</f>
        <v>wearables</v>
      </c>
      <c r="S1339" s="13">
        <f>(J1339/86400)+25569+(-7/24)</f>
        <v>42767.285636574081</v>
      </c>
      <c r="T1339" s="13">
        <f>(I1339/86400)+25569+(-7/24)</f>
        <v>42797.285636574081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</f>
        <v>3.3033333333333331E-2</v>
      </c>
      <c r="P1340" s="9">
        <f>(E1340/L1340)</f>
        <v>66.066666666666663</v>
      </c>
      <c r="Q1340" t="str">
        <f>LEFT(N1340,SEARCH("/",N1340)-1)</f>
        <v>technology</v>
      </c>
      <c r="R1340" t="str">
        <f>RIGHT(N1340, LEN(N1340)-SEARCH("/", N1340))</f>
        <v>wearables</v>
      </c>
      <c r="S1340" s="13">
        <f>(J1340/86400)+25569+(-7/24)</f>
        <v>42188.511956018519</v>
      </c>
      <c r="T1340" s="13">
        <f>(I1340/86400)+25569+(-7/24)</f>
        <v>42218.511956018519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</f>
        <v>6.6339999999999996E-2</v>
      </c>
      <c r="P1341" s="9">
        <f>(E1341/L1341)</f>
        <v>89.648648648648646</v>
      </c>
      <c r="Q1341" t="str">
        <f>LEFT(N1341,SEARCH("/",N1341)-1)</f>
        <v>technology</v>
      </c>
      <c r="R1341" t="str">
        <f>RIGHT(N1341, LEN(N1341)-SEARCH("/", N1341))</f>
        <v>wearables</v>
      </c>
      <c r="S1341" s="13">
        <f>(J1341/86400)+25569+(-7/24)</f>
        <v>41936.355497685188</v>
      </c>
      <c r="T1341" s="13">
        <f>(I1341/86400)+25569+(-7/24)</f>
        <v>41981.397164351853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</f>
        <v>0</v>
      </c>
      <c r="P1342" s="9" t="e">
        <f>(E1342/L1342)</f>
        <v>#DIV/0!</v>
      </c>
      <c r="Q1342" t="str">
        <f>LEFT(N1342,SEARCH("/",N1342)-1)</f>
        <v>technology</v>
      </c>
      <c r="R1342" t="str">
        <f>RIGHT(N1342, LEN(N1342)-SEARCH("/", N1342))</f>
        <v>wearables</v>
      </c>
      <c r="S1342" s="13">
        <f>(J1342/86400)+25569+(-7/24)</f>
        <v>41836.303854166668</v>
      </c>
      <c r="T1342" s="13">
        <f>(I1342/86400)+25569+(-7/24)</f>
        <v>41866.303854166668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</f>
        <v>0.7036</v>
      </c>
      <c r="P1343" s="9">
        <f>(E1343/L1343)</f>
        <v>382.39130434782606</v>
      </c>
      <c r="Q1343" t="str">
        <f>LEFT(N1343,SEARCH("/",N1343)-1)</f>
        <v>technology</v>
      </c>
      <c r="R1343" t="str">
        <f>RIGHT(N1343, LEN(N1343)-SEARCH("/", N1343))</f>
        <v>wearables</v>
      </c>
      <c r="S1343" s="13">
        <f>(J1343/86400)+25569+(-7/24)</f>
        <v>42612.332372685189</v>
      </c>
      <c r="T1343" s="13">
        <f>(I1343/86400)+25569+(-7/24)</f>
        <v>42644.332372685189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</f>
        <v>2E-3</v>
      </c>
      <c r="P1344" s="9">
        <f>(E1344/L1344)</f>
        <v>100</v>
      </c>
      <c r="Q1344" t="str">
        <f>LEFT(N1344,SEARCH("/",N1344)-1)</f>
        <v>technology</v>
      </c>
      <c r="R1344" t="str">
        <f>RIGHT(N1344, LEN(N1344)-SEARCH("/", N1344))</f>
        <v>wearables</v>
      </c>
      <c r="S1344" s="13">
        <f>(J1344/86400)+25569+(-7/24)</f>
        <v>42172.524756944447</v>
      </c>
      <c r="T1344" s="13">
        <f>(I1344/86400)+25569+(-7/24)</f>
        <v>42202.524756944447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</f>
        <v>1.02298</v>
      </c>
      <c r="P1345" s="9">
        <f>(E1345/L1345)</f>
        <v>158.35603715170279</v>
      </c>
      <c r="Q1345" t="str">
        <f>LEFT(N1345,SEARCH("/",N1345)-1)</f>
        <v>technology</v>
      </c>
      <c r="R1345" t="str">
        <f>RIGHT(N1345, LEN(N1345)-SEARCH("/", N1345))</f>
        <v>wearables</v>
      </c>
      <c r="S1345" s="13">
        <f>(J1345/86400)+25569+(-7/24)</f>
        <v>42542.234756944446</v>
      </c>
      <c r="T1345" s="13">
        <f>(I1345/86400)+25569+(-7/24)</f>
        <v>42600.874305555561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</f>
        <v>3.7773333333333334</v>
      </c>
      <c r="P1346" s="9">
        <f>(E1346/L1346)</f>
        <v>40.762589928057551</v>
      </c>
      <c r="Q1346" t="str">
        <f>LEFT(N1346,SEARCH("/",N1346)-1)</f>
        <v>publishing</v>
      </c>
      <c r="R1346" t="str">
        <f>RIGHT(N1346, LEN(N1346)-SEARCH("/", N1346))</f>
        <v>nonfiction</v>
      </c>
      <c r="S1346" s="13">
        <f>(J1346/86400)+25569+(-7/24)</f>
        <v>42522.498136574075</v>
      </c>
      <c r="T1346" s="13">
        <f>(I1346/86400)+25569+(-7/24)</f>
        <v>42551.498136574075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</f>
        <v>1.25</v>
      </c>
      <c r="P1347" s="9">
        <f>(E1347/L1347)</f>
        <v>53.571428571428569</v>
      </c>
      <c r="Q1347" t="str">
        <f>LEFT(N1347,SEARCH("/",N1347)-1)</f>
        <v>publishing</v>
      </c>
      <c r="R1347" t="str">
        <f>RIGHT(N1347, LEN(N1347)-SEARCH("/", N1347))</f>
        <v>nonfiction</v>
      </c>
      <c r="S1347" s="13">
        <f>(J1347/86400)+25569+(-7/24)</f>
        <v>41799.522673611114</v>
      </c>
      <c r="T1347" s="13">
        <f>(I1347/86400)+25569+(-7/24)</f>
        <v>41834.522673611114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</f>
        <v>1.473265306122449</v>
      </c>
      <c r="P1348" s="9">
        <f>(E1348/L1348)</f>
        <v>48.449664429530202</v>
      </c>
      <c r="Q1348" t="str">
        <f>LEFT(N1348,SEARCH("/",N1348)-1)</f>
        <v>publishing</v>
      </c>
      <c r="R1348" t="str">
        <f>RIGHT(N1348, LEN(N1348)-SEARCH("/", N1348))</f>
        <v>nonfiction</v>
      </c>
      <c r="S1348" s="13">
        <f>(J1348/86400)+25569+(-7/24)</f>
        <v>41421.784155092595</v>
      </c>
      <c r="T1348" s="13">
        <f>(I1348/86400)+25569+(-7/24)</f>
        <v>41451.784155092595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</f>
        <v>1.022</v>
      </c>
      <c r="P1349" s="9">
        <f>(E1349/L1349)</f>
        <v>82.41935483870968</v>
      </c>
      <c r="Q1349" t="str">
        <f>LEFT(N1349,SEARCH("/",N1349)-1)</f>
        <v>publishing</v>
      </c>
      <c r="R1349" t="str">
        <f>RIGHT(N1349, LEN(N1349)-SEARCH("/", N1349))</f>
        <v>nonfiction</v>
      </c>
      <c r="S1349" s="13">
        <f>(J1349/86400)+25569+(-7/24)</f>
        <v>42040.346354166664</v>
      </c>
      <c r="T1349" s="13">
        <f>(I1349/86400)+25569+(-7/24)</f>
        <v>42070.346354166664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</f>
        <v>1.018723404255319</v>
      </c>
      <c r="P1350" s="9">
        <f>(E1350/L1350)</f>
        <v>230.19230769230768</v>
      </c>
      <c r="Q1350" t="str">
        <f>LEFT(N1350,SEARCH("/",N1350)-1)</f>
        <v>publishing</v>
      </c>
      <c r="R1350" t="str">
        <f>RIGHT(N1350, LEN(N1350)-SEARCH("/", N1350))</f>
        <v>nonfiction</v>
      </c>
      <c r="S1350" s="13">
        <f>(J1350/86400)+25569+(-7/24)</f>
        <v>41963.214502314819</v>
      </c>
      <c r="T1350" s="13">
        <f>(I1350/86400)+25569+(-7/24)</f>
        <v>41991.214502314819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</f>
        <v>2.0419999999999998</v>
      </c>
      <c r="P1351" s="9">
        <f>(E1351/L1351)</f>
        <v>59.360465116279073</v>
      </c>
      <c r="Q1351" t="str">
        <f>LEFT(N1351,SEARCH("/",N1351)-1)</f>
        <v>publishing</v>
      </c>
      <c r="R1351" t="str">
        <f>RIGHT(N1351, LEN(N1351)-SEARCH("/", N1351))</f>
        <v>nonfiction</v>
      </c>
      <c r="S1351" s="13">
        <f>(J1351/86400)+25569+(-7/24)</f>
        <v>42317.040914351855</v>
      </c>
      <c r="T1351" s="13">
        <f>(I1351/86400)+25569+(-7/24)</f>
        <v>42353.999305555561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</f>
        <v>1.0405</v>
      </c>
      <c r="P1352" s="9">
        <f>(E1352/L1352)</f>
        <v>66.698717948717942</v>
      </c>
      <c r="Q1352" t="str">
        <f>LEFT(N1352,SEARCH("/",N1352)-1)</f>
        <v>publishing</v>
      </c>
      <c r="R1352" t="str">
        <f>RIGHT(N1352, LEN(N1352)-SEARCH("/", N1352))</f>
        <v>nonfiction</v>
      </c>
      <c r="S1352" s="13">
        <f>(J1352/86400)+25569+(-7/24)</f>
        <v>42333.721458333333</v>
      </c>
      <c r="T1352" s="13">
        <f>(I1352/86400)+25569+(-7/24)</f>
        <v>42363.721458333333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</f>
        <v>1.0126500000000001</v>
      </c>
      <c r="P1353" s="9">
        <f>(E1353/L1353)</f>
        <v>168.77500000000001</v>
      </c>
      <c r="Q1353" t="str">
        <f>LEFT(N1353,SEARCH("/",N1353)-1)</f>
        <v>publishing</v>
      </c>
      <c r="R1353" t="str">
        <f>RIGHT(N1353, LEN(N1353)-SEARCH("/", N1353))</f>
        <v>nonfiction</v>
      </c>
      <c r="S1353" s="13">
        <f>(J1353/86400)+25569+(-7/24)</f>
        <v>42382.448425925926</v>
      </c>
      <c r="T1353" s="13">
        <f>(I1353/86400)+25569+(-7/24)</f>
        <v>42412.448425925926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</f>
        <v>1.3613999999999999</v>
      </c>
      <c r="P1354" s="9">
        <f>(E1354/L1354)</f>
        <v>59.973568281938327</v>
      </c>
      <c r="Q1354" t="str">
        <f>LEFT(N1354,SEARCH("/",N1354)-1)</f>
        <v>publishing</v>
      </c>
      <c r="R1354" t="str">
        <f>RIGHT(N1354, LEN(N1354)-SEARCH("/", N1354))</f>
        <v>nonfiction</v>
      </c>
      <c r="S1354" s="13">
        <f>(J1354/86400)+25569+(-7/24)</f>
        <v>42200.286643518521</v>
      </c>
      <c r="T1354" s="13">
        <f>(I1354/86400)+25569+(-7/24)</f>
        <v>42251.874305555561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</f>
        <v>1.3360000000000001</v>
      </c>
      <c r="P1355" s="9">
        <f>(E1355/L1355)</f>
        <v>31.80952380952381</v>
      </c>
      <c r="Q1355" t="str">
        <f>LEFT(N1355,SEARCH("/",N1355)-1)</f>
        <v>publishing</v>
      </c>
      <c r="R1355" t="str">
        <f>RIGHT(N1355, LEN(N1355)-SEARCH("/", N1355))</f>
        <v>nonfiction</v>
      </c>
      <c r="S1355" s="13">
        <f>(J1355/86400)+25569+(-7/24)</f>
        <v>41308.826250000006</v>
      </c>
      <c r="T1355" s="13">
        <f>(I1355/86400)+25569+(-7/24)</f>
        <v>41343.708333333336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</f>
        <v>1.3025</v>
      </c>
      <c r="P1356" s="9">
        <f>(E1356/L1356)</f>
        <v>24.421875</v>
      </c>
      <c r="Q1356" t="str">
        <f>LEFT(N1356,SEARCH("/",N1356)-1)</f>
        <v>publishing</v>
      </c>
      <c r="R1356" t="str">
        <f>RIGHT(N1356, LEN(N1356)-SEARCH("/", N1356))</f>
        <v>nonfiction</v>
      </c>
      <c r="S1356" s="13">
        <f>(J1356/86400)+25569+(-7/24)</f>
        <v>42502.515960648154</v>
      </c>
      <c r="T1356" s="13">
        <f>(I1356/86400)+25569+(-7/24)</f>
        <v>42532.515960648154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</f>
        <v>1.2267999999999999</v>
      </c>
      <c r="P1357" s="9">
        <f>(E1357/L1357)</f>
        <v>25.347107438016529</v>
      </c>
      <c r="Q1357" t="str">
        <f>LEFT(N1357,SEARCH("/",N1357)-1)</f>
        <v>publishing</v>
      </c>
      <c r="R1357" t="str">
        <f>RIGHT(N1357, LEN(N1357)-SEARCH("/", N1357))</f>
        <v>nonfiction</v>
      </c>
      <c r="S1357" s="13">
        <f>(J1357/86400)+25569+(-7/24)</f>
        <v>41212.963020833333</v>
      </c>
      <c r="T1357" s="13">
        <f>(I1357/86400)+25569+(-7/24)</f>
        <v>41243.125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</f>
        <v>1.8281058823529412</v>
      </c>
      <c r="P1358" s="9">
        <f>(E1358/L1358)</f>
        <v>71.443218390804603</v>
      </c>
      <c r="Q1358" t="str">
        <f>LEFT(N1358,SEARCH("/",N1358)-1)</f>
        <v>publishing</v>
      </c>
      <c r="R1358" t="str">
        <f>RIGHT(N1358, LEN(N1358)-SEARCH("/", N1358))</f>
        <v>nonfiction</v>
      </c>
      <c r="S1358" s="13">
        <f>(J1358/86400)+25569+(-7/24)</f>
        <v>41429.74722222222</v>
      </c>
      <c r="T1358" s="13">
        <f>(I1358/86400)+25569+(-7/24)</f>
        <v>41459.74722222222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</f>
        <v>1.2529999999999999</v>
      </c>
      <c r="P1359" s="9">
        <f>(E1359/L1359)</f>
        <v>38.553846153846152</v>
      </c>
      <c r="Q1359" t="str">
        <f>LEFT(N1359,SEARCH("/",N1359)-1)</f>
        <v>publishing</v>
      </c>
      <c r="R1359" t="str">
        <f>RIGHT(N1359, LEN(N1359)-SEARCH("/", N1359))</f>
        <v>nonfiction</v>
      </c>
      <c r="S1359" s="13">
        <f>(J1359/86400)+25569+(-7/24)</f>
        <v>41304.670567129629</v>
      </c>
      <c r="T1359" s="13">
        <f>(I1359/86400)+25569+(-7/24)</f>
        <v>41333.957638888889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</f>
        <v>1.1166666666666667</v>
      </c>
      <c r="P1360" s="9">
        <f>(E1360/L1360)</f>
        <v>68.367346938775512</v>
      </c>
      <c r="Q1360" t="str">
        <f>LEFT(N1360,SEARCH("/",N1360)-1)</f>
        <v>publishing</v>
      </c>
      <c r="R1360" t="str">
        <f>RIGHT(N1360, LEN(N1360)-SEARCH("/", N1360))</f>
        <v>nonfiction</v>
      </c>
      <c r="S1360" s="13">
        <f>(J1360/86400)+25569+(-7/24)</f>
        <v>40689.27920138889</v>
      </c>
      <c r="T1360" s="13">
        <f>(I1360/86400)+25569+(-7/24)</f>
        <v>40719.27920138889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</f>
        <v>1.1575757575757575</v>
      </c>
      <c r="P1361" s="9">
        <f>(E1361/L1361)</f>
        <v>40.210526315789473</v>
      </c>
      <c r="Q1361" t="str">
        <f>LEFT(N1361,SEARCH("/",N1361)-1)</f>
        <v>publishing</v>
      </c>
      <c r="R1361" t="str">
        <f>RIGHT(N1361, LEN(N1361)-SEARCH("/", N1361))</f>
        <v>nonfiction</v>
      </c>
      <c r="S1361" s="13">
        <f>(J1361/86400)+25569+(-7/24)</f>
        <v>40668.523032407407</v>
      </c>
      <c r="T1361" s="13">
        <f>(I1361/86400)+25569+(-7/24)</f>
        <v>40730.523032407407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</f>
        <v>1.732</v>
      </c>
      <c r="P1362" s="9">
        <f>(E1362/L1362)</f>
        <v>32.074074074074076</v>
      </c>
      <c r="Q1362" t="str">
        <f>LEFT(N1362,SEARCH("/",N1362)-1)</f>
        <v>publishing</v>
      </c>
      <c r="R1362" t="str">
        <f>RIGHT(N1362, LEN(N1362)-SEARCH("/", N1362))</f>
        <v>nonfiction</v>
      </c>
      <c r="S1362" s="13">
        <f>(J1362/86400)+25569+(-7/24)</f>
        <v>41095.609027777777</v>
      </c>
      <c r="T1362" s="13">
        <f>(I1362/86400)+25569+(-7/24)</f>
        <v>41123.609027777777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</f>
        <v>1.2598333333333334</v>
      </c>
      <c r="P1363" s="9">
        <f>(E1363/L1363)</f>
        <v>28.632575757575758</v>
      </c>
      <c r="Q1363" t="str">
        <f>LEFT(N1363,SEARCH("/",N1363)-1)</f>
        <v>publishing</v>
      </c>
      <c r="R1363" t="str">
        <f>RIGHT(N1363, LEN(N1363)-SEARCH("/", N1363))</f>
        <v>nonfiction</v>
      </c>
      <c r="S1363" s="13">
        <f>(J1363/86400)+25569+(-7/24)</f>
        <v>41781.425601851857</v>
      </c>
      <c r="T1363" s="13">
        <f>(I1363/86400)+25569+(-7/24)</f>
        <v>41811.425601851857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</f>
        <v>1.091</v>
      </c>
      <c r="P1364" s="9">
        <f>(E1364/L1364)</f>
        <v>43.64</v>
      </c>
      <c r="Q1364" t="str">
        <f>LEFT(N1364,SEARCH("/",N1364)-1)</f>
        <v>publishing</v>
      </c>
      <c r="R1364" t="str">
        <f>RIGHT(N1364, LEN(N1364)-SEARCH("/", N1364))</f>
        <v>nonfiction</v>
      </c>
      <c r="S1364" s="13">
        <f>(J1364/86400)+25569+(-7/24)</f>
        <v>41464.64271990741</v>
      </c>
      <c r="T1364" s="13">
        <f>(I1364/86400)+25569+(-7/24)</f>
        <v>41524.64271990741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</f>
        <v>1</v>
      </c>
      <c r="P1365" s="9">
        <f>(E1365/L1365)</f>
        <v>40</v>
      </c>
      <c r="Q1365" t="str">
        <f>LEFT(N1365,SEARCH("/",N1365)-1)</f>
        <v>publishing</v>
      </c>
      <c r="R1365" t="str">
        <f>RIGHT(N1365, LEN(N1365)-SEARCH("/", N1365))</f>
        <v>nonfiction</v>
      </c>
      <c r="S1365" s="13">
        <f>(J1365/86400)+25569+(-7/24)</f>
        <v>42396.552395833336</v>
      </c>
      <c r="T1365" s="13">
        <f>(I1365/86400)+25569+(-7/24)</f>
        <v>42415.040972222225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</f>
        <v>1.1864285714285714</v>
      </c>
      <c r="P1366" s="9">
        <f>(E1366/L1366)</f>
        <v>346.04166666666669</v>
      </c>
      <c r="Q1366" t="str">
        <f>LEFT(N1366,SEARCH("/",N1366)-1)</f>
        <v>music</v>
      </c>
      <c r="R1366" t="str">
        <f>RIGHT(N1366, LEN(N1366)-SEARCH("/", N1366))</f>
        <v>rock</v>
      </c>
      <c r="S1366" s="13">
        <f>(J1366/86400)+25569+(-7/24)</f>
        <v>41951.404004629636</v>
      </c>
      <c r="T1366" s="13">
        <f>(I1366/86400)+25569+(-7/24)</f>
        <v>42011.404004629636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</f>
        <v>1.0026666666666666</v>
      </c>
      <c r="P1367" s="9">
        <f>(E1367/L1367)</f>
        <v>81.739130434782609</v>
      </c>
      <c r="Q1367" t="str">
        <f>LEFT(N1367,SEARCH("/",N1367)-1)</f>
        <v>music</v>
      </c>
      <c r="R1367" t="str">
        <f>RIGHT(N1367, LEN(N1367)-SEARCH("/", N1367))</f>
        <v>rock</v>
      </c>
      <c r="S1367" s="13">
        <f>(J1367/86400)+25569+(-7/24)</f>
        <v>42049.441574074073</v>
      </c>
      <c r="T1367" s="13">
        <f>(I1367/86400)+25569+(-7/24)</f>
        <v>42079.399907407409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</f>
        <v>1.2648920000000001</v>
      </c>
      <c r="P1368" s="9">
        <f>(E1368/L1368)</f>
        <v>64.535306122448986</v>
      </c>
      <c r="Q1368" t="str">
        <f>LEFT(N1368,SEARCH("/",N1368)-1)</f>
        <v>music</v>
      </c>
      <c r="R1368" t="str">
        <f>RIGHT(N1368, LEN(N1368)-SEARCH("/", N1368))</f>
        <v>rock</v>
      </c>
      <c r="S1368" s="13">
        <f>(J1368/86400)+25569+(-7/24)</f>
        <v>41924.704432870371</v>
      </c>
      <c r="T1368" s="13">
        <f>(I1368/86400)+25569+(-7/24)</f>
        <v>41969.746099537042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</f>
        <v>1.1426000000000001</v>
      </c>
      <c r="P1369" s="9">
        <f>(E1369/L1369)</f>
        <v>63.477777777777774</v>
      </c>
      <c r="Q1369" t="str">
        <f>LEFT(N1369,SEARCH("/",N1369)-1)</f>
        <v>music</v>
      </c>
      <c r="R1369" t="str">
        <f>RIGHT(N1369, LEN(N1369)-SEARCH("/", N1369))</f>
        <v>rock</v>
      </c>
      <c r="S1369" s="13">
        <f>(J1369/86400)+25569+(-7/24)</f>
        <v>42291.711226851854</v>
      </c>
      <c r="T1369" s="13">
        <f>(I1369/86400)+25569+(-7/24)</f>
        <v>42321.752893518518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</f>
        <v>1.107</v>
      </c>
      <c r="P1370" s="9">
        <f>(E1370/L1370)</f>
        <v>63.620689655172413</v>
      </c>
      <c r="Q1370" t="str">
        <f>LEFT(N1370,SEARCH("/",N1370)-1)</f>
        <v>music</v>
      </c>
      <c r="R1370" t="str">
        <f>RIGHT(N1370, LEN(N1370)-SEARCH("/", N1370))</f>
        <v>rock</v>
      </c>
      <c r="S1370" s="13">
        <f>(J1370/86400)+25569+(-7/24)</f>
        <v>42145.899236111109</v>
      </c>
      <c r="T1370" s="13">
        <f>(I1370/86400)+25569+(-7/24)</f>
        <v>42169.899236111109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</f>
        <v>1.0534805315203954</v>
      </c>
      <c r="P1371" s="9">
        <f>(E1371/L1371)</f>
        <v>83.967068965517228</v>
      </c>
      <c r="Q1371" t="str">
        <f>LEFT(N1371,SEARCH("/",N1371)-1)</f>
        <v>music</v>
      </c>
      <c r="R1371" t="str">
        <f>RIGHT(N1371, LEN(N1371)-SEARCH("/", N1371))</f>
        <v>rock</v>
      </c>
      <c r="S1371" s="13">
        <f>(J1371/86400)+25569+(-7/24)</f>
        <v>41710.302615740744</v>
      </c>
      <c r="T1371" s="13">
        <f>(I1371/86400)+25569+(-7/24)</f>
        <v>41740.302615740744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</f>
        <v>1.0366666666666666</v>
      </c>
      <c r="P1372" s="9">
        <f>(E1372/L1372)</f>
        <v>77.75</v>
      </c>
      <c r="Q1372" t="str">
        <f>LEFT(N1372,SEARCH("/",N1372)-1)</f>
        <v>music</v>
      </c>
      <c r="R1372" t="str">
        <f>RIGHT(N1372, LEN(N1372)-SEARCH("/", N1372))</f>
        <v>rock</v>
      </c>
      <c r="S1372" s="13">
        <f>(J1372/86400)+25569+(-7/24)</f>
        <v>41547.711689814816</v>
      </c>
      <c r="T1372" s="13">
        <f>(I1372/86400)+25569+(-7/24)</f>
        <v>41562.711689814816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</f>
        <v>1.0708672667523933</v>
      </c>
      <c r="P1373" s="9">
        <f>(E1373/L1373)</f>
        <v>107.07142857142857</v>
      </c>
      <c r="Q1373" t="str">
        <f>LEFT(N1373,SEARCH("/",N1373)-1)</f>
        <v>music</v>
      </c>
      <c r="R1373" t="str">
        <f>RIGHT(N1373, LEN(N1373)-SEARCH("/", N1373))</f>
        <v>rock</v>
      </c>
      <c r="S1373" s="13">
        <f>(J1373/86400)+25569+(-7/24)</f>
        <v>42101.466921296298</v>
      </c>
      <c r="T1373" s="13">
        <f>(I1373/86400)+25569+(-7/24)</f>
        <v>42131.466921296298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</f>
        <v>1.24</v>
      </c>
      <c r="P1374" s="9">
        <f>(E1374/L1374)</f>
        <v>38.75</v>
      </c>
      <c r="Q1374" t="str">
        <f>LEFT(N1374,SEARCH("/",N1374)-1)</f>
        <v>music</v>
      </c>
      <c r="R1374" t="str">
        <f>RIGHT(N1374, LEN(N1374)-SEARCH("/", N1374))</f>
        <v>rock</v>
      </c>
      <c r="S1374" s="13">
        <f>(J1374/86400)+25569+(-7/24)</f>
        <v>41072.448287037041</v>
      </c>
      <c r="T1374" s="13">
        <f>(I1374/86400)+25569+(-7/24)</f>
        <v>41102.448287037041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</f>
        <v>1.0501</v>
      </c>
      <c r="P1375" s="9">
        <f>(E1375/L1375)</f>
        <v>201.94230769230768</v>
      </c>
      <c r="Q1375" t="str">
        <f>LEFT(N1375,SEARCH("/",N1375)-1)</f>
        <v>music</v>
      </c>
      <c r="R1375" t="str">
        <f>RIGHT(N1375, LEN(N1375)-SEARCH("/", N1375))</f>
        <v>rock</v>
      </c>
      <c r="S1375" s="13">
        <f>(J1375/86400)+25569+(-7/24)</f>
        <v>42704.660104166665</v>
      </c>
      <c r="T1375" s="13">
        <f>(I1375/86400)+25569+(-7/24)</f>
        <v>42734.660104166665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</f>
        <v>1.8946666666666667</v>
      </c>
      <c r="P1376" s="9">
        <f>(E1376/L1376)</f>
        <v>43.060606060606062</v>
      </c>
      <c r="Q1376" t="str">
        <f>LEFT(N1376,SEARCH("/",N1376)-1)</f>
        <v>music</v>
      </c>
      <c r="R1376" t="str">
        <f>RIGHT(N1376, LEN(N1376)-SEARCH("/", N1376))</f>
        <v>rock</v>
      </c>
      <c r="S1376" s="13">
        <f>(J1376/86400)+25569+(-7/24)</f>
        <v>42423.87023148148</v>
      </c>
      <c r="T1376" s="13">
        <f>(I1376/86400)+25569+(-7/24)</f>
        <v>42453.828564814816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</f>
        <v>1.7132499999999999</v>
      </c>
      <c r="P1377" s="9">
        <f>(E1377/L1377)</f>
        <v>62.871559633027523</v>
      </c>
      <c r="Q1377" t="str">
        <f>LEFT(N1377,SEARCH("/",N1377)-1)</f>
        <v>music</v>
      </c>
      <c r="R1377" t="str">
        <f>RIGHT(N1377, LEN(N1377)-SEARCH("/", N1377))</f>
        <v>rock</v>
      </c>
      <c r="S1377" s="13">
        <f>(J1377/86400)+25569+(-7/24)</f>
        <v>42719.774525462963</v>
      </c>
      <c r="T1377" s="13">
        <f>(I1377/86400)+25569+(-7/24)</f>
        <v>42749.774525462963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</f>
        <v>2.5248648648648651</v>
      </c>
      <c r="P1378" s="9">
        <f>(E1378/L1378)</f>
        <v>55.607142857142854</v>
      </c>
      <c r="Q1378" t="str">
        <f>LEFT(N1378,SEARCH("/",N1378)-1)</f>
        <v>music</v>
      </c>
      <c r="R1378" t="str">
        <f>RIGHT(N1378, LEN(N1378)-SEARCH("/", N1378))</f>
        <v>rock</v>
      </c>
      <c r="S1378" s="13">
        <f>(J1378/86400)+25569+(-7/24)</f>
        <v>42677.377384259256</v>
      </c>
      <c r="T1378" s="13">
        <f>(I1378/86400)+25569+(-7/24)</f>
        <v>42707.419050925928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</f>
        <v>1.1615384615384616</v>
      </c>
      <c r="P1379" s="9">
        <f>(E1379/L1379)</f>
        <v>48.70967741935484</v>
      </c>
      <c r="Q1379" t="str">
        <f>LEFT(N1379,SEARCH("/",N1379)-1)</f>
        <v>music</v>
      </c>
      <c r="R1379" t="str">
        <f>RIGHT(N1379, LEN(N1379)-SEARCH("/", N1379))</f>
        <v>rock</v>
      </c>
      <c r="S1379" s="13">
        <f>(J1379/86400)+25569+(-7/24)</f>
        <v>42746.927893518521</v>
      </c>
      <c r="T1379" s="13">
        <f>(I1379/86400)+25569+(-7/24)</f>
        <v>42768.882638888892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</f>
        <v>2.0335000000000001</v>
      </c>
      <c r="P1380" s="9">
        <f>(E1380/L1380)</f>
        <v>30.578947368421051</v>
      </c>
      <c r="Q1380" t="str">
        <f>LEFT(N1380,SEARCH("/",N1380)-1)</f>
        <v>music</v>
      </c>
      <c r="R1380" t="str">
        <f>RIGHT(N1380, LEN(N1380)-SEARCH("/", N1380))</f>
        <v>rock</v>
      </c>
      <c r="S1380" s="13">
        <f>(J1380/86400)+25569+(-7/24)</f>
        <v>42568.467708333337</v>
      </c>
      <c r="T1380" s="13">
        <f>(I1380/86400)+25569+(-7/24)</f>
        <v>42583.467708333337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</f>
        <v>1.1160000000000001</v>
      </c>
      <c r="P1381" s="9">
        <f>(E1381/L1381)</f>
        <v>73.907284768211923</v>
      </c>
      <c r="Q1381" t="str">
        <f>LEFT(N1381,SEARCH("/",N1381)-1)</f>
        <v>music</v>
      </c>
      <c r="R1381" t="str">
        <f>RIGHT(N1381, LEN(N1381)-SEARCH("/", N1381))</f>
        <v>rock</v>
      </c>
      <c r="S1381" s="13">
        <f>(J1381/86400)+25569+(-7/24)</f>
        <v>42130.199953703705</v>
      </c>
      <c r="T1381" s="13">
        <f>(I1381/86400)+25569+(-7/24)</f>
        <v>42160.199953703705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</f>
        <v>4.24</v>
      </c>
      <c r="P1382" s="9">
        <f>(E1382/L1382)</f>
        <v>21.2</v>
      </c>
      <c r="Q1382" t="str">
        <f>LEFT(N1382,SEARCH("/",N1382)-1)</f>
        <v>music</v>
      </c>
      <c r="R1382" t="str">
        <f>RIGHT(N1382, LEN(N1382)-SEARCH("/", N1382))</f>
        <v>rock</v>
      </c>
      <c r="S1382" s="13">
        <f>(J1382/86400)+25569+(-7/24)</f>
        <v>42141.471134259256</v>
      </c>
      <c r="T1382" s="13">
        <f>(I1382/86400)+25569+(-7/24)</f>
        <v>42163.791666666664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</f>
        <v>1.071</v>
      </c>
      <c r="P1383" s="9">
        <f>(E1383/L1383)</f>
        <v>73.356164383561648</v>
      </c>
      <c r="Q1383" t="str">
        <f>LEFT(N1383,SEARCH("/",N1383)-1)</f>
        <v>music</v>
      </c>
      <c r="R1383" t="str">
        <f>RIGHT(N1383, LEN(N1383)-SEARCH("/", N1383))</f>
        <v>rock</v>
      </c>
      <c r="S1383" s="13">
        <f>(J1383/86400)+25569+(-7/24)</f>
        <v>42702.922743055555</v>
      </c>
      <c r="T1383" s="13">
        <f>(I1383/86400)+25569+(-7/24)</f>
        <v>42732.922743055555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</f>
        <v>1.043625</v>
      </c>
      <c r="P1384" s="9">
        <f>(E1384/L1384)</f>
        <v>56.412162162162161</v>
      </c>
      <c r="Q1384" t="str">
        <f>LEFT(N1384,SEARCH("/",N1384)-1)</f>
        <v>music</v>
      </c>
      <c r="R1384" t="str">
        <f>RIGHT(N1384, LEN(N1384)-SEARCH("/", N1384))</f>
        <v>rock</v>
      </c>
      <c r="S1384" s="13">
        <f>(J1384/86400)+25569+(-7/24)</f>
        <v>41370.508518518523</v>
      </c>
      <c r="T1384" s="13">
        <f>(I1384/86400)+25569+(-7/24)</f>
        <v>41400.508518518523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</f>
        <v>2.124090909090909</v>
      </c>
      <c r="P1385" s="9">
        <f>(E1385/L1385)</f>
        <v>50.247311827956992</v>
      </c>
      <c r="Q1385" t="str">
        <f>LEFT(N1385,SEARCH("/",N1385)-1)</f>
        <v>music</v>
      </c>
      <c r="R1385" t="str">
        <f>RIGHT(N1385, LEN(N1385)-SEARCH("/", N1385))</f>
        <v>rock</v>
      </c>
      <c r="S1385" s="13">
        <f>(J1385/86400)+25569+(-7/24)</f>
        <v>42706.783310185187</v>
      </c>
      <c r="T1385" s="13">
        <f>(I1385/86400)+25569+(-7/24)</f>
        <v>42726.783310185187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</f>
        <v>1.2408571428571429</v>
      </c>
      <c r="P1386" s="9">
        <f>(E1386/L1386)</f>
        <v>68.936507936507937</v>
      </c>
      <c r="Q1386" t="str">
        <f>LEFT(N1386,SEARCH("/",N1386)-1)</f>
        <v>music</v>
      </c>
      <c r="R1386" t="str">
        <f>RIGHT(N1386, LEN(N1386)-SEARCH("/", N1386))</f>
        <v>rock</v>
      </c>
      <c r="S1386" s="13">
        <f>(J1386/86400)+25569+(-7/24)</f>
        <v>42160.443541666667</v>
      </c>
      <c r="T1386" s="13">
        <f>(I1386/86400)+25569+(-7/24)</f>
        <v>42190.443541666667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</f>
        <v>1.10406125</v>
      </c>
      <c r="P1387" s="9">
        <f>(E1387/L1387)</f>
        <v>65.914104477611943</v>
      </c>
      <c r="Q1387" t="str">
        <f>LEFT(N1387,SEARCH("/",N1387)-1)</f>
        <v>music</v>
      </c>
      <c r="R1387" t="str">
        <f>RIGHT(N1387, LEN(N1387)-SEARCH("/", N1387))</f>
        <v>rock</v>
      </c>
      <c r="S1387" s="13">
        <f>(J1387/86400)+25569+(-7/24)</f>
        <v>42433.397233796299</v>
      </c>
      <c r="T1387" s="13">
        <f>(I1387/86400)+25569+(-7/24)</f>
        <v>42489.21597222222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</f>
        <v>2.1875</v>
      </c>
      <c r="P1388" s="9">
        <f>(E1388/L1388)</f>
        <v>62.5</v>
      </c>
      <c r="Q1388" t="str">
        <f>LEFT(N1388,SEARCH("/",N1388)-1)</f>
        <v>music</v>
      </c>
      <c r="R1388" t="str">
        <f>RIGHT(N1388, LEN(N1388)-SEARCH("/", N1388))</f>
        <v>rock</v>
      </c>
      <c r="S1388" s="13">
        <f>(J1388/86400)+25569+(-7/24)</f>
        <v>42184.355196759258</v>
      </c>
      <c r="T1388" s="13">
        <f>(I1388/86400)+25569+(-7/24)</f>
        <v>42214.355196759258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</f>
        <v>1.36625</v>
      </c>
      <c r="P1389" s="9">
        <f>(E1389/L1389)</f>
        <v>70.064102564102569</v>
      </c>
      <c r="Q1389" t="str">
        <f>LEFT(N1389,SEARCH("/",N1389)-1)</f>
        <v>music</v>
      </c>
      <c r="R1389" t="str">
        <f>RIGHT(N1389, LEN(N1389)-SEARCH("/", N1389))</f>
        <v>rock</v>
      </c>
      <c r="S1389" s="13">
        <f>(J1389/86400)+25569+(-7/24)</f>
        <v>42126.629571759266</v>
      </c>
      <c r="T1389" s="13">
        <f>(I1389/86400)+25569+(-7/24)</f>
        <v>42157.895833333336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</f>
        <v>1.348074</v>
      </c>
      <c r="P1390" s="9">
        <f>(E1390/L1390)</f>
        <v>60.181874999999998</v>
      </c>
      <c r="Q1390" t="str">
        <f>LEFT(N1390,SEARCH("/",N1390)-1)</f>
        <v>music</v>
      </c>
      <c r="R1390" t="str">
        <f>RIGHT(N1390, LEN(N1390)-SEARCH("/", N1390))</f>
        <v>rock</v>
      </c>
      <c r="S1390" s="13">
        <f>(J1390/86400)+25569+(-7/24)</f>
        <v>42634.323113425933</v>
      </c>
      <c r="T1390" s="13">
        <f>(I1390/86400)+25569+(-7/24)</f>
        <v>42660.384722222225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</f>
        <v>1.454</v>
      </c>
      <c r="P1391" s="9">
        <f>(E1391/L1391)</f>
        <v>21.382352941176471</v>
      </c>
      <c r="Q1391" t="str">
        <f>LEFT(N1391,SEARCH("/",N1391)-1)</f>
        <v>music</v>
      </c>
      <c r="R1391" t="str">
        <f>RIGHT(N1391, LEN(N1391)-SEARCH("/", N1391))</f>
        <v>rock</v>
      </c>
      <c r="S1391" s="13">
        <f>(J1391/86400)+25569+(-7/24)</f>
        <v>42565.189317129632</v>
      </c>
      <c r="T1391" s="13">
        <f>(I1391/86400)+25569+(-7/24)</f>
        <v>42595.189317129632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</f>
        <v>1.0910714285714285</v>
      </c>
      <c r="P1392" s="9">
        <f>(E1392/L1392)</f>
        <v>160.78947368421052</v>
      </c>
      <c r="Q1392" t="str">
        <f>LEFT(N1392,SEARCH("/",N1392)-1)</f>
        <v>music</v>
      </c>
      <c r="R1392" t="str">
        <f>RIGHT(N1392, LEN(N1392)-SEARCH("/", N1392))</f>
        <v>rock</v>
      </c>
      <c r="S1392" s="13">
        <f>(J1392/86400)+25569+(-7/24)</f>
        <v>42087.511643518526</v>
      </c>
      <c r="T1392" s="13">
        <f>(I1392/86400)+25569+(-7/24)</f>
        <v>42121.425000000003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</f>
        <v>1.1020000000000001</v>
      </c>
      <c r="P1393" s="9">
        <f>(E1393/L1393)</f>
        <v>42.384615384615387</v>
      </c>
      <c r="Q1393" t="str">
        <f>LEFT(N1393,SEARCH("/",N1393)-1)</f>
        <v>music</v>
      </c>
      <c r="R1393" t="str">
        <f>RIGHT(N1393, LEN(N1393)-SEARCH("/", N1393))</f>
        <v>rock</v>
      </c>
      <c r="S1393" s="13">
        <f>(J1393/86400)+25569+(-7/24)</f>
        <v>42193.35900462963</v>
      </c>
      <c r="T1393" s="13">
        <f>(I1393/86400)+25569+(-7/24)</f>
        <v>42237.915972222225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</f>
        <v>1.1364000000000001</v>
      </c>
      <c r="P1394" s="9">
        <f>(E1394/L1394)</f>
        <v>27.317307692307693</v>
      </c>
      <c r="Q1394" t="str">
        <f>LEFT(N1394,SEARCH("/",N1394)-1)</f>
        <v>music</v>
      </c>
      <c r="R1394" t="str">
        <f>RIGHT(N1394, LEN(N1394)-SEARCH("/", N1394))</f>
        <v>rock</v>
      </c>
      <c r="S1394" s="13">
        <f>(J1394/86400)+25569+(-7/24)</f>
        <v>42400.863263888888</v>
      </c>
      <c r="T1394" s="13">
        <f>(I1394/86400)+25569+(-7/24)</f>
        <v>42431.863263888888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</f>
        <v>1.0235000000000001</v>
      </c>
      <c r="P1395" s="9">
        <f>(E1395/L1395)</f>
        <v>196.82692307692307</v>
      </c>
      <c r="Q1395" t="str">
        <f>LEFT(N1395,SEARCH("/",N1395)-1)</f>
        <v>music</v>
      </c>
      <c r="R1395" t="str">
        <f>RIGHT(N1395, LEN(N1395)-SEARCH("/", N1395))</f>
        <v>rock</v>
      </c>
      <c r="S1395" s="13">
        <f>(J1395/86400)+25569+(-7/24)</f>
        <v>42553.3903125</v>
      </c>
      <c r="T1395" s="13">
        <f>(I1395/86400)+25569+(-7/24)</f>
        <v>42583.3903125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</f>
        <v>1.2213333333333334</v>
      </c>
      <c r="P1396" s="9">
        <f>(E1396/L1396)</f>
        <v>53.882352941176471</v>
      </c>
      <c r="Q1396" t="str">
        <f>LEFT(N1396,SEARCH("/",N1396)-1)</f>
        <v>music</v>
      </c>
      <c r="R1396" t="str">
        <f>RIGHT(N1396, LEN(N1396)-SEARCH("/", N1396))</f>
        <v>rock</v>
      </c>
      <c r="S1396" s="13">
        <f>(J1396/86400)+25569+(-7/24)</f>
        <v>42751.853310185186</v>
      </c>
      <c r="T1396" s="13">
        <f>(I1396/86400)+25569+(-7/24)</f>
        <v>42794.833333333336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</f>
        <v>1.1188571428571428</v>
      </c>
      <c r="P1397" s="9">
        <f>(E1397/L1397)</f>
        <v>47.756097560975611</v>
      </c>
      <c r="Q1397" t="str">
        <f>LEFT(N1397,SEARCH("/",N1397)-1)</f>
        <v>music</v>
      </c>
      <c r="R1397" t="str">
        <f>RIGHT(N1397, LEN(N1397)-SEARCH("/", N1397))</f>
        <v>rock</v>
      </c>
      <c r="S1397" s="13">
        <f>(J1397/86400)+25569+(-7/24)</f>
        <v>42719.616678240745</v>
      </c>
      <c r="T1397" s="13">
        <f>(I1397/86400)+25569+(-7/24)</f>
        <v>42749.616678240745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</f>
        <v>1.073</v>
      </c>
      <c r="P1398" s="9">
        <f>(E1398/L1398)</f>
        <v>88.191780821917803</v>
      </c>
      <c r="Q1398" t="str">
        <f>LEFT(N1398,SEARCH("/",N1398)-1)</f>
        <v>music</v>
      </c>
      <c r="R1398" t="str">
        <f>RIGHT(N1398, LEN(N1398)-SEARCH("/", N1398))</f>
        <v>rock</v>
      </c>
      <c r="S1398" s="13">
        <f>(J1398/86400)+25569+(-7/24)</f>
        <v>42018.706967592596</v>
      </c>
      <c r="T1398" s="13">
        <f>(I1398/86400)+25569+(-7/24)</f>
        <v>42048.706967592596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</f>
        <v>1.1385000000000001</v>
      </c>
      <c r="P1399" s="9">
        <f>(E1399/L1399)</f>
        <v>72.056962025316452</v>
      </c>
      <c r="Q1399" t="str">
        <f>LEFT(N1399,SEARCH("/",N1399)-1)</f>
        <v>music</v>
      </c>
      <c r="R1399" t="str">
        <f>RIGHT(N1399, LEN(N1399)-SEARCH("/", N1399))</f>
        <v>rock</v>
      </c>
      <c r="S1399" s="13">
        <f>(J1399/86400)+25569+(-7/24)</f>
        <v>42640.626273148147</v>
      </c>
      <c r="T1399" s="13">
        <f>(I1399/86400)+25569+(-7/24)</f>
        <v>42670.59652777778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</f>
        <v>1.0968181818181819</v>
      </c>
      <c r="P1400" s="9">
        <f>(E1400/L1400)</f>
        <v>74.246153846153845</v>
      </c>
      <c r="Q1400" t="str">
        <f>LEFT(N1400,SEARCH("/",N1400)-1)</f>
        <v>music</v>
      </c>
      <c r="R1400" t="str">
        <f>RIGHT(N1400, LEN(N1400)-SEARCH("/", N1400))</f>
        <v>rock</v>
      </c>
      <c r="S1400" s="13">
        <f>(J1400/86400)+25569+(-7/24)</f>
        <v>42526.582569444443</v>
      </c>
      <c r="T1400" s="13">
        <f>(I1400/86400)+25569+(-7/24)</f>
        <v>42556.582569444443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</f>
        <v>1.2614444444444444</v>
      </c>
      <c r="P1401" s="9">
        <f>(E1401/L1401)</f>
        <v>61.701086956521742</v>
      </c>
      <c r="Q1401" t="str">
        <f>LEFT(N1401,SEARCH("/",N1401)-1)</f>
        <v>music</v>
      </c>
      <c r="R1401" t="str">
        <f>RIGHT(N1401, LEN(N1401)-SEARCH("/", N1401))</f>
        <v>rock</v>
      </c>
      <c r="S1401" s="13">
        <f>(J1401/86400)+25569+(-7/24)</f>
        <v>41888.712650462963</v>
      </c>
      <c r="T1401" s="13">
        <f>(I1401/86400)+25569+(-7/24)</f>
        <v>41918.712650462963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</f>
        <v>1.6742857142857144</v>
      </c>
      <c r="P1402" s="9">
        <f>(E1402/L1402)</f>
        <v>17.235294117647058</v>
      </c>
      <c r="Q1402" t="str">
        <f>LEFT(N1402,SEARCH("/",N1402)-1)</f>
        <v>music</v>
      </c>
      <c r="R1402" t="str">
        <f>RIGHT(N1402, LEN(N1402)-SEARCH("/", N1402))</f>
        <v>rock</v>
      </c>
      <c r="S1402" s="13">
        <f>(J1402/86400)+25569+(-7/24)</f>
        <v>42498.049456018525</v>
      </c>
      <c r="T1402" s="13">
        <f>(I1402/86400)+25569+(-7/24)</f>
        <v>42532.937500000007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</f>
        <v>4.9652000000000003</v>
      </c>
      <c r="P1403" s="9">
        <f>(E1403/L1403)</f>
        <v>51.720833333333331</v>
      </c>
      <c r="Q1403" t="str">
        <f>LEFT(N1403,SEARCH("/",N1403)-1)</f>
        <v>music</v>
      </c>
      <c r="R1403" t="str">
        <f>RIGHT(N1403, LEN(N1403)-SEARCH("/", N1403))</f>
        <v>rock</v>
      </c>
      <c r="S1403" s="13">
        <f>(J1403/86400)+25569+(-7/24)</f>
        <v>41399.704560185186</v>
      </c>
      <c r="T1403" s="13">
        <f>(I1403/86400)+25569+(-7/24)</f>
        <v>41420.704560185186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</f>
        <v>1.0915999999999999</v>
      </c>
      <c r="P1404" s="9">
        <f>(E1404/L1404)</f>
        <v>24.150442477876105</v>
      </c>
      <c r="Q1404" t="str">
        <f>LEFT(N1404,SEARCH("/",N1404)-1)</f>
        <v>music</v>
      </c>
      <c r="R1404" t="str">
        <f>RIGHT(N1404, LEN(N1404)-SEARCH("/", N1404))</f>
        <v>rock</v>
      </c>
      <c r="S1404" s="13">
        <f>(J1404/86400)+25569+(-7/24)</f>
        <v>42064.761701388888</v>
      </c>
      <c r="T1404" s="13">
        <f>(I1404/86400)+25569+(-7/24)</f>
        <v>42124.720034722224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</f>
        <v>1.0257499999999999</v>
      </c>
      <c r="P1405" s="9">
        <f>(E1405/L1405)</f>
        <v>62.166666666666664</v>
      </c>
      <c r="Q1405" t="str">
        <f>LEFT(N1405,SEARCH("/",N1405)-1)</f>
        <v>music</v>
      </c>
      <c r="R1405" t="str">
        <f>RIGHT(N1405, LEN(N1405)-SEARCH("/", N1405))</f>
        <v>rock</v>
      </c>
      <c r="S1405" s="13">
        <f>(J1405/86400)+25569+(-7/24)</f>
        <v>41450.771238425928</v>
      </c>
      <c r="T1405" s="13">
        <f>(I1405/86400)+25569+(-7/24)</f>
        <v>41480.771238425928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</f>
        <v>1.6620689655172414E-2</v>
      </c>
      <c r="P1406" s="9">
        <f>(E1406/L1406)</f>
        <v>48.2</v>
      </c>
      <c r="Q1406" t="str">
        <f>LEFT(N1406,SEARCH("/",N1406)-1)</f>
        <v>publishing</v>
      </c>
      <c r="R1406" t="str">
        <f>RIGHT(N1406, LEN(N1406)-SEARCH("/", N1406))</f>
        <v>translations</v>
      </c>
      <c r="S1406" s="13">
        <f>(J1406/86400)+25569+(-7/24)</f>
        <v>42032.218576388892</v>
      </c>
      <c r="T1406" s="13">
        <f>(I1406/86400)+25569+(-7/24)</f>
        <v>42057.218576388892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</f>
        <v>4.1999999999999997E-3</v>
      </c>
      <c r="P1407" s="9">
        <f>(E1407/L1407)</f>
        <v>6.1764705882352944</v>
      </c>
      <c r="Q1407" t="str">
        <f>LEFT(N1407,SEARCH("/",N1407)-1)</f>
        <v>publishing</v>
      </c>
      <c r="R1407" t="str">
        <f>RIGHT(N1407, LEN(N1407)-SEARCH("/", N1407))</f>
        <v>translations</v>
      </c>
      <c r="S1407" s="13">
        <f>(J1407/86400)+25569+(-7/24)</f>
        <v>41941.388900462967</v>
      </c>
      <c r="T1407" s="13">
        <f>(I1407/86400)+25569+(-7/24)</f>
        <v>41971.430567129632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</f>
        <v>1.25E-3</v>
      </c>
      <c r="P1408" s="9">
        <f>(E1408/L1408)</f>
        <v>5</v>
      </c>
      <c r="Q1408" t="str">
        <f>LEFT(N1408,SEARCH("/",N1408)-1)</f>
        <v>publishing</v>
      </c>
      <c r="R1408" t="str">
        <f>RIGHT(N1408, LEN(N1408)-SEARCH("/", N1408))</f>
        <v>translations</v>
      </c>
      <c r="S1408" s="13">
        <f>(J1408/86400)+25569+(-7/24)</f>
        <v>42297.141284722224</v>
      </c>
      <c r="T1408" s="13">
        <f>(I1408/86400)+25569+(-7/24)</f>
        <v>42350.125000000007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</f>
        <v>5.0000000000000001E-3</v>
      </c>
      <c r="P1409" s="9">
        <f>(E1409/L1409)</f>
        <v>7.5</v>
      </c>
      <c r="Q1409" t="str">
        <f>LEFT(N1409,SEARCH("/",N1409)-1)</f>
        <v>publishing</v>
      </c>
      <c r="R1409" t="str">
        <f>RIGHT(N1409, LEN(N1409)-SEARCH("/", N1409))</f>
        <v>translations</v>
      </c>
      <c r="S1409" s="13">
        <f>(J1409/86400)+25569+(-7/24)</f>
        <v>41838.245115740741</v>
      </c>
      <c r="T1409" s="13">
        <f>(I1409/86400)+25569+(-7/24)</f>
        <v>41863.245115740741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</f>
        <v>7.1999999999999995E-2</v>
      </c>
      <c r="P1410" s="9">
        <f>(E1410/L1410)</f>
        <v>12</v>
      </c>
      <c r="Q1410" t="str">
        <f>LEFT(N1410,SEARCH("/",N1410)-1)</f>
        <v>publishing</v>
      </c>
      <c r="R1410" t="str">
        <f>RIGHT(N1410, LEN(N1410)-SEARCH("/", N1410))</f>
        <v>translations</v>
      </c>
      <c r="S1410" s="13">
        <f>(J1410/86400)+25569+(-7/24)</f>
        <v>42291.580509259256</v>
      </c>
      <c r="T1410" s="13">
        <f>(I1410/86400)+25569+(-7/24)</f>
        <v>42321.622175925928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</f>
        <v>0</v>
      </c>
      <c r="P1411" s="9" t="e">
        <f>(E1411/L1411)</f>
        <v>#DIV/0!</v>
      </c>
      <c r="Q1411" t="str">
        <f>LEFT(N1411,SEARCH("/",N1411)-1)</f>
        <v>publishing</v>
      </c>
      <c r="R1411" t="str">
        <f>RIGHT(N1411, LEN(N1411)-SEARCH("/", N1411))</f>
        <v>translations</v>
      </c>
      <c r="S1411" s="13">
        <f>(J1411/86400)+25569+(-7/24)</f>
        <v>41944.841840277782</v>
      </c>
      <c r="T1411" s="13">
        <f>(I1411/86400)+25569+(-7/24)</f>
        <v>42004.883506944447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</f>
        <v>1.6666666666666666E-4</v>
      </c>
      <c r="P1412" s="9">
        <f>(E1412/L1412)</f>
        <v>1</v>
      </c>
      <c r="Q1412" t="str">
        <f>LEFT(N1412,SEARCH("/",N1412)-1)</f>
        <v>publishing</v>
      </c>
      <c r="R1412" t="str">
        <f>RIGHT(N1412, LEN(N1412)-SEARCH("/", N1412))</f>
        <v>translations</v>
      </c>
      <c r="S1412" s="13">
        <f>(J1412/86400)+25569+(-7/24)</f>
        <v>42479.02685185185</v>
      </c>
      <c r="T1412" s="13">
        <f>(I1412/86400)+25569+(-7/24)</f>
        <v>42524.02685185185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</f>
        <v>2.3333333333333335E-3</v>
      </c>
      <c r="P1413" s="9">
        <f>(E1413/L1413)</f>
        <v>2.3333333333333335</v>
      </c>
      <c r="Q1413" t="str">
        <f>LEFT(N1413,SEARCH("/",N1413)-1)</f>
        <v>publishing</v>
      </c>
      <c r="R1413" t="str">
        <f>RIGHT(N1413, LEN(N1413)-SEARCH("/", N1413))</f>
        <v>translations</v>
      </c>
      <c r="S1413" s="13">
        <f>(J1413/86400)+25569+(-7/24)</f>
        <v>42012.767361111117</v>
      </c>
      <c r="T1413" s="13">
        <f>(I1413/86400)+25569+(-7/24)</f>
        <v>42040.767361111117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</f>
        <v>4.5714285714285714E-2</v>
      </c>
      <c r="P1414" s="9">
        <f>(E1414/L1414)</f>
        <v>24.615384615384617</v>
      </c>
      <c r="Q1414" t="str">
        <f>LEFT(N1414,SEARCH("/",N1414)-1)</f>
        <v>publishing</v>
      </c>
      <c r="R1414" t="str">
        <f>RIGHT(N1414, LEN(N1414)-SEARCH("/", N1414))</f>
        <v>translations</v>
      </c>
      <c r="S1414" s="13">
        <f>(J1414/86400)+25569+(-7/24)</f>
        <v>41946.771979166668</v>
      </c>
      <c r="T1414" s="13">
        <f>(I1414/86400)+25569+(-7/24)</f>
        <v>41976.771979166668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</f>
        <v>0.05</v>
      </c>
      <c r="P1415" s="9">
        <f>(E1415/L1415)</f>
        <v>100</v>
      </c>
      <c r="Q1415" t="str">
        <f>LEFT(N1415,SEARCH("/",N1415)-1)</f>
        <v>publishing</v>
      </c>
      <c r="R1415" t="str">
        <f>RIGHT(N1415, LEN(N1415)-SEARCH("/", N1415))</f>
        <v>translations</v>
      </c>
      <c r="S1415" s="13">
        <f>(J1415/86400)+25569+(-7/24)</f>
        <v>42360.145486111112</v>
      </c>
      <c r="T1415" s="13">
        <f>(I1415/86400)+25569+(-7/24)</f>
        <v>42420.145486111112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</f>
        <v>2E-3</v>
      </c>
      <c r="P1416" s="9">
        <f>(E1416/L1416)</f>
        <v>1</v>
      </c>
      <c r="Q1416" t="str">
        <f>LEFT(N1416,SEARCH("/",N1416)-1)</f>
        <v>publishing</v>
      </c>
      <c r="R1416" t="str">
        <f>RIGHT(N1416, LEN(N1416)-SEARCH("/", N1416))</f>
        <v>translations</v>
      </c>
      <c r="S1416" s="13">
        <f>(J1416/86400)+25569+(-7/24)</f>
        <v>42707.961423611116</v>
      </c>
      <c r="T1416" s="13">
        <f>(I1416/86400)+25569+(-7/24)</f>
        <v>42737.961423611116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</f>
        <v>0.18181818181818182</v>
      </c>
      <c r="P1417" s="9">
        <f>(E1417/L1417)</f>
        <v>88.888888888888886</v>
      </c>
      <c r="Q1417" t="str">
        <f>LEFT(N1417,SEARCH("/",N1417)-1)</f>
        <v>publishing</v>
      </c>
      <c r="R1417" t="str">
        <f>RIGHT(N1417, LEN(N1417)-SEARCH("/", N1417))</f>
        <v>translations</v>
      </c>
      <c r="S1417" s="13">
        <f>(J1417/86400)+25569+(-7/24)</f>
        <v>42192.384155092594</v>
      </c>
      <c r="T1417" s="13">
        <f>(I1417/86400)+25569+(-7/24)</f>
        <v>42232.384155092594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</f>
        <v>0</v>
      </c>
      <c r="P1418" s="9" t="e">
        <f>(E1418/L1418)</f>
        <v>#DIV/0!</v>
      </c>
      <c r="Q1418" t="str">
        <f>LEFT(N1418,SEARCH("/",N1418)-1)</f>
        <v>publishing</v>
      </c>
      <c r="R1418" t="str">
        <f>RIGHT(N1418, LEN(N1418)-SEARCH("/", N1418))</f>
        <v>translations</v>
      </c>
      <c r="S1418" s="13">
        <f>(J1418/86400)+25569+(-7/24)</f>
        <v>42299.634479166671</v>
      </c>
      <c r="T1418" s="13">
        <f>(I1418/86400)+25569+(-7/24)</f>
        <v>42329.676145833335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</f>
        <v>1.2222222222222223E-2</v>
      </c>
      <c r="P1419" s="9">
        <f>(E1419/L1419)</f>
        <v>27.5</v>
      </c>
      <c r="Q1419" t="str">
        <f>LEFT(N1419,SEARCH("/",N1419)-1)</f>
        <v>publishing</v>
      </c>
      <c r="R1419" t="str">
        <f>RIGHT(N1419, LEN(N1419)-SEARCH("/", N1419))</f>
        <v>translations</v>
      </c>
      <c r="S1419" s="13">
        <f>(J1419/86400)+25569+(-7/24)</f>
        <v>42231.858495370376</v>
      </c>
      <c r="T1419" s="13">
        <f>(I1419/86400)+25569+(-7/24)</f>
        <v>42262.174305555556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</f>
        <v>2E-3</v>
      </c>
      <c r="P1420" s="9">
        <f>(E1420/L1420)</f>
        <v>6</v>
      </c>
      <c r="Q1420" t="str">
        <f>LEFT(N1420,SEARCH("/",N1420)-1)</f>
        <v>publishing</v>
      </c>
      <c r="R1420" t="str">
        <f>RIGHT(N1420, LEN(N1420)-SEARCH("/", N1420))</f>
        <v>translations</v>
      </c>
      <c r="S1420" s="13">
        <f>(J1420/86400)+25569+(-7/24)</f>
        <v>42395.16474537037</v>
      </c>
      <c r="T1420" s="13">
        <f>(I1420/86400)+25569+(-7/24)</f>
        <v>42425.16474537037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</f>
        <v>7.0634920634920634E-2</v>
      </c>
      <c r="P1421" s="9">
        <f>(E1421/L1421)</f>
        <v>44.5</v>
      </c>
      <c r="Q1421" t="str">
        <f>LEFT(N1421,SEARCH("/",N1421)-1)</f>
        <v>publishing</v>
      </c>
      <c r="R1421" t="str">
        <f>RIGHT(N1421, LEN(N1421)-SEARCH("/", N1421))</f>
        <v>translations</v>
      </c>
      <c r="S1421" s="13">
        <f>(J1421/86400)+25569+(-7/24)</f>
        <v>42622.164571759262</v>
      </c>
      <c r="T1421" s="13">
        <f>(I1421/86400)+25569+(-7/24)</f>
        <v>42652.164571759262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</f>
        <v>2.7272727272727271E-2</v>
      </c>
      <c r="P1422" s="9">
        <f>(E1422/L1422)</f>
        <v>1</v>
      </c>
      <c r="Q1422" t="str">
        <f>LEFT(N1422,SEARCH("/",N1422)-1)</f>
        <v>publishing</v>
      </c>
      <c r="R1422" t="str">
        <f>RIGHT(N1422, LEN(N1422)-SEARCH("/", N1422))</f>
        <v>translations</v>
      </c>
      <c r="S1422" s="13">
        <f>(J1422/86400)+25569+(-7/24)</f>
        <v>42524.375995370377</v>
      </c>
      <c r="T1422" s="13">
        <f>(I1422/86400)+25569+(-7/24)</f>
        <v>42549.375995370377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</f>
        <v>1E-3</v>
      </c>
      <c r="P1423" s="9">
        <f>(E1423/L1423)</f>
        <v>100</v>
      </c>
      <c r="Q1423" t="str">
        <f>LEFT(N1423,SEARCH("/",N1423)-1)</f>
        <v>publishing</v>
      </c>
      <c r="R1423" t="str">
        <f>RIGHT(N1423, LEN(N1423)-SEARCH("/", N1423))</f>
        <v>translations</v>
      </c>
      <c r="S1423" s="13">
        <f>(J1423/86400)+25569+(-7/24)</f>
        <v>42013.62394675926</v>
      </c>
      <c r="T1423" s="13">
        <f>(I1423/86400)+25569+(-7/24)</f>
        <v>42043.62394675926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</f>
        <v>1.0399999999999999E-3</v>
      </c>
      <c r="P1424" s="9">
        <f>(E1424/L1424)</f>
        <v>13</v>
      </c>
      <c r="Q1424" t="str">
        <f>LEFT(N1424,SEARCH("/",N1424)-1)</f>
        <v>publishing</v>
      </c>
      <c r="R1424" t="str">
        <f>RIGHT(N1424, LEN(N1424)-SEARCH("/", N1424))</f>
        <v>translations</v>
      </c>
      <c r="S1424" s="13">
        <f>(J1424/86400)+25569+(-7/24)</f>
        <v>42603.947962962964</v>
      </c>
      <c r="T1424" s="13">
        <f>(I1424/86400)+25569+(-7/24)</f>
        <v>42633.947962962964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</f>
        <v>3.3333333333333335E-3</v>
      </c>
      <c r="P1425" s="9">
        <f>(E1425/L1425)</f>
        <v>100</v>
      </c>
      <c r="Q1425" t="str">
        <f>LEFT(N1425,SEARCH("/",N1425)-1)</f>
        <v>publishing</v>
      </c>
      <c r="R1425" t="str">
        <f>RIGHT(N1425, LEN(N1425)-SEARCH("/", N1425))</f>
        <v>translations</v>
      </c>
      <c r="S1425" s="13">
        <f>(J1425/86400)+25569+(-7/24)</f>
        <v>42340.068645833337</v>
      </c>
      <c r="T1425" s="13">
        <f>(I1425/86400)+25569+(-7/24)</f>
        <v>42370.068645833337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</f>
        <v>0.2036</v>
      </c>
      <c r="P1426" s="9">
        <f>(E1426/L1426)</f>
        <v>109.07142857142857</v>
      </c>
      <c r="Q1426" t="str">
        <f>LEFT(N1426,SEARCH("/",N1426)-1)</f>
        <v>publishing</v>
      </c>
      <c r="R1426" t="str">
        <f>RIGHT(N1426, LEN(N1426)-SEARCH("/", N1426))</f>
        <v>translations</v>
      </c>
      <c r="S1426" s="13">
        <f>(J1426/86400)+25569+(-7/24)</f>
        <v>42676.425949074073</v>
      </c>
      <c r="T1426" s="13">
        <f>(I1426/86400)+25569+(-7/24)</f>
        <v>42689.467615740745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</f>
        <v>0</v>
      </c>
      <c r="P1427" s="9" t="e">
        <f>(E1427/L1427)</f>
        <v>#DIV/0!</v>
      </c>
      <c r="Q1427" t="str">
        <f>LEFT(N1427,SEARCH("/",N1427)-1)</f>
        <v>publishing</v>
      </c>
      <c r="R1427" t="str">
        <f>RIGHT(N1427, LEN(N1427)-SEARCH("/", N1427))</f>
        <v>translations</v>
      </c>
      <c r="S1427" s="13">
        <f>(J1427/86400)+25569+(-7/24)</f>
        <v>42092.839803240742</v>
      </c>
      <c r="T1427" s="13">
        <f>(I1427/86400)+25569+(-7/24)</f>
        <v>42122.839803240742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</f>
        <v>0</v>
      </c>
      <c r="P1428" s="9" t="e">
        <f>(E1428/L1428)</f>
        <v>#DIV/0!</v>
      </c>
      <c r="Q1428" t="str">
        <f>LEFT(N1428,SEARCH("/",N1428)-1)</f>
        <v>publishing</v>
      </c>
      <c r="R1428" t="str">
        <f>RIGHT(N1428, LEN(N1428)-SEARCH("/", N1428))</f>
        <v>translations</v>
      </c>
      <c r="S1428" s="13">
        <f>(J1428/86400)+25569+(-7/24)</f>
        <v>42180.098611111112</v>
      </c>
      <c r="T1428" s="13">
        <f>(I1428/86400)+25569+(-7/24)</f>
        <v>42240.098611111112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</f>
        <v>8.3799999999999999E-2</v>
      </c>
      <c r="P1429" s="9">
        <f>(E1429/L1429)</f>
        <v>104.75</v>
      </c>
      <c r="Q1429" t="str">
        <f>LEFT(N1429,SEARCH("/",N1429)-1)</f>
        <v>publishing</v>
      </c>
      <c r="R1429" t="str">
        <f>RIGHT(N1429, LEN(N1429)-SEARCH("/", N1429))</f>
        <v>translations</v>
      </c>
      <c r="S1429" s="13">
        <f>(J1429/86400)+25569+(-7/24)</f>
        <v>42601.560011574074</v>
      </c>
      <c r="T1429" s="13">
        <f>(I1429/86400)+25569+(-7/24)</f>
        <v>42631.560011574074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</f>
        <v>4.4999999999999998E-2</v>
      </c>
      <c r="P1430" s="9">
        <f>(E1430/L1430)</f>
        <v>15</v>
      </c>
      <c r="Q1430" t="str">
        <f>LEFT(N1430,SEARCH("/",N1430)-1)</f>
        <v>publishing</v>
      </c>
      <c r="R1430" t="str">
        <f>RIGHT(N1430, LEN(N1430)-SEARCH("/", N1430))</f>
        <v>translations</v>
      </c>
      <c r="S1430" s="13">
        <f>(J1430/86400)+25569+(-7/24)</f>
        <v>42432.088159722225</v>
      </c>
      <c r="T1430" s="13">
        <f>(I1430/86400)+25569+(-7/24)</f>
        <v>42462.046493055554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</f>
        <v>0</v>
      </c>
      <c r="P1431" s="9" t="e">
        <f>(E1431/L1431)</f>
        <v>#DIV/0!</v>
      </c>
      <c r="Q1431" t="str">
        <f>LEFT(N1431,SEARCH("/",N1431)-1)</f>
        <v>publishing</v>
      </c>
      <c r="R1431" t="str">
        <f>RIGHT(N1431, LEN(N1431)-SEARCH("/", N1431))</f>
        <v>translations</v>
      </c>
      <c r="S1431" s="13">
        <f>(J1431/86400)+25569+(-7/24)</f>
        <v>42073.769004629634</v>
      </c>
      <c r="T1431" s="13">
        <f>(I1431/86400)+25569+(-7/24)</f>
        <v>42103.769004629634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</f>
        <v>8.0600000000000005E-2</v>
      </c>
      <c r="P1432" s="9">
        <f>(E1432/L1432)</f>
        <v>80.599999999999994</v>
      </c>
      <c r="Q1432" t="str">
        <f>LEFT(N1432,SEARCH("/",N1432)-1)</f>
        <v>publishing</v>
      </c>
      <c r="R1432" t="str">
        <f>RIGHT(N1432, LEN(N1432)-SEARCH("/", N1432))</f>
        <v>translations</v>
      </c>
      <c r="S1432" s="13">
        <f>(J1432/86400)+25569+(-7/24)</f>
        <v>41961.52185185186</v>
      </c>
      <c r="T1432" s="13">
        <f>(I1432/86400)+25569+(-7/24)</f>
        <v>41992.52185185186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</f>
        <v>0.31947058823529412</v>
      </c>
      <c r="P1433" s="9">
        <f>(E1433/L1433)</f>
        <v>115.55319148936171</v>
      </c>
      <c r="Q1433" t="str">
        <f>LEFT(N1433,SEARCH("/",N1433)-1)</f>
        <v>publishing</v>
      </c>
      <c r="R1433" t="str">
        <f>RIGHT(N1433, LEN(N1433)-SEARCH("/", N1433))</f>
        <v>translations</v>
      </c>
      <c r="S1433" s="13">
        <f>(J1433/86400)+25569+(-7/24)</f>
        <v>42303.919166666667</v>
      </c>
      <c r="T1433" s="13">
        <f>(I1433/86400)+25569+(-7/24)</f>
        <v>42333.960833333338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</f>
        <v>0</v>
      </c>
      <c r="P1434" s="9" t="e">
        <f>(E1434/L1434)</f>
        <v>#DIV/0!</v>
      </c>
      <c r="Q1434" t="str">
        <f>LEFT(N1434,SEARCH("/",N1434)-1)</f>
        <v>publishing</v>
      </c>
      <c r="R1434" t="str">
        <f>RIGHT(N1434, LEN(N1434)-SEARCH("/", N1434))</f>
        <v>translations</v>
      </c>
      <c r="S1434" s="13">
        <f>(J1434/86400)+25569+(-7/24)</f>
        <v>42175.488750000004</v>
      </c>
      <c r="T1434" s="13">
        <f>(I1434/86400)+25569+(-7/24)</f>
        <v>42205.488750000004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</f>
        <v>6.7083333333333328E-2</v>
      </c>
      <c r="P1435" s="9">
        <f>(E1435/L1435)</f>
        <v>80.5</v>
      </c>
      <c r="Q1435" t="str">
        <f>LEFT(N1435,SEARCH("/",N1435)-1)</f>
        <v>publishing</v>
      </c>
      <c r="R1435" t="str">
        <f>RIGHT(N1435, LEN(N1435)-SEARCH("/", N1435))</f>
        <v>translations</v>
      </c>
      <c r="S1435" s="13">
        <f>(J1435/86400)+25569+(-7/24)</f>
        <v>42673.334201388891</v>
      </c>
      <c r="T1435" s="13">
        <f>(I1435/86400)+25569+(-7/24)</f>
        <v>42714.166666666664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</f>
        <v>9.987804878048781E-2</v>
      </c>
      <c r="P1436" s="9">
        <f>(E1436/L1436)</f>
        <v>744.5454545454545</v>
      </c>
      <c r="Q1436" t="str">
        <f>LEFT(N1436,SEARCH("/",N1436)-1)</f>
        <v>publishing</v>
      </c>
      <c r="R1436" t="str">
        <f>RIGHT(N1436, LEN(N1436)-SEARCH("/", N1436))</f>
        <v>translations</v>
      </c>
      <c r="S1436" s="13">
        <f>(J1436/86400)+25569+(-7/24)</f>
        <v>42142.475439814814</v>
      </c>
      <c r="T1436" s="13">
        <f>(I1436/86400)+25569+(-7/24)</f>
        <v>42163.333333333336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</f>
        <v>1E-3</v>
      </c>
      <c r="P1437" s="9">
        <f>(E1437/L1437)</f>
        <v>7.5</v>
      </c>
      <c r="Q1437" t="str">
        <f>LEFT(N1437,SEARCH("/",N1437)-1)</f>
        <v>publishing</v>
      </c>
      <c r="R1437" t="str">
        <f>RIGHT(N1437, LEN(N1437)-SEARCH("/", N1437))</f>
        <v>translations</v>
      </c>
      <c r="S1437" s="13">
        <f>(J1437/86400)+25569+(-7/24)</f>
        <v>42258.488657407412</v>
      </c>
      <c r="T1437" s="13">
        <f>(I1437/86400)+25569+(-7/24)</f>
        <v>42288.488657407412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</f>
        <v>7.7000000000000002E-3</v>
      </c>
      <c r="P1438" s="9">
        <f>(E1438/L1438)</f>
        <v>38.5</v>
      </c>
      <c r="Q1438" t="str">
        <f>LEFT(N1438,SEARCH("/",N1438)-1)</f>
        <v>publishing</v>
      </c>
      <c r="R1438" t="str">
        <f>RIGHT(N1438, LEN(N1438)-SEARCH("/", N1438))</f>
        <v>translations</v>
      </c>
      <c r="S1438" s="13">
        <f>(J1438/86400)+25569+(-7/24)</f>
        <v>42391.058530092596</v>
      </c>
      <c r="T1438" s="13">
        <f>(I1438/86400)+25569+(-7/24)</f>
        <v>42421.058530092596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</f>
        <v>0.26900000000000002</v>
      </c>
      <c r="P1439" s="9">
        <f>(E1439/L1439)</f>
        <v>36.68181818181818</v>
      </c>
      <c r="Q1439" t="str">
        <f>LEFT(N1439,SEARCH("/",N1439)-1)</f>
        <v>publishing</v>
      </c>
      <c r="R1439" t="str">
        <f>RIGHT(N1439, LEN(N1439)-SEARCH("/", N1439))</f>
        <v>translations</v>
      </c>
      <c r="S1439" s="13">
        <f>(J1439/86400)+25569+(-7/24)</f>
        <v>41796.240034722221</v>
      </c>
      <c r="T1439" s="13">
        <f>(I1439/86400)+25569+(-7/24)</f>
        <v>41832.915972222225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</f>
        <v>0.03</v>
      </c>
      <c r="P1440" s="9">
        <f>(E1440/L1440)</f>
        <v>75</v>
      </c>
      <c r="Q1440" t="str">
        <f>LEFT(N1440,SEARCH("/",N1440)-1)</f>
        <v>publishing</v>
      </c>
      <c r="R1440" t="str">
        <f>RIGHT(N1440, LEN(N1440)-SEARCH("/", N1440))</f>
        <v>translations</v>
      </c>
      <c r="S1440" s="13">
        <f>(J1440/86400)+25569+(-7/24)</f>
        <v>42457.57984953704</v>
      </c>
      <c r="T1440" s="13">
        <f>(I1440/86400)+25569+(-7/24)</f>
        <v>42487.288194444445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</f>
        <v>6.6055045871559637E-2</v>
      </c>
      <c r="P1441" s="9">
        <f>(E1441/L1441)</f>
        <v>30</v>
      </c>
      <c r="Q1441" t="str">
        <f>LEFT(N1441,SEARCH("/",N1441)-1)</f>
        <v>publishing</v>
      </c>
      <c r="R1441" t="str">
        <f>RIGHT(N1441, LEN(N1441)-SEARCH("/", N1441))</f>
        <v>translations</v>
      </c>
      <c r="S1441" s="13">
        <f>(J1441/86400)+25569+(-7/24)</f>
        <v>42040.538206018522</v>
      </c>
      <c r="T1441" s="13">
        <f>(I1441/86400)+25569+(-7/24)</f>
        <v>42070.538206018522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</f>
        <v>7.6923076923076926E-5</v>
      </c>
      <c r="P1442" s="9">
        <f>(E1442/L1442)</f>
        <v>1</v>
      </c>
      <c r="Q1442" t="str">
        <f>LEFT(N1442,SEARCH("/",N1442)-1)</f>
        <v>publishing</v>
      </c>
      <c r="R1442" t="str">
        <f>RIGHT(N1442, LEN(N1442)-SEARCH("/", N1442))</f>
        <v>translations</v>
      </c>
      <c r="S1442" s="13">
        <f>(J1442/86400)+25569+(-7/24)</f>
        <v>42486.456747685188</v>
      </c>
      <c r="T1442" s="13">
        <f>(I1442/86400)+25569+(-7/24)</f>
        <v>42516.456747685188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</f>
        <v>1.1222222222222222E-2</v>
      </c>
      <c r="P1443" s="9">
        <f>(E1443/L1443)</f>
        <v>673.33333333333337</v>
      </c>
      <c r="Q1443" t="str">
        <f>LEFT(N1443,SEARCH("/",N1443)-1)</f>
        <v>publishing</v>
      </c>
      <c r="R1443" t="str">
        <f>RIGHT(N1443, LEN(N1443)-SEARCH("/", N1443))</f>
        <v>translations</v>
      </c>
      <c r="S1443" s="13">
        <f>(J1443/86400)+25569+(-7/24)</f>
        <v>42198.474178240744</v>
      </c>
      <c r="T1443" s="13">
        <f>(I1443/86400)+25569+(-7/24)</f>
        <v>42258.474178240744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</f>
        <v>0</v>
      </c>
      <c r="P1444" s="9" t="e">
        <f>(E1444/L1444)</f>
        <v>#DIV/0!</v>
      </c>
      <c r="Q1444" t="str">
        <f>LEFT(N1444,SEARCH("/",N1444)-1)</f>
        <v>publishing</v>
      </c>
      <c r="R1444" t="str">
        <f>RIGHT(N1444, LEN(N1444)-SEARCH("/", N1444))</f>
        <v>translations</v>
      </c>
      <c r="S1444" s="13">
        <f>(J1444/86400)+25569+(-7/24)</f>
        <v>42485.353680555556</v>
      </c>
      <c r="T1444" s="13">
        <f>(I1444/86400)+25569+(-7/24)</f>
        <v>42515.353680555556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</f>
        <v>0</v>
      </c>
      <c r="P1445" s="9" t="e">
        <f>(E1445/L1445)</f>
        <v>#DIV/0!</v>
      </c>
      <c r="Q1445" t="str">
        <f>LEFT(N1445,SEARCH("/",N1445)-1)</f>
        <v>publishing</v>
      </c>
      <c r="R1445" t="str">
        <f>RIGHT(N1445, LEN(N1445)-SEARCH("/", N1445))</f>
        <v>translations</v>
      </c>
      <c r="S1445" s="13">
        <f>(J1445/86400)+25569+(-7/24)</f>
        <v>42707.634363425932</v>
      </c>
      <c r="T1445" s="13">
        <f>(I1445/86400)+25569+(-7/24)</f>
        <v>42737.634363425932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</f>
        <v>0</v>
      </c>
      <c r="P1446" s="9" t="e">
        <f>(E1446/L1446)</f>
        <v>#DIV/0!</v>
      </c>
      <c r="Q1446" t="str">
        <f>LEFT(N1446,SEARCH("/",N1446)-1)</f>
        <v>publishing</v>
      </c>
      <c r="R1446" t="str">
        <f>RIGHT(N1446, LEN(N1446)-SEARCH("/", N1446))</f>
        <v>translations</v>
      </c>
      <c r="S1446" s="13">
        <f>(J1446/86400)+25569+(-7/24)</f>
        <v>42199.581736111119</v>
      </c>
      <c r="T1446" s="13">
        <f>(I1446/86400)+25569+(-7/24)</f>
        <v>42259.581736111119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</f>
        <v>0</v>
      </c>
      <c r="P1447" s="9" t="e">
        <f>(E1447/L1447)</f>
        <v>#DIV/0!</v>
      </c>
      <c r="Q1447" t="str">
        <f>LEFT(N1447,SEARCH("/",N1447)-1)</f>
        <v>publishing</v>
      </c>
      <c r="R1447" t="str">
        <f>RIGHT(N1447, LEN(N1447)-SEARCH("/", N1447))</f>
        <v>translations</v>
      </c>
      <c r="S1447" s="13">
        <f>(J1447/86400)+25569+(-7/24)</f>
        <v>42139.250636574077</v>
      </c>
      <c r="T1447" s="13">
        <f>(I1447/86400)+25569+(-7/24)</f>
        <v>42169.250636574077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</f>
        <v>0</v>
      </c>
      <c r="P1448" s="9" t="e">
        <f>(E1448/L1448)</f>
        <v>#DIV/0!</v>
      </c>
      <c r="Q1448" t="str">
        <f>LEFT(N1448,SEARCH("/",N1448)-1)</f>
        <v>publishing</v>
      </c>
      <c r="R1448" t="str">
        <f>RIGHT(N1448, LEN(N1448)-SEARCH("/", N1448))</f>
        <v>translations</v>
      </c>
      <c r="S1448" s="13">
        <f>(J1448/86400)+25569+(-7/24)</f>
        <v>42461.155995370376</v>
      </c>
      <c r="T1448" s="13">
        <f>(I1448/86400)+25569+(-7/24)</f>
        <v>42481.155995370376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</f>
        <v>1.4999999999999999E-4</v>
      </c>
      <c r="P1449" s="9">
        <f>(E1449/L1449)</f>
        <v>25</v>
      </c>
      <c r="Q1449" t="str">
        <f>LEFT(N1449,SEARCH("/",N1449)-1)</f>
        <v>publishing</v>
      </c>
      <c r="R1449" t="str">
        <f>RIGHT(N1449, LEN(N1449)-SEARCH("/", N1449))</f>
        <v>translations</v>
      </c>
      <c r="S1449" s="13">
        <f>(J1449/86400)+25569+(-7/24)</f>
        <v>42529.439050925932</v>
      </c>
      <c r="T1449" s="13">
        <f>(I1449/86400)+25569+(-7/24)</f>
        <v>42559.439050925932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</f>
        <v>0</v>
      </c>
      <c r="P1450" s="9" t="e">
        <f>(E1450/L1450)</f>
        <v>#DIV/0!</v>
      </c>
      <c r="Q1450" t="str">
        <f>LEFT(N1450,SEARCH("/",N1450)-1)</f>
        <v>publishing</v>
      </c>
      <c r="R1450" t="str">
        <f>RIGHT(N1450, LEN(N1450)-SEARCH("/", N1450))</f>
        <v>translations</v>
      </c>
      <c r="S1450" s="13">
        <f>(J1450/86400)+25569+(-7/24)</f>
        <v>42115.644884259258</v>
      </c>
      <c r="T1450" s="13">
        <f>(I1450/86400)+25569+(-7/24)</f>
        <v>42145.934027777781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</f>
        <v>0</v>
      </c>
      <c r="P1451" s="9" t="e">
        <f>(E1451/L1451)</f>
        <v>#DIV/0!</v>
      </c>
      <c r="Q1451" t="str">
        <f>LEFT(N1451,SEARCH("/",N1451)-1)</f>
        <v>publishing</v>
      </c>
      <c r="R1451" t="str">
        <f>RIGHT(N1451, LEN(N1451)-SEARCH("/", N1451))</f>
        <v>translations</v>
      </c>
      <c r="S1451" s="13">
        <f>(J1451/86400)+25569+(-7/24)</f>
        <v>42086.519733796296</v>
      </c>
      <c r="T1451" s="13">
        <f>(I1451/86400)+25569+(-7/24)</f>
        <v>42134.519733796296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</f>
        <v>1.0000000000000001E-5</v>
      </c>
      <c r="P1452" s="9">
        <f>(E1452/L1452)</f>
        <v>1</v>
      </c>
      <c r="Q1452" t="str">
        <f>LEFT(N1452,SEARCH("/",N1452)-1)</f>
        <v>publishing</v>
      </c>
      <c r="R1452" t="str">
        <f>RIGHT(N1452, LEN(N1452)-SEARCH("/", N1452))</f>
        <v>translations</v>
      </c>
      <c r="S1452" s="13">
        <f>(J1452/86400)+25569+(-7/24)</f>
        <v>42389.879594907405</v>
      </c>
      <c r="T1452" s="13">
        <f>(I1452/86400)+25569+(-7/24)</f>
        <v>42419.879594907405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</f>
        <v>1.0554089709762533E-4</v>
      </c>
      <c r="P1453" s="9">
        <f>(E1453/L1453)</f>
        <v>1</v>
      </c>
      <c r="Q1453" t="str">
        <f>LEFT(N1453,SEARCH("/",N1453)-1)</f>
        <v>publishing</v>
      </c>
      <c r="R1453" t="str">
        <f>RIGHT(N1453, LEN(N1453)-SEARCH("/", N1453))</f>
        <v>translations</v>
      </c>
      <c r="S1453" s="13">
        <f>(J1453/86400)+25569+(-7/24)</f>
        <v>41931.667349537041</v>
      </c>
      <c r="T1453" s="13">
        <f>(I1453/86400)+25569+(-7/24)</f>
        <v>41961.709016203706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</f>
        <v>0</v>
      </c>
      <c r="P1454" s="9" t="e">
        <f>(E1454/L1454)</f>
        <v>#DIV/0!</v>
      </c>
      <c r="Q1454" t="str">
        <f>LEFT(N1454,SEARCH("/",N1454)-1)</f>
        <v>publishing</v>
      </c>
      <c r="R1454" t="str">
        <f>RIGHT(N1454, LEN(N1454)-SEARCH("/", N1454))</f>
        <v>translations</v>
      </c>
      <c r="S1454" s="13">
        <f>(J1454/86400)+25569+(-7/24)</f>
        <v>41818.411608796298</v>
      </c>
      <c r="T1454" s="13">
        <f>(I1454/86400)+25569+(-7/24)</f>
        <v>41848.411608796298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</f>
        <v>0</v>
      </c>
      <c r="P1455" s="9" t="e">
        <f>(E1455/L1455)</f>
        <v>#DIV/0!</v>
      </c>
      <c r="Q1455" t="str">
        <f>LEFT(N1455,SEARCH("/",N1455)-1)</f>
        <v>publishing</v>
      </c>
      <c r="R1455" t="str">
        <f>RIGHT(N1455, LEN(N1455)-SEARCH("/", N1455))</f>
        <v>translations</v>
      </c>
      <c r="S1455" s="13">
        <f>(J1455/86400)+25569+(-7/24)</f>
        <v>42795.404479166667</v>
      </c>
      <c r="T1455" s="13">
        <f>(I1455/86400)+25569+(-7/24)</f>
        <v>42840.362812500003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</f>
        <v>8.5714285714285719E-3</v>
      </c>
      <c r="P1456" s="9">
        <f>(E1456/L1456)</f>
        <v>15</v>
      </c>
      <c r="Q1456" t="str">
        <f>LEFT(N1456,SEARCH("/",N1456)-1)</f>
        <v>publishing</v>
      </c>
      <c r="R1456" t="str">
        <f>RIGHT(N1456, LEN(N1456)-SEARCH("/", N1456))</f>
        <v>translations</v>
      </c>
      <c r="S1456" s="13">
        <f>(J1456/86400)+25569+(-7/24)</f>
        <v>42463.575000000004</v>
      </c>
      <c r="T1456" s="13">
        <f>(I1456/86400)+25569+(-7/24)</f>
        <v>42484.624305555561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</f>
        <v>0.105</v>
      </c>
      <c r="P1457" s="9">
        <f>(E1457/L1457)</f>
        <v>225</v>
      </c>
      <c r="Q1457" t="str">
        <f>LEFT(N1457,SEARCH("/",N1457)-1)</f>
        <v>publishing</v>
      </c>
      <c r="R1457" t="str">
        <f>RIGHT(N1457, LEN(N1457)-SEARCH("/", N1457))</f>
        <v>translations</v>
      </c>
      <c r="S1457" s="13">
        <f>(J1457/86400)+25569+(-7/24)</f>
        <v>41832.381018518521</v>
      </c>
      <c r="T1457" s="13">
        <f>(I1457/86400)+25569+(-7/24)</f>
        <v>41887.277083333334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</f>
        <v>2.9000000000000001E-2</v>
      </c>
      <c r="P1458" s="9">
        <f>(E1458/L1458)</f>
        <v>48.333333333333336</v>
      </c>
      <c r="Q1458" t="str">
        <f>LEFT(N1458,SEARCH("/",N1458)-1)</f>
        <v>publishing</v>
      </c>
      <c r="R1458" t="str">
        <f>RIGHT(N1458, LEN(N1458)-SEARCH("/", N1458))</f>
        <v>translations</v>
      </c>
      <c r="S1458" s="13">
        <f>(J1458/86400)+25569+(-7/24)</f>
        <v>42708.376909722225</v>
      </c>
      <c r="T1458" s="13">
        <f>(I1458/86400)+25569+(-7/24)</f>
        <v>42738.376909722225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</f>
        <v>0</v>
      </c>
      <c r="P1459" s="9" t="e">
        <f>(E1459/L1459)</f>
        <v>#DIV/0!</v>
      </c>
      <c r="Q1459" t="str">
        <f>LEFT(N1459,SEARCH("/",N1459)-1)</f>
        <v>publishing</v>
      </c>
      <c r="R1459" t="str">
        <f>RIGHT(N1459, LEN(N1459)-SEARCH("/", N1459))</f>
        <v>translations</v>
      </c>
      <c r="S1459" s="13">
        <f>(J1459/86400)+25569+(-7/24)</f>
        <v>42289.604675925926</v>
      </c>
      <c r="T1459" s="13">
        <f>(I1459/86400)+25569+(-7/24)</f>
        <v>42319.646342592598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</f>
        <v>0</v>
      </c>
      <c r="P1460" s="9" t="e">
        <f>(E1460/L1460)</f>
        <v>#DIV/0!</v>
      </c>
      <c r="Q1460" t="str">
        <f>LEFT(N1460,SEARCH("/",N1460)-1)</f>
        <v>publishing</v>
      </c>
      <c r="R1460" t="str">
        <f>RIGHT(N1460, LEN(N1460)-SEARCH("/", N1460))</f>
        <v>translations</v>
      </c>
      <c r="S1460" s="13">
        <f>(J1460/86400)+25569+(-7/24)</f>
        <v>41831.413888888892</v>
      </c>
      <c r="T1460" s="13">
        <f>(I1460/86400)+25569+(-7/24)</f>
        <v>41861.875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</f>
        <v>0</v>
      </c>
      <c r="P1461" s="9" t="e">
        <f>(E1461/L1461)</f>
        <v>#DIV/0!</v>
      </c>
      <c r="Q1461" t="str">
        <f>LEFT(N1461,SEARCH("/",N1461)-1)</f>
        <v>publishing</v>
      </c>
      <c r="R1461" t="str">
        <f>RIGHT(N1461, LEN(N1461)-SEARCH("/", N1461))</f>
        <v>translations</v>
      </c>
      <c r="S1461" s="13">
        <f>(J1461/86400)+25569+(-7/24)</f>
        <v>42311.913148148153</v>
      </c>
      <c r="T1461" s="13">
        <f>(I1461/86400)+25569+(-7/24)</f>
        <v>42340.434027777781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</f>
        <v>0</v>
      </c>
      <c r="P1462" s="9" t="e">
        <f>(E1462/L1462)</f>
        <v>#DIV/0!</v>
      </c>
      <c r="Q1462" t="str">
        <f>LEFT(N1462,SEARCH("/",N1462)-1)</f>
        <v>publishing</v>
      </c>
      <c r="R1462" t="str">
        <f>RIGHT(N1462, LEN(N1462)-SEARCH("/", N1462))</f>
        <v>translations</v>
      </c>
      <c r="S1462" s="13">
        <f>(J1462/86400)+25569+(-7/24)</f>
        <v>41915.605300925927</v>
      </c>
      <c r="T1462" s="13">
        <f>(I1462/86400)+25569+(-7/24)</f>
        <v>41973.697916666664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</f>
        <v>1.012446</v>
      </c>
      <c r="P1463" s="9">
        <f>(E1463/L1463)</f>
        <v>44.66673529411765</v>
      </c>
      <c r="Q1463" t="str">
        <f>LEFT(N1463,SEARCH("/",N1463)-1)</f>
        <v>publishing</v>
      </c>
      <c r="R1463" t="str">
        <f>RIGHT(N1463, LEN(N1463)-SEARCH("/", N1463))</f>
        <v>radio &amp; podcasts</v>
      </c>
      <c r="S1463" s="13">
        <f>(J1463/86400)+25569+(-7/24)</f>
        <v>41899.353634259263</v>
      </c>
      <c r="T1463" s="13">
        <f>(I1463/86400)+25569+(-7/24)</f>
        <v>41932.708333333336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</f>
        <v>1.085175</v>
      </c>
      <c r="P1464" s="9">
        <f>(E1464/L1464)</f>
        <v>28.937999999999999</v>
      </c>
      <c r="Q1464" t="str">
        <f>LEFT(N1464,SEARCH("/",N1464)-1)</f>
        <v>publishing</v>
      </c>
      <c r="R1464" t="str">
        <f>RIGHT(N1464, LEN(N1464)-SEARCH("/", N1464))</f>
        <v>radio &amp; podcasts</v>
      </c>
      <c r="S1464" s="13">
        <f>(J1464/86400)+25569+(-7/24)</f>
        <v>41344.371192129634</v>
      </c>
      <c r="T1464" s="13">
        <f>(I1464/86400)+25569+(-7/24)</f>
        <v>41374.371192129634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</f>
        <v>1.4766666666666666</v>
      </c>
      <c r="P1465" s="9">
        <f>(E1465/L1465)</f>
        <v>35.44</v>
      </c>
      <c r="Q1465" t="str">
        <f>LEFT(N1465,SEARCH("/",N1465)-1)</f>
        <v>publishing</v>
      </c>
      <c r="R1465" t="str">
        <f>RIGHT(N1465, LEN(N1465)-SEARCH("/", N1465))</f>
        <v>radio &amp; podcasts</v>
      </c>
      <c r="S1465" s="13">
        <f>(J1465/86400)+25569+(-7/24)</f>
        <v>41326.619652777779</v>
      </c>
      <c r="T1465" s="13">
        <f>(I1465/86400)+25569+(-7/24)</f>
        <v>41371.577986111115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</f>
        <v>1.6319999999999999</v>
      </c>
      <c r="P1466" s="9">
        <f>(E1466/L1466)</f>
        <v>34.871794871794869</v>
      </c>
      <c r="Q1466" t="str">
        <f>LEFT(N1466,SEARCH("/",N1466)-1)</f>
        <v>publishing</v>
      </c>
      <c r="R1466" t="str">
        <f>RIGHT(N1466, LEN(N1466)-SEARCH("/", N1466))</f>
        <v>radio &amp; podcasts</v>
      </c>
      <c r="S1466" s="13">
        <f>(J1466/86400)+25569+(-7/24)</f>
        <v>41291.369884259264</v>
      </c>
      <c r="T1466" s="13">
        <f>(I1466/86400)+25569+(-7/24)</f>
        <v>41321.369884259264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</f>
        <v>4.5641449999999999</v>
      </c>
      <c r="P1467" s="9">
        <f>(E1467/L1467)</f>
        <v>52.622732513451197</v>
      </c>
      <c r="Q1467" t="str">
        <f>LEFT(N1467,SEARCH("/",N1467)-1)</f>
        <v>publishing</v>
      </c>
      <c r="R1467" t="str">
        <f>RIGHT(N1467, LEN(N1467)-SEARCH("/", N1467))</f>
        <v>radio &amp; podcasts</v>
      </c>
      <c r="S1467" s="13">
        <f>(J1467/86400)+25569+(-7/24)</f>
        <v>40959.442731481482</v>
      </c>
      <c r="T1467" s="13">
        <f>(I1467/86400)+25569+(-7/24)</f>
        <v>40989.833333333336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</f>
        <v>1.0787731249999999</v>
      </c>
      <c r="P1468" s="9">
        <f>(E1468/L1468)</f>
        <v>69.598266129032254</v>
      </c>
      <c r="Q1468" t="str">
        <f>LEFT(N1468,SEARCH("/",N1468)-1)</f>
        <v>publishing</v>
      </c>
      <c r="R1468" t="str">
        <f>RIGHT(N1468, LEN(N1468)-SEARCH("/", N1468))</f>
        <v>radio &amp; podcasts</v>
      </c>
      <c r="S1468" s="13">
        <f>(J1468/86400)+25569+(-7/24)</f>
        <v>42339.880393518521</v>
      </c>
      <c r="T1468" s="13">
        <f>(I1468/86400)+25569+(-7/24)</f>
        <v>42380.916666666664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</f>
        <v>1.1508</v>
      </c>
      <c r="P1469" s="9">
        <f>(E1469/L1469)</f>
        <v>76.72</v>
      </c>
      <c r="Q1469" t="str">
        <f>LEFT(N1469,SEARCH("/",N1469)-1)</f>
        <v>publishing</v>
      </c>
      <c r="R1469" t="str">
        <f>RIGHT(N1469, LEN(N1469)-SEARCH("/", N1469))</f>
        <v>radio &amp; podcasts</v>
      </c>
      <c r="S1469" s="13">
        <f>(J1469/86400)+25569+(-7/24)</f>
        <v>40933.510243055556</v>
      </c>
      <c r="T1469" s="13">
        <f>(I1469/86400)+25569+(-7/24)</f>
        <v>40993.468576388892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</f>
        <v>1.0236842105263158</v>
      </c>
      <c r="P1470" s="9">
        <f>(E1470/L1470)</f>
        <v>33.191126279863482</v>
      </c>
      <c r="Q1470" t="str">
        <f>LEFT(N1470,SEARCH("/",N1470)-1)</f>
        <v>publishing</v>
      </c>
      <c r="R1470" t="str">
        <f>RIGHT(N1470, LEN(N1470)-SEARCH("/", N1470))</f>
        <v>radio &amp; podcasts</v>
      </c>
      <c r="S1470" s="13">
        <f>(J1470/86400)+25569+(-7/24)</f>
        <v>40645.72278935185</v>
      </c>
      <c r="T1470" s="13">
        <f>(I1470/86400)+25569+(-7/24)</f>
        <v>40705.72278935185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</f>
        <v>1.0842485875706214</v>
      </c>
      <c r="P1471" s="9">
        <f>(E1471/L1471)</f>
        <v>149.46417445482865</v>
      </c>
      <c r="Q1471" t="str">
        <f>LEFT(N1471,SEARCH("/",N1471)-1)</f>
        <v>publishing</v>
      </c>
      <c r="R1471" t="str">
        <f>RIGHT(N1471, LEN(N1471)-SEARCH("/", N1471))</f>
        <v>radio &amp; podcasts</v>
      </c>
      <c r="S1471" s="13">
        <f>(J1471/86400)+25569+(-7/24)</f>
        <v>41290.306817129633</v>
      </c>
      <c r="T1471" s="13">
        <f>(I1471/86400)+25569+(-7/24)</f>
        <v>41320.306817129633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</f>
        <v>1.2513333333333334</v>
      </c>
      <c r="P1472" s="9">
        <f>(E1472/L1472)</f>
        <v>23.172839506172838</v>
      </c>
      <c r="Q1472" t="str">
        <f>LEFT(N1472,SEARCH("/",N1472)-1)</f>
        <v>publishing</v>
      </c>
      <c r="R1472" t="str">
        <f>RIGHT(N1472, LEN(N1472)-SEARCH("/", N1472))</f>
        <v>radio &amp; podcasts</v>
      </c>
      <c r="S1472" s="13">
        <f>(J1472/86400)+25569+(-7/24)</f>
        <v>41250.535451388889</v>
      </c>
      <c r="T1472" s="13">
        <f>(I1472/86400)+25569+(-7/24)</f>
        <v>41271.535451388889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</f>
        <v>1.03840625</v>
      </c>
      <c r="P1473" s="9">
        <f>(E1473/L1473)</f>
        <v>96.877551020408163</v>
      </c>
      <c r="Q1473" t="str">
        <f>LEFT(N1473,SEARCH("/",N1473)-1)</f>
        <v>publishing</v>
      </c>
      <c r="R1473" t="str">
        <f>RIGHT(N1473, LEN(N1473)-SEARCH("/", N1473))</f>
        <v>radio &amp; podcasts</v>
      </c>
      <c r="S1473" s="13">
        <f>(J1473/86400)+25569+(-7/24)</f>
        <v>42073.665902777779</v>
      </c>
      <c r="T1473" s="13">
        <f>(I1473/86400)+25569+(-7/24)</f>
        <v>42103.665902777779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</f>
        <v>1.3870400000000001</v>
      </c>
      <c r="P1474" s="9">
        <f>(E1474/L1474)</f>
        <v>103.20238095238095</v>
      </c>
      <c r="Q1474" t="str">
        <f>LEFT(N1474,SEARCH("/",N1474)-1)</f>
        <v>publishing</v>
      </c>
      <c r="R1474" t="str">
        <f>RIGHT(N1474, LEN(N1474)-SEARCH("/", N1474))</f>
        <v>radio &amp; podcasts</v>
      </c>
      <c r="S1474" s="13">
        <f>(J1474/86400)+25569+(-7/24)</f>
        <v>41533.251192129632</v>
      </c>
      <c r="T1474" s="13">
        <f>(I1474/86400)+25569+(-7/24)</f>
        <v>41563.251192129632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</f>
        <v>1.20516</v>
      </c>
      <c r="P1475" s="9">
        <f>(E1475/L1475)</f>
        <v>38.462553191489363</v>
      </c>
      <c r="Q1475" t="str">
        <f>LEFT(N1475,SEARCH("/",N1475)-1)</f>
        <v>publishing</v>
      </c>
      <c r="R1475" t="str">
        <f>RIGHT(N1475, LEN(N1475)-SEARCH("/", N1475))</f>
        <v>radio &amp; podcasts</v>
      </c>
      <c r="S1475" s="13">
        <f>(J1475/86400)+25569+(-7/24)</f>
        <v>40939.687951388893</v>
      </c>
      <c r="T1475" s="13">
        <f>(I1475/86400)+25569+(-7/24)</f>
        <v>40969.687951388893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</f>
        <v>1.1226666666666667</v>
      </c>
      <c r="P1476" s="9">
        <f>(E1476/L1476)</f>
        <v>44.315789473684212</v>
      </c>
      <c r="Q1476" t="str">
        <f>LEFT(N1476,SEARCH("/",N1476)-1)</f>
        <v>publishing</v>
      </c>
      <c r="R1476" t="str">
        <f>RIGHT(N1476, LEN(N1476)-SEARCH("/", N1476))</f>
        <v>radio &amp; podcasts</v>
      </c>
      <c r="S1476" s="13">
        <f>(J1476/86400)+25569+(-7/24)</f>
        <v>41500.436250000006</v>
      </c>
      <c r="T1476" s="13">
        <f>(I1476/86400)+25569+(-7/24)</f>
        <v>41530.436250000006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</f>
        <v>1.8866966666666667</v>
      </c>
      <c r="P1477" s="9">
        <f>(E1477/L1477)</f>
        <v>64.173356009070289</v>
      </c>
      <c r="Q1477" t="str">
        <f>LEFT(N1477,SEARCH("/",N1477)-1)</f>
        <v>publishing</v>
      </c>
      <c r="R1477" t="str">
        <f>RIGHT(N1477, LEN(N1477)-SEARCH("/", N1477))</f>
        <v>radio &amp; podcasts</v>
      </c>
      <c r="S1477" s="13">
        <f>(J1477/86400)+25569+(-7/24)</f>
        <v>41960.431284722225</v>
      </c>
      <c r="T1477" s="13">
        <f>(I1477/86400)+25569+(-7/24)</f>
        <v>41992.915972222225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</f>
        <v>6.6155466666666669</v>
      </c>
      <c r="P1478" s="9">
        <f>(E1478/L1478)</f>
        <v>43.333275109170302</v>
      </c>
      <c r="Q1478" t="str">
        <f>LEFT(N1478,SEARCH("/",N1478)-1)</f>
        <v>publishing</v>
      </c>
      <c r="R1478" t="str">
        <f>RIGHT(N1478, LEN(N1478)-SEARCH("/", N1478))</f>
        <v>radio &amp; podcasts</v>
      </c>
      <c r="S1478" s="13">
        <f>(J1478/86400)+25569+(-7/24)</f>
        <v>40765.750254629631</v>
      </c>
      <c r="T1478" s="13">
        <f>(I1478/86400)+25569+(-7/24)</f>
        <v>40795.750254629631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</f>
        <v>1.1131</v>
      </c>
      <c r="P1479" s="9">
        <f>(E1479/L1479)</f>
        <v>90.495934959349597</v>
      </c>
      <c r="Q1479" t="str">
        <f>LEFT(N1479,SEARCH("/",N1479)-1)</f>
        <v>publishing</v>
      </c>
      <c r="R1479" t="str">
        <f>RIGHT(N1479, LEN(N1479)-SEARCH("/", N1479))</f>
        <v>radio &amp; podcasts</v>
      </c>
      <c r="S1479" s="13">
        <f>(J1479/86400)+25569+(-7/24)</f>
        <v>40840.324120370373</v>
      </c>
      <c r="T1479" s="13">
        <f>(I1479/86400)+25569+(-7/24)</f>
        <v>40899.833333333336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</f>
        <v>11.8161422</v>
      </c>
      <c r="P1480" s="9">
        <f>(E1480/L1480)</f>
        <v>29.187190495010373</v>
      </c>
      <c r="Q1480" t="str">
        <f>LEFT(N1480,SEARCH("/",N1480)-1)</f>
        <v>publishing</v>
      </c>
      <c r="R1480" t="str">
        <f>RIGHT(N1480, LEN(N1480)-SEARCH("/", N1480))</f>
        <v>radio &amp; podcasts</v>
      </c>
      <c r="S1480" s="13">
        <f>(J1480/86400)+25569+(-7/24)</f>
        <v>41394.580011574079</v>
      </c>
      <c r="T1480" s="13">
        <f>(I1480/86400)+25569+(-7/24)</f>
        <v>41408.580011574079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</f>
        <v>1.37375</v>
      </c>
      <c r="P1481" s="9">
        <f>(E1481/L1481)</f>
        <v>30.95774647887324</v>
      </c>
      <c r="Q1481" t="str">
        <f>LEFT(N1481,SEARCH("/",N1481)-1)</f>
        <v>publishing</v>
      </c>
      <c r="R1481" t="str">
        <f>RIGHT(N1481, LEN(N1481)-SEARCH("/", N1481))</f>
        <v>radio &amp; podcasts</v>
      </c>
      <c r="S1481" s="13">
        <f>(J1481/86400)+25569+(-7/24)</f>
        <v>41754.453576388893</v>
      </c>
      <c r="T1481" s="13">
        <f>(I1481/86400)+25569+(-7/24)</f>
        <v>41768.874305555561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</f>
        <v>1.170404</v>
      </c>
      <c r="P1482" s="9">
        <f>(E1482/L1482)</f>
        <v>92.157795275590544</v>
      </c>
      <c r="Q1482" t="str">
        <f>LEFT(N1482,SEARCH("/",N1482)-1)</f>
        <v>publishing</v>
      </c>
      <c r="R1482" t="str">
        <f>RIGHT(N1482, LEN(N1482)-SEARCH("/", N1482))</f>
        <v>radio &amp; podcasts</v>
      </c>
      <c r="S1482" s="13">
        <f>(J1482/86400)+25569+(-7/24)</f>
        <v>41464.64234953704</v>
      </c>
      <c r="T1482" s="13">
        <f>(I1482/86400)+25569+(-7/24)</f>
        <v>41481.416666666672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</f>
        <v>2.1000000000000001E-2</v>
      </c>
      <c r="P1483" s="9">
        <f>(E1483/L1483)</f>
        <v>17.5</v>
      </c>
      <c r="Q1483" t="str">
        <f>LEFT(N1483,SEARCH("/",N1483)-1)</f>
        <v>publishing</v>
      </c>
      <c r="R1483" t="str">
        <f>RIGHT(N1483, LEN(N1483)-SEARCH("/", N1483))</f>
        <v>fiction</v>
      </c>
      <c r="S1483" s="13">
        <f>(J1483/86400)+25569+(-7/24)</f>
        <v>41550.631307870375</v>
      </c>
      <c r="T1483" s="13">
        <f>(I1483/86400)+25569+(-7/24)</f>
        <v>41580.631307870375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</f>
        <v>1E-3</v>
      </c>
      <c r="P1484" s="9">
        <f>(E1484/L1484)</f>
        <v>5</v>
      </c>
      <c r="Q1484" t="str">
        <f>LEFT(N1484,SEARCH("/",N1484)-1)</f>
        <v>publishing</v>
      </c>
      <c r="R1484" t="str">
        <f>RIGHT(N1484, LEN(N1484)-SEARCH("/", N1484))</f>
        <v>fiction</v>
      </c>
      <c r="S1484" s="13">
        <f>(J1484/86400)+25569+(-7/24)</f>
        <v>41136.566388888888</v>
      </c>
      <c r="T1484" s="13">
        <f>(I1484/86400)+25569+(-7/24)</f>
        <v>41159.035416666673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</f>
        <v>7.1428571428571426E-3</v>
      </c>
      <c r="P1485" s="9">
        <f>(E1485/L1485)</f>
        <v>25</v>
      </c>
      <c r="Q1485" t="str">
        <f>LEFT(N1485,SEARCH("/",N1485)-1)</f>
        <v>publishing</v>
      </c>
      <c r="R1485" t="str">
        <f>RIGHT(N1485, LEN(N1485)-SEARCH("/", N1485))</f>
        <v>fiction</v>
      </c>
      <c r="S1485" s="13">
        <f>(J1485/86400)+25569+(-7/24)</f>
        <v>42547.901331018518</v>
      </c>
      <c r="T1485" s="13">
        <f>(I1485/86400)+25569+(-7/24)</f>
        <v>42572.901331018518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</f>
        <v>0</v>
      </c>
      <c r="P1486" s="9" t="e">
        <f>(E1486/L1486)</f>
        <v>#DIV/0!</v>
      </c>
      <c r="Q1486" t="str">
        <f>LEFT(N1486,SEARCH("/",N1486)-1)</f>
        <v>publishing</v>
      </c>
      <c r="R1486" t="str">
        <f>RIGHT(N1486, LEN(N1486)-SEARCH("/", N1486))</f>
        <v>fiction</v>
      </c>
      <c r="S1486" s="13">
        <f>(J1486/86400)+25569+(-7/24)</f>
        <v>41052.90929398148</v>
      </c>
      <c r="T1486" s="13">
        <f>(I1486/86400)+25569+(-7/24)</f>
        <v>41111.327083333337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</f>
        <v>2.2388059701492536E-2</v>
      </c>
      <c r="P1487" s="9">
        <f>(E1487/L1487)</f>
        <v>50</v>
      </c>
      <c r="Q1487" t="str">
        <f>LEFT(N1487,SEARCH("/",N1487)-1)</f>
        <v>publishing</v>
      </c>
      <c r="R1487" t="str">
        <f>RIGHT(N1487, LEN(N1487)-SEARCH("/", N1487))</f>
        <v>fiction</v>
      </c>
      <c r="S1487" s="13">
        <f>(J1487/86400)+25569+(-7/24)</f>
        <v>42130.504317129635</v>
      </c>
      <c r="T1487" s="13">
        <f>(I1487/86400)+25569+(-7/24)</f>
        <v>42175.504317129635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</f>
        <v>2.3999999999999998E-3</v>
      </c>
      <c r="P1488" s="9">
        <f>(E1488/L1488)</f>
        <v>16</v>
      </c>
      <c r="Q1488" t="str">
        <f>LEFT(N1488,SEARCH("/",N1488)-1)</f>
        <v>publishing</v>
      </c>
      <c r="R1488" t="str">
        <f>RIGHT(N1488, LEN(N1488)-SEARCH("/", N1488))</f>
        <v>fiction</v>
      </c>
      <c r="S1488" s="13">
        <f>(J1488/86400)+25569+(-7/24)</f>
        <v>42031.876863425925</v>
      </c>
      <c r="T1488" s="13">
        <f>(I1488/86400)+25569+(-7/24)</f>
        <v>42061.876863425925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</f>
        <v>0</v>
      </c>
      <c r="P1489" s="9" t="e">
        <f>(E1489/L1489)</f>
        <v>#DIV/0!</v>
      </c>
      <c r="Q1489" t="str">
        <f>LEFT(N1489,SEARCH("/",N1489)-1)</f>
        <v>publishing</v>
      </c>
      <c r="R1489" t="str">
        <f>RIGHT(N1489, LEN(N1489)-SEARCH("/", N1489))</f>
        <v>fiction</v>
      </c>
      <c r="S1489" s="13">
        <f>(J1489/86400)+25569+(-7/24)</f>
        <v>42554.625821759262</v>
      </c>
      <c r="T1489" s="13">
        <f>(I1489/86400)+25569+(-7/24)</f>
        <v>42584.625821759262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</f>
        <v>2.4E-2</v>
      </c>
      <c r="P1490" s="9">
        <f>(E1490/L1490)</f>
        <v>60</v>
      </c>
      <c r="Q1490" t="str">
        <f>LEFT(N1490,SEARCH("/",N1490)-1)</f>
        <v>publishing</v>
      </c>
      <c r="R1490" t="str">
        <f>RIGHT(N1490, LEN(N1490)-SEARCH("/", N1490))</f>
        <v>fiction</v>
      </c>
      <c r="S1490" s="13">
        <f>(J1490/86400)+25569+(-7/24)</f>
        <v>41614.271527777782</v>
      </c>
      <c r="T1490" s="13">
        <f>(I1490/86400)+25569+(-7/24)</f>
        <v>41644.271527777782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</f>
        <v>0</v>
      </c>
      <c r="P1491" s="9" t="e">
        <f>(E1491/L1491)</f>
        <v>#DIV/0!</v>
      </c>
      <c r="Q1491" t="str">
        <f>LEFT(N1491,SEARCH("/",N1491)-1)</f>
        <v>publishing</v>
      </c>
      <c r="R1491" t="str">
        <f>RIGHT(N1491, LEN(N1491)-SEARCH("/", N1491))</f>
        <v>fiction</v>
      </c>
      <c r="S1491" s="13">
        <f>(J1491/86400)+25569+(-7/24)</f>
        <v>41198.3200462963</v>
      </c>
      <c r="T1491" s="13">
        <f>(I1491/86400)+25569+(-7/24)</f>
        <v>41228.361712962964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</f>
        <v>0.30862068965517242</v>
      </c>
      <c r="P1492" s="9">
        <f>(E1492/L1492)</f>
        <v>47.10526315789474</v>
      </c>
      <c r="Q1492" t="str">
        <f>LEFT(N1492,SEARCH("/",N1492)-1)</f>
        <v>publishing</v>
      </c>
      <c r="R1492" t="str">
        <f>RIGHT(N1492, LEN(N1492)-SEARCH("/", N1492))</f>
        <v>fiction</v>
      </c>
      <c r="S1492" s="13">
        <f>(J1492/86400)+25569+(-7/24)</f>
        <v>41520.269375000003</v>
      </c>
      <c r="T1492" s="13">
        <f>(I1492/86400)+25569+(-7/24)</f>
        <v>41549.269375000003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</f>
        <v>8.3333333333333329E-2</v>
      </c>
      <c r="P1493" s="9">
        <f>(E1493/L1493)</f>
        <v>100</v>
      </c>
      <c r="Q1493" t="str">
        <f>LEFT(N1493,SEARCH("/",N1493)-1)</f>
        <v>publishing</v>
      </c>
      <c r="R1493" t="str">
        <f>RIGHT(N1493, LEN(N1493)-SEARCH("/", N1493))</f>
        <v>fiction</v>
      </c>
      <c r="S1493" s="13">
        <f>(J1493/86400)+25569+(-7/24)</f>
        <v>41991.421793981484</v>
      </c>
      <c r="T1493" s="13">
        <f>(I1493/86400)+25569+(-7/24)</f>
        <v>42050.359722222223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</f>
        <v>7.4999999999999997E-3</v>
      </c>
      <c r="P1494" s="9">
        <f>(E1494/L1494)</f>
        <v>15</v>
      </c>
      <c r="Q1494" t="str">
        <f>LEFT(N1494,SEARCH("/",N1494)-1)</f>
        <v>publishing</v>
      </c>
      <c r="R1494" t="str">
        <f>RIGHT(N1494, LEN(N1494)-SEARCH("/", N1494))</f>
        <v>fiction</v>
      </c>
      <c r="S1494" s="13">
        <f>(J1494/86400)+25569+(-7/24)</f>
        <v>40682.593125000007</v>
      </c>
      <c r="T1494" s="13">
        <f>(I1494/86400)+25569+(-7/24)</f>
        <v>40712.593125000007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</f>
        <v>0</v>
      </c>
      <c r="P1495" s="9" t="e">
        <f>(E1495/L1495)</f>
        <v>#DIV/0!</v>
      </c>
      <c r="Q1495" t="str">
        <f>LEFT(N1495,SEARCH("/",N1495)-1)</f>
        <v>publishing</v>
      </c>
      <c r="R1495" t="str">
        <f>RIGHT(N1495, LEN(N1495)-SEARCH("/", N1495))</f>
        <v>fiction</v>
      </c>
      <c r="S1495" s="13">
        <f>(J1495/86400)+25569+(-7/24)</f>
        <v>41411.574942129628</v>
      </c>
      <c r="T1495" s="13">
        <f>(I1495/86400)+25569+(-7/24)</f>
        <v>41441.574942129628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</f>
        <v>8.8999999999999996E-2</v>
      </c>
      <c r="P1496" s="9">
        <f>(E1496/L1496)</f>
        <v>40.454545454545453</v>
      </c>
      <c r="Q1496" t="str">
        <f>LEFT(N1496,SEARCH("/",N1496)-1)</f>
        <v>publishing</v>
      </c>
      <c r="R1496" t="str">
        <f>RIGHT(N1496, LEN(N1496)-SEARCH("/", N1496))</f>
        <v>fiction</v>
      </c>
      <c r="S1496" s="13">
        <f>(J1496/86400)+25569+(-7/24)</f>
        <v>42067.430706018517</v>
      </c>
      <c r="T1496" s="13">
        <f>(I1496/86400)+25569+(-7/24)</f>
        <v>42097.359722222223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</f>
        <v>0</v>
      </c>
      <c r="P1497" s="9" t="e">
        <f>(E1497/L1497)</f>
        <v>#DIV/0!</v>
      </c>
      <c r="Q1497" t="str">
        <f>LEFT(N1497,SEARCH("/",N1497)-1)</f>
        <v>publishing</v>
      </c>
      <c r="R1497" t="str">
        <f>RIGHT(N1497, LEN(N1497)-SEARCH("/", N1497))</f>
        <v>fiction</v>
      </c>
      <c r="S1497" s="13">
        <f>(J1497/86400)+25569+(-7/24)</f>
        <v>40752.498043981483</v>
      </c>
      <c r="T1497" s="13">
        <f>(I1497/86400)+25569+(-7/24)</f>
        <v>40782.498043981483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</f>
        <v>0</v>
      </c>
      <c r="P1498" s="9" t="e">
        <f>(E1498/L1498)</f>
        <v>#DIV/0!</v>
      </c>
      <c r="Q1498" t="str">
        <f>LEFT(N1498,SEARCH("/",N1498)-1)</f>
        <v>publishing</v>
      </c>
      <c r="R1498" t="str">
        <f>RIGHT(N1498, LEN(N1498)-SEARCH("/", N1498))</f>
        <v>fiction</v>
      </c>
      <c r="S1498" s="13">
        <f>(J1498/86400)+25569+(-7/24)</f>
        <v>41838.183553240742</v>
      </c>
      <c r="T1498" s="13">
        <f>(I1498/86400)+25569+(-7/24)</f>
        <v>41898.183553240742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</f>
        <v>6.666666666666667E-5</v>
      </c>
      <c r="P1499" s="9">
        <f>(E1499/L1499)</f>
        <v>1</v>
      </c>
      <c r="Q1499" t="str">
        <f>LEFT(N1499,SEARCH("/",N1499)-1)</f>
        <v>publishing</v>
      </c>
      <c r="R1499" t="str">
        <f>RIGHT(N1499, LEN(N1499)-SEARCH("/", N1499))</f>
        <v>fiction</v>
      </c>
      <c r="S1499" s="13">
        <f>(J1499/86400)+25569+(-7/24)</f>
        <v>41444.350949074076</v>
      </c>
      <c r="T1499" s="13">
        <f>(I1499/86400)+25569+(-7/24)</f>
        <v>41486.529861111114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</f>
        <v>1.9E-2</v>
      </c>
      <c r="P1500" s="9">
        <f>(E1500/L1500)</f>
        <v>19</v>
      </c>
      <c r="Q1500" t="str">
        <f>LEFT(N1500,SEARCH("/",N1500)-1)</f>
        <v>publishing</v>
      </c>
      <c r="R1500" t="str">
        <f>RIGHT(N1500, LEN(N1500)-SEARCH("/", N1500))</f>
        <v>fiction</v>
      </c>
      <c r="S1500" s="13">
        <f>(J1500/86400)+25569+(-7/24)</f>
        <v>41840.691875000004</v>
      </c>
      <c r="T1500" s="13">
        <f>(I1500/86400)+25569+(-7/24)</f>
        <v>41885.691875000004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</f>
        <v>2.5000000000000001E-3</v>
      </c>
      <c r="P1501" s="9">
        <f>(E1501/L1501)</f>
        <v>5</v>
      </c>
      <c r="Q1501" t="str">
        <f>LEFT(N1501,SEARCH("/",N1501)-1)</f>
        <v>publishing</v>
      </c>
      <c r="R1501" t="str">
        <f>RIGHT(N1501, LEN(N1501)-SEARCH("/", N1501))</f>
        <v>fiction</v>
      </c>
      <c r="S1501" s="13">
        <f>(J1501/86400)+25569+(-7/24)</f>
        <v>42526.715659722227</v>
      </c>
      <c r="T1501" s="13">
        <f>(I1501/86400)+25569+(-7/24)</f>
        <v>42586.715659722227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</f>
        <v>0.25035714285714283</v>
      </c>
      <c r="P1502" s="9">
        <f>(E1502/L1502)</f>
        <v>46.733333333333334</v>
      </c>
      <c r="Q1502" t="str">
        <f>LEFT(N1502,SEARCH("/",N1502)-1)</f>
        <v>publishing</v>
      </c>
      <c r="R1502" t="str">
        <f>RIGHT(N1502, LEN(N1502)-SEARCH("/", N1502))</f>
        <v>fiction</v>
      </c>
      <c r="S1502" s="13">
        <f>(J1502/86400)+25569+(-7/24)</f>
        <v>41365.612928240742</v>
      </c>
      <c r="T1502" s="13">
        <f>(I1502/86400)+25569+(-7/24)</f>
        <v>41395.612928240742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</f>
        <v>1.6633076923076924</v>
      </c>
      <c r="P1503" s="9">
        <f>(E1503/L1503)</f>
        <v>97.731073446327684</v>
      </c>
      <c r="Q1503" t="str">
        <f>LEFT(N1503,SEARCH("/",N1503)-1)</f>
        <v>photography</v>
      </c>
      <c r="R1503" t="str">
        <f>RIGHT(N1503, LEN(N1503)-SEARCH("/", N1503))</f>
        <v>photobooks</v>
      </c>
      <c r="S1503" s="13">
        <f>(J1503/86400)+25569+(-7/24)</f>
        <v>42163.291932870372</v>
      </c>
      <c r="T1503" s="13">
        <f>(I1503/86400)+25569+(-7/24)</f>
        <v>42193.291932870372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</f>
        <v>1.0144545454545455</v>
      </c>
      <c r="P1504" s="9">
        <f>(E1504/L1504)</f>
        <v>67.835866261398181</v>
      </c>
      <c r="Q1504" t="str">
        <f>LEFT(N1504,SEARCH("/",N1504)-1)</f>
        <v>photography</v>
      </c>
      <c r="R1504" t="str">
        <f>RIGHT(N1504, LEN(N1504)-SEARCH("/", N1504))</f>
        <v>photobooks</v>
      </c>
      <c r="S1504" s="13">
        <f>(J1504/86400)+25569+(-7/24)</f>
        <v>42426.250925925931</v>
      </c>
      <c r="T1504" s="13">
        <f>(I1504/86400)+25569+(-7/24)</f>
        <v>42454.625000000007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</f>
        <v>1.0789146666666667</v>
      </c>
      <c r="P1505" s="9">
        <f>(E1505/L1505)</f>
        <v>56.98492957746479</v>
      </c>
      <c r="Q1505" t="str">
        <f>LEFT(N1505,SEARCH("/",N1505)-1)</f>
        <v>photography</v>
      </c>
      <c r="R1505" t="str">
        <f>RIGHT(N1505, LEN(N1505)-SEARCH("/", N1505))</f>
        <v>photobooks</v>
      </c>
      <c r="S1505" s="13">
        <f>(J1505/86400)+25569+(-7/24)</f>
        <v>42606.055567129632</v>
      </c>
      <c r="T1505" s="13">
        <f>(I1505/86400)+25569+(-7/24)</f>
        <v>42666.055567129632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</f>
        <v>2.7793846153846156</v>
      </c>
      <c r="P1506" s="9">
        <f>(E1506/L1506)</f>
        <v>67.159851301115239</v>
      </c>
      <c r="Q1506" t="str">
        <f>LEFT(N1506,SEARCH("/",N1506)-1)</f>
        <v>photography</v>
      </c>
      <c r="R1506" t="str">
        <f>RIGHT(N1506, LEN(N1506)-SEARCH("/", N1506))</f>
        <v>photobooks</v>
      </c>
      <c r="S1506" s="13">
        <f>(J1506/86400)+25569+(-7/24)</f>
        <v>41772.366018518522</v>
      </c>
      <c r="T1506" s="13">
        <f>(I1506/86400)+25569+(-7/24)</f>
        <v>41800.064583333333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</f>
        <v>1.0358125</v>
      </c>
      <c r="P1507" s="9">
        <f>(E1507/L1507)</f>
        <v>48.037681159420288</v>
      </c>
      <c r="Q1507" t="str">
        <f>LEFT(N1507,SEARCH("/",N1507)-1)</f>
        <v>photography</v>
      </c>
      <c r="R1507" t="str">
        <f>RIGHT(N1507, LEN(N1507)-SEARCH("/", N1507))</f>
        <v>photobooks</v>
      </c>
      <c r="S1507" s="13">
        <f>(J1507/86400)+25569+(-7/24)</f>
        <v>42414.151655092595</v>
      </c>
      <c r="T1507" s="13">
        <f>(I1507/86400)+25569+(-7/24)</f>
        <v>42451.542361111111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</f>
        <v>1.1140000000000001</v>
      </c>
      <c r="P1508" s="9">
        <f>(E1508/L1508)</f>
        <v>38.860465116279073</v>
      </c>
      <c r="Q1508" t="str">
        <f>LEFT(N1508,SEARCH("/",N1508)-1)</f>
        <v>photography</v>
      </c>
      <c r="R1508" t="str">
        <f>RIGHT(N1508, LEN(N1508)-SEARCH("/", N1508))</f>
        <v>photobooks</v>
      </c>
      <c r="S1508" s="13">
        <f>(J1508/86400)+25569+(-7/24)</f>
        <v>41814.494259259263</v>
      </c>
      <c r="T1508" s="13">
        <f>(I1508/86400)+25569+(-7/24)</f>
        <v>41844.494259259263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</f>
        <v>2.15</v>
      </c>
      <c r="P1509" s="9">
        <f>(E1509/L1509)</f>
        <v>78.181818181818187</v>
      </c>
      <c r="Q1509" t="str">
        <f>LEFT(N1509,SEARCH("/",N1509)-1)</f>
        <v>photography</v>
      </c>
      <c r="R1509" t="str">
        <f>RIGHT(N1509, LEN(N1509)-SEARCH("/", N1509))</f>
        <v>photobooks</v>
      </c>
      <c r="S1509" s="13">
        <f>(J1509/86400)+25569+(-7/24)</f>
        <v>40254.158668981479</v>
      </c>
      <c r="T1509" s="13">
        <f>(I1509/86400)+25569+(-7/24)</f>
        <v>40313.048611111117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</f>
        <v>1.1076216216216217</v>
      </c>
      <c r="P1510" s="9">
        <f>(E1510/L1510)</f>
        <v>97.113744075829388</v>
      </c>
      <c r="Q1510" t="str">
        <f>LEFT(N1510,SEARCH("/",N1510)-1)</f>
        <v>photography</v>
      </c>
      <c r="R1510" t="str">
        <f>RIGHT(N1510, LEN(N1510)-SEARCH("/", N1510))</f>
        <v>photobooks</v>
      </c>
      <c r="S1510" s="13">
        <f>(J1510/86400)+25569+(-7/24)</f>
        <v>41786.322696759264</v>
      </c>
      <c r="T1510" s="13">
        <f>(I1510/86400)+25569+(-7/24)</f>
        <v>41817.322696759264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</f>
        <v>1.2364125714285714</v>
      </c>
      <c r="P1511" s="9">
        <f>(E1511/L1511)</f>
        <v>110.39397959183674</v>
      </c>
      <c r="Q1511" t="str">
        <f>LEFT(N1511,SEARCH("/",N1511)-1)</f>
        <v>photography</v>
      </c>
      <c r="R1511" t="str">
        <f>RIGHT(N1511, LEN(N1511)-SEARCH("/", N1511))</f>
        <v>photobooks</v>
      </c>
      <c r="S1511" s="13">
        <f>(J1511/86400)+25569+(-7/24)</f>
        <v>42751.241724537038</v>
      </c>
      <c r="T1511" s="13">
        <f>(I1511/86400)+25569+(-7/24)</f>
        <v>42780.665972222225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</f>
        <v>1.0103500000000001</v>
      </c>
      <c r="P1512" s="9">
        <f>(E1512/L1512)</f>
        <v>39.91506172839506</v>
      </c>
      <c r="Q1512" t="str">
        <f>LEFT(N1512,SEARCH("/",N1512)-1)</f>
        <v>photography</v>
      </c>
      <c r="R1512" t="str">
        <f>RIGHT(N1512, LEN(N1512)-SEARCH("/", N1512))</f>
        <v>photobooks</v>
      </c>
      <c r="S1512" s="13">
        <f>(J1512/86400)+25569+(-7/24)</f>
        <v>41809.093495370376</v>
      </c>
      <c r="T1512" s="13">
        <f>(I1512/86400)+25569+(-7/24)</f>
        <v>41839.093495370376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</f>
        <v>1.1179285714285714</v>
      </c>
      <c r="P1513" s="9">
        <f>(E1513/L1513)</f>
        <v>75.975728155339809</v>
      </c>
      <c r="Q1513" t="str">
        <f>LEFT(N1513,SEARCH("/",N1513)-1)</f>
        <v>photography</v>
      </c>
      <c r="R1513" t="str">
        <f>RIGHT(N1513, LEN(N1513)-SEARCH("/", N1513))</f>
        <v>photobooks</v>
      </c>
      <c r="S1513" s="13">
        <f>(J1513/86400)+25569+(-7/24)</f>
        <v>42296.291712962964</v>
      </c>
      <c r="T1513" s="13">
        <f>(I1513/86400)+25569+(-7/24)</f>
        <v>42326.333379629628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</f>
        <v>5.5877142857142861</v>
      </c>
      <c r="P1514" s="9">
        <f>(E1514/L1514)</f>
        <v>58.379104477611939</v>
      </c>
      <c r="Q1514" t="str">
        <f>LEFT(N1514,SEARCH("/",N1514)-1)</f>
        <v>photography</v>
      </c>
      <c r="R1514" t="str">
        <f>RIGHT(N1514, LEN(N1514)-SEARCH("/", N1514))</f>
        <v>photobooks</v>
      </c>
      <c r="S1514" s="13">
        <f>(J1514/86400)+25569+(-7/24)</f>
        <v>42741.392812500002</v>
      </c>
      <c r="T1514" s="13">
        <f>(I1514/86400)+25569+(-7/24)</f>
        <v>42771.392812500002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</f>
        <v>1.5001875</v>
      </c>
      <c r="P1515" s="9">
        <f>(E1515/L1515)</f>
        <v>55.82093023255814</v>
      </c>
      <c r="Q1515" t="str">
        <f>LEFT(N1515,SEARCH("/",N1515)-1)</f>
        <v>photography</v>
      </c>
      <c r="R1515" t="str">
        <f>RIGHT(N1515, LEN(N1515)-SEARCH("/", N1515))</f>
        <v>photobooks</v>
      </c>
      <c r="S1515" s="13">
        <f>(J1515/86400)+25569+(-7/24)</f>
        <v>41806.345671296302</v>
      </c>
      <c r="T1515" s="13">
        <f>(I1515/86400)+25569+(-7/24)</f>
        <v>41836.345671296302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</f>
        <v>1.0647599999999999</v>
      </c>
      <c r="P1516" s="9">
        <f>(E1516/L1516)</f>
        <v>151.24431818181819</v>
      </c>
      <c r="Q1516" t="str">
        <f>LEFT(N1516,SEARCH("/",N1516)-1)</f>
        <v>photography</v>
      </c>
      <c r="R1516" t="str">
        <f>RIGHT(N1516, LEN(N1516)-SEARCH("/", N1516))</f>
        <v>photobooks</v>
      </c>
      <c r="S1516" s="13">
        <f>(J1516/86400)+25569+(-7/24)</f>
        <v>42234.306018518524</v>
      </c>
      <c r="T1516" s="13">
        <f>(I1516/86400)+25569+(-7/24)</f>
        <v>42274.306018518524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</f>
        <v>1.57189</v>
      </c>
      <c r="P1517" s="9">
        <f>(E1517/L1517)</f>
        <v>849.67027027027029</v>
      </c>
      <c r="Q1517" t="str">
        <f>LEFT(N1517,SEARCH("/",N1517)-1)</f>
        <v>photography</v>
      </c>
      <c r="R1517" t="str">
        <f>RIGHT(N1517, LEN(N1517)-SEARCH("/", N1517))</f>
        <v>photobooks</v>
      </c>
      <c r="S1517" s="13">
        <f>(J1517/86400)+25569+(-7/24)</f>
        <v>42414.961770833332</v>
      </c>
      <c r="T1517" s="13">
        <f>(I1517/86400)+25569+(-7/24)</f>
        <v>42444.920104166667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</f>
        <v>1.0865882352941176</v>
      </c>
      <c r="P1518" s="9">
        <f>(E1518/L1518)</f>
        <v>159.24137931034483</v>
      </c>
      <c r="Q1518" t="str">
        <f>LEFT(N1518,SEARCH("/",N1518)-1)</f>
        <v>photography</v>
      </c>
      <c r="R1518" t="str">
        <f>RIGHT(N1518, LEN(N1518)-SEARCH("/", N1518))</f>
        <v>photobooks</v>
      </c>
      <c r="S1518" s="13">
        <f>(J1518/86400)+25569+(-7/24)</f>
        <v>42619.174675925933</v>
      </c>
      <c r="T1518" s="13">
        <f>(I1518/86400)+25569+(-7/24)</f>
        <v>42649.291666666664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</f>
        <v>1.6197999999999999</v>
      </c>
      <c r="P1519" s="9">
        <f>(E1519/L1519)</f>
        <v>39.507317073170732</v>
      </c>
      <c r="Q1519" t="str">
        <f>LEFT(N1519,SEARCH("/",N1519)-1)</f>
        <v>photography</v>
      </c>
      <c r="R1519" t="str">
        <f>RIGHT(N1519, LEN(N1519)-SEARCH("/", N1519))</f>
        <v>photobooks</v>
      </c>
      <c r="S1519" s="13">
        <f>(J1519/86400)+25569+(-7/24)</f>
        <v>41948.274918981486</v>
      </c>
      <c r="T1519" s="13">
        <f>(I1519/86400)+25569+(-7/24)</f>
        <v>41978.958333333336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</f>
        <v>2.0536666666666665</v>
      </c>
      <c r="P1520" s="9">
        <f>(E1520/L1520)</f>
        <v>130.52966101694915</v>
      </c>
      <c r="Q1520" t="str">
        <f>LEFT(N1520,SEARCH("/",N1520)-1)</f>
        <v>photography</v>
      </c>
      <c r="R1520" t="str">
        <f>RIGHT(N1520, LEN(N1520)-SEARCH("/", N1520))</f>
        <v>photobooks</v>
      </c>
      <c r="S1520" s="13">
        <f>(J1520/86400)+25569+(-7/24)</f>
        <v>41760.528379629635</v>
      </c>
      <c r="T1520" s="13">
        <f>(I1520/86400)+25569+(-7/24)</f>
        <v>41790.528379629635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</f>
        <v>1.033638888888889</v>
      </c>
      <c r="P1521" s="9">
        <f>(E1521/L1521)</f>
        <v>64.156896551724131</v>
      </c>
      <c r="Q1521" t="str">
        <f>LEFT(N1521,SEARCH("/",N1521)-1)</f>
        <v>photography</v>
      </c>
      <c r="R1521" t="str">
        <f>RIGHT(N1521, LEN(N1521)-SEARCH("/", N1521))</f>
        <v>photobooks</v>
      </c>
      <c r="S1521" s="13">
        <f>(J1521/86400)+25569+(-7/24)</f>
        <v>41782.450034722227</v>
      </c>
      <c r="T1521" s="13">
        <f>(I1521/86400)+25569+(-7/24)</f>
        <v>41810.624305555561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</f>
        <v>1.0347222222222223</v>
      </c>
      <c r="P1522" s="9">
        <f>(E1522/L1522)</f>
        <v>111.52694610778443</v>
      </c>
      <c r="Q1522" t="str">
        <f>LEFT(N1522,SEARCH("/",N1522)-1)</f>
        <v>photography</v>
      </c>
      <c r="R1522" t="str">
        <f>RIGHT(N1522, LEN(N1522)-SEARCH("/", N1522))</f>
        <v>photobooks</v>
      </c>
      <c r="S1522" s="13">
        <f>(J1522/86400)+25569+(-7/24)</f>
        <v>41955.566122685188</v>
      </c>
      <c r="T1522" s="13">
        <f>(I1522/86400)+25569+(-7/24)</f>
        <v>41991.875000000007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</f>
        <v>1.0681333333333334</v>
      </c>
      <c r="P1523" s="9">
        <f>(E1523/L1523)</f>
        <v>170.44680851063831</v>
      </c>
      <c r="Q1523" t="str">
        <f>LEFT(N1523,SEARCH("/",N1523)-1)</f>
        <v>photography</v>
      </c>
      <c r="R1523" t="str">
        <f>RIGHT(N1523, LEN(N1523)-SEARCH("/", N1523))</f>
        <v>photobooks</v>
      </c>
      <c r="S1523" s="13">
        <f>(J1523/86400)+25569+(-7/24)</f>
        <v>42492.87605324074</v>
      </c>
      <c r="T1523" s="13">
        <f>(I1523/86400)+25569+(-7/24)</f>
        <v>42527.87605324074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</f>
        <v>1.3896574712643677</v>
      </c>
      <c r="P1524" s="9">
        <f>(E1524/L1524)</f>
        <v>133.7391592920354</v>
      </c>
      <c r="Q1524" t="str">
        <f>LEFT(N1524,SEARCH("/",N1524)-1)</f>
        <v>photography</v>
      </c>
      <c r="R1524" t="str">
        <f>RIGHT(N1524, LEN(N1524)-SEARCH("/", N1524))</f>
        <v>photobooks</v>
      </c>
      <c r="S1524" s="13">
        <f>(J1524/86400)+25569+(-7/24)</f>
        <v>41899.538645833338</v>
      </c>
      <c r="T1524" s="13">
        <f>(I1524/86400)+25569+(-7/24)</f>
        <v>41929.538645833338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</f>
        <v>1.2484324324324325</v>
      </c>
      <c r="P1525" s="9">
        <f>(E1525/L1525)</f>
        <v>95.834024896265561</v>
      </c>
      <c r="Q1525" t="str">
        <f>LEFT(N1525,SEARCH("/",N1525)-1)</f>
        <v>photography</v>
      </c>
      <c r="R1525" t="str">
        <f>RIGHT(N1525, LEN(N1525)-SEARCH("/", N1525))</f>
        <v>photobooks</v>
      </c>
      <c r="S1525" s="13">
        <f>(J1525/86400)+25569+(-7/24)</f>
        <v>41964.459675925929</v>
      </c>
      <c r="T1525" s="13">
        <f>(I1525/86400)+25569+(-7/24)</f>
        <v>41995.708333333336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</f>
        <v>2.0699999999999998</v>
      </c>
      <c r="P1526" s="9">
        <f>(E1526/L1526)</f>
        <v>221.78571428571428</v>
      </c>
      <c r="Q1526" t="str">
        <f>LEFT(N1526,SEARCH("/",N1526)-1)</f>
        <v>photography</v>
      </c>
      <c r="R1526" t="str">
        <f>RIGHT(N1526, LEN(N1526)-SEARCH("/", N1526))</f>
        <v>photobooks</v>
      </c>
      <c r="S1526" s="13">
        <f>(J1526/86400)+25569+(-7/24)</f>
        <v>42756.209374999999</v>
      </c>
      <c r="T1526" s="13">
        <f>(I1526/86400)+25569+(-7/24)</f>
        <v>42786.209374999999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</f>
        <v>1.7400576923076922</v>
      </c>
      <c r="P1527" s="9">
        <f>(E1527/L1527)</f>
        <v>32.315357142857138</v>
      </c>
      <c r="Q1527" t="str">
        <f>LEFT(N1527,SEARCH("/",N1527)-1)</f>
        <v>photography</v>
      </c>
      <c r="R1527" t="str">
        <f>RIGHT(N1527, LEN(N1527)-SEARCH("/", N1527))</f>
        <v>photobooks</v>
      </c>
      <c r="S1527" s="13">
        <f>(J1527/86400)+25569+(-7/24)</f>
        <v>42570.411319444444</v>
      </c>
      <c r="T1527" s="13">
        <f>(I1527/86400)+25569+(-7/24)</f>
        <v>42600.411319444444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</f>
        <v>1.2032608695652174</v>
      </c>
      <c r="P1528" s="9">
        <f>(E1528/L1528)</f>
        <v>98.839285714285708</v>
      </c>
      <c r="Q1528" t="str">
        <f>LEFT(N1528,SEARCH("/",N1528)-1)</f>
        <v>photography</v>
      </c>
      <c r="R1528" t="str">
        <f>RIGHT(N1528, LEN(N1528)-SEARCH("/", N1528))</f>
        <v>photobooks</v>
      </c>
      <c r="S1528" s="13">
        <f>(J1528/86400)+25569+(-7/24)</f>
        <v>42338.984340277784</v>
      </c>
      <c r="T1528" s="13">
        <f>(I1528/86400)+25569+(-7/24)</f>
        <v>42387.984340277784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</f>
        <v>1.1044428571428573</v>
      </c>
      <c r="P1529" s="9">
        <f>(E1529/L1529)</f>
        <v>55.222142857142863</v>
      </c>
      <c r="Q1529" t="str">
        <f>LEFT(N1529,SEARCH("/",N1529)-1)</f>
        <v>photography</v>
      </c>
      <c r="R1529" t="str">
        <f>RIGHT(N1529, LEN(N1529)-SEARCH("/", N1529))</f>
        <v>photobooks</v>
      </c>
      <c r="S1529" s="13">
        <f>(J1529/86400)+25569+(-7/24)</f>
        <v>42780.308865740742</v>
      </c>
      <c r="T1529" s="13">
        <f>(I1529/86400)+25569+(-7/24)</f>
        <v>42808.267199074078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</f>
        <v>2.8156666666666665</v>
      </c>
      <c r="P1530" s="9">
        <f>(E1530/L1530)</f>
        <v>52.793750000000003</v>
      </c>
      <c r="Q1530" t="str">
        <f>LEFT(N1530,SEARCH("/",N1530)-1)</f>
        <v>photography</v>
      </c>
      <c r="R1530" t="str">
        <f>RIGHT(N1530, LEN(N1530)-SEARCH("/", N1530))</f>
        <v>photobooks</v>
      </c>
      <c r="S1530" s="13">
        <f>(J1530/86400)+25569+(-7/24)</f>
        <v>42736.441226851857</v>
      </c>
      <c r="T1530" s="13">
        <f>(I1530/86400)+25569+(-7/24)</f>
        <v>42766.708333333336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</f>
        <v>1.0067894736842105</v>
      </c>
      <c r="P1531" s="9">
        <f>(E1531/L1531)</f>
        <v>135.66666666666666</v>
      </c>
      <c r="Q1531" t="str">
        <f>LEFT(N1531,SEARCH("/",N1531)-1)</f>
        <v>photography</v>
      </c>
      <c r="R1531" t="str">
        <f>RIGHT(N1531, LEN(N1531)-SEARCH("/", N1531))</f>
        <v>photobooks</v>
      </c>
      <c r="S1531" s="13">
        <f>(J1531/86400)+25569+(-7/24)</f>
        <v>42052.337037037039</v>
      </c>
      <c r="T1531" s="13">
        <f>(I1531/86400)+25569+(-7/24)</f>
        <v>42082.295370370375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</f>
        <v>1.3482571428571428</v>
      </c>
      <c r="P1532" s="9">
        <f>(E1532/L1532)</f>
        <v>53.991990846681922</v>
      </c>
      <c r="Q1532" t="str">
        <f>LEFT(N1532,SEARCH("/",N1532)-1)</f>
        <v>photography</v>
      </c>
      <c r="R1532" t="str">
        <f>RIGHT(N1532, LEN(N1532)-SEARCH("/", N1532))</f>
        <v>photobooks</v>
      </c>
      <c r="S1532" s="13">
        <f>(J1532/86400)+25569+(-7/24)</f>
        <v>42275.475636574076</v>
      </c>
      <c r="T1532" s="13">
        <f>(I1532/86400)+25569+(-7/24)</f>
        <v>42300.475636574076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</f>
        <v>1.7595744680851064</v>
      </c>
      <c r="P1533" s="9">
        <f>(E1533/L1533)</f>
        <v>56.643835616438359</v>
      </c>
      <c r="Q1533" t="str">
        <f>LEFT(N1533,SEARCH("/",N1533)-1)</f>
        <v>photography</v>
      </c>
      <c r="R1533" t="str">
        <f>RIGHT(N1533, LEN(N1533)-SEARCH("/", N1533))</f>
        <v>photobooks</v>
      </c>
      <c r="S1533" s="13">
        <f>(J1533/86400)+25569+(-7/24)</f>
        <v>41941.510717592595</v>
      </c>
      <c r="T1533" s="13">
        <f>(I1533/86400)+25569+(-7/24)</f>
        <v>41973.833333333336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</f>
        <v>4.8402000000000003</v>
      </c>
      <c r="P1534" s="9">
        <f>(E1534/L1534)</f>
        <v>82.316326530612244</v>
      </c>
      <c r="Q1534" t="str">
        <f>LEFT(N1534,SEARCH("/",N1534)-1)</f>
        <v>photography</v>
      </c>
      <c r="R1534" t="str">
        <f>RIGHT(N1534, LEN(N1534)-SEARCH("/", N1534))</f>
        <v>photobooks</v>
      </c>
      <c r="S1534" s="13">
        <f>(J1534/86400)+25569+(-7/24)</f>
        <v>42391.183622685188</v>
      </c>
      <c r="T1534" s="13">
        <f>(I1534/86400)+25569+(-7/24)</f>
        <v>42415.333333333336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</f>
        <v>1.4514</v>
      </c>
      <c r="P1535" s="9">
        <f>(E1535/L1535)</f>
        <v>88.26081081081081</v>
      </c>
      <c r="Q1535" t="str">
        <f>LEFT(N1535,SEARCH("/",N1535)-1)</f>
        <v>photography</v>
      </c>
      <c r="R1535" t="str">
        <f>RIGHT(N1535, LEN(N1535)-SEARCH("/", N1535))</f>
        <v>photobooks</v>
      </c>
      <c r="S1535" s="13">
        <f>(J1535/86400)+25569+(-7/24)</f>
        <v>42442.710381944446</v>
      </c>
      <c r="T1535" s="13">
        <f>(I1535/86400)+25569+(-7/24)</f>
        <v>42491.874305555561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</f>
        <v>4.1773333333333333</v>
      </c>
      <c r="P1536" s="9">
        <f>(E1536/L1536)</f>
        <v>84.905149051490511</v>
      </c>
      <c r="Q1536" t="str">
        <f>LEFT(N1536,SEARCH("/",N1536)-1)</f>
        <v>photography</v>
      </c>
      <c r="R1536" t="str">
        <f>RIGHT(N1536, LEN(N1536)-SEARCH("/", N1536))</f>
        <v>photobooks</v>
      </c>
      <c r="S1536" s="13">
        <f>(J1536/86400)+25569+(-7/24)</f>
        <v>42221.382662037038</v>
      </c>
      <c r="T1536" s="13">
        <f>(I1536/86400)+25569+(-7/24)</f>
        <v>42251.382662037038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</f>
        <v>1.3242499999999999</v>
      </c>
      <c r="P1537" s="9">
        <f>(E1537/L1537)</f>
        <v>48.154545454545456</v>
      </c>
      <c r="Q1537" t="str">
        <f>LEFT(N1537,SEARCH("/",N1537)-1)</f>
        <v>photography</v>
      </c>
      <c r="R1537" t="str">
        <f>RIGHT(N1537, LEN(N1537)-SEARCH("/", N1537))</f>
        <v>photobooks</v>
      </c>
      <c r="S1537" s="13">
        <f>(J1537/86400)+25569+(-7/24)</f>
        <v>42484.537395833337</v>
      </c>
      <c r="T1537" s="13">
        <f>(I1537/86400)+25569+(-7/24)</f>
        <v>42513.625000000007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</f>
        <v>2.5030841666666666</v>
      </c>
      <c r="P1538" s="9">
        <f>(E1538/L1538)</f>
        <v>66.015406593406595</v>
      </c>
      <c r="Q1538" t="str">
        <f>LEFT(N1538,SEARCH("/",N1538)-1)</f>
        <v>photography</v>
      </c>
      <c r="R1538" t="str">
        <f>RIGHT(N1538, LEN(N1538)-SEARCH("/", N1538))</f>
        <v>photobooks</v>
      </c>
      <c r="S1538" s="13">
        <f>(J1538/86400)+25569+(-7/24)</f>
        <v>42213.51053240741</v>
      </c>
      <c r="T1538" s="13">
        <f>(I1538/86400)+25569+(-7/24)</f>
        <v>42243.51053240741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</f>
        <v>1.7989999999999999</v>
      </c>
      <c r="P1539" s="9">
        <f>(E1539/L1539)</f>
        <v>96.375</v>
      </c>
      <c r="Q1539" t="str">
        <f>LEFT(N1539,SEARCH("/",N1539)-1)</f>
        <v>photography</v>
      </c>
      <c r="R1539" t="str">
        <f>RIGHT(N1539, LEN(N1539)-SEARCH("/", N1539))</f>
        <v>photobooks</v>
      </c>
      <c r="S1539" s="13">
        <f>(J1539/86400)+25569+(-7/24)</f>
        <v>42552.023460648146</v>
      </c>
      <c r="T1539" s="13">
        <f>(I1539/86400)+25569+(-7/24)</f>
        <v>42588.458333333336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</f>
        <v>1.0262857142857142</v>
      </c>
      <c r="P1540" s="9">
        <f>(E1540/L1540)</f>
        <v>156.17391304347825</v>
      </c>
      <c r="Q1540" t="str">
        <f>LEFT(N1540,SEARCH("/",N1540)-1)</f>
        <v>photography</v>
      </c>
      <c r="R1540" t="str">
        <f>RIGHT(N1540, LEN(N1540)-SEARCH("/", N1540))</f>
        <v>photobooks</v>
      </c>
      <c r="S1540" s="13">
        <f>(J1540/86400)+25569+(-7/24)</f>
        <v>41981.490393518521</v>
      </c>
      <c r="T1540" s="13">
        <f>(I1540/86400)+25569+(-7/24)</f>
        <v>42026.490393518521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</f>
        <v>1.359861</v>
      </c>
      <c r="P1541" s="9">
        <f>(E1541/L1541)</f>
        <v>95.764859154929582</v>
      </c>
      <c r="Q1541" t="str">
        <f>LEFT(N1541,SEARCH("/",N1541)-1)</f>
        <v>photography</v>
      </c>
      <c r="R1541" t="str">
        <f>RIGHT(N1541, LEN(N1541)-SEARCH("/", N1541))</f>
        <v>photobooks</v>
      </c>
      <c r="S1541" s="13">
        <f>(J1541/86400)+25569+(-7/24)</f>
        <v>42705.627534722225</v>
      </c>
      <c r="T1541" s="13">
        <f>(I1541/86400)+25569+(-7/24)</f>
        <v>42738.627534722225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</f>
        <v>1.1786666666666668</v>
      </c>
      <c r="P1542" s="9">
        <f>(E1542/L1542)</f>
        <v>180.40816326530611</v>
      </c>
      <c r="Q1542" t="str">
        <f>LEFT(N1542,SEARCH("/",N1542)-1)</f>
        <v>photography</v>
      </c>
      <c r="R1542" t="str">
        <f>RIGHT(N1542, LEN(N1542)-SEARCH("/", N1542))</f>
        <v>photobooks</v>
      </c>
      <c r="S1542" s="13">
        <f>(J1542/86400)+25569+(-7/24)</f>
        <v>41938.715462962966</v>
      </c>
      <c r="T1542" s="13">
        <f>(I1542/86400)+25569+(-7/24)</f>
        <v>41968.760416666664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</f>
        <v>3.3333333333333332E-4</v>
      </c>
      <c r="P1543" s="9">
        <f>(E1543/L1543)</f>
        <v>3</v>
      </c>
      <c r="Q1543" t="str">
        <f>LEFT(N1543,SEARCH("/",N1543)-1)</f>
        <v>photography</v>
      </c>
      <c r="R1543" t="str">
        <f>RIGHT(N1543, LEN(N1543)-SEARCH("/", N1543))</f>
        <v>nature</v>
      </c>
      <c r="S1543" s="13">
        <f>(J1543/86400)+25569+(-7/24)</f>
        <v>41974.420578703706</v>
      </c>
      <c r="T1543" s="13">
        <f>(I1543/86400)+25569+(-7/24)</f>
        <v>42004.420578703706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</f>
        <v>0.04</v>
      </c>
      <c r="P1544" s="9">
        <f>(E1544/L1544)</f>
        <v>20</v>
      </c>
      <c r="Q1544" t="str">
        <f>LEFT(N1544,SEARCH("/",N1544)-1)</f>
        <v>photography</v>
      </c>
      <c r="R1544" t="str">
        <f>RIGHT(N1544, LEN(N1544)-SEARCH("/", N1544))</f>
        <v>nature</v>
      </c>
      <c r="S1544" s="13">
        <f>(J1544/86400)+25569+(-7/24)</f>
        <v>42170.704861111117</v>
      </c>
      <c r="T1544" s="13">
        <f>(I1544/86400)+25569+(-7/24)</f>
        <v>42185.704861111117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</f>
        <v>4.4444444444444444E-3</v>
      </c>
      <c r="P1545" s="9">
        <f>(E1545/L1545)</f>
        <v>10</v>
      </c>
      <c r="Q1545" t="str">
        <f>LEFT(N1545,SEARCH("/",N1545)-1)</f>
        <v>photography</v>
      </c>
      <c r="R1545" t="str">
        <f>RIGHT(N1545, LEN(N1545)-SEARCH("/", N1545))</f>
        <v>nature</v>
      </c>
      <c r="S1545" s="13">
        <f>(J1545/86400)+25569+(-7/24)</f>
        <v>41935.217986111114</v>
      </c>
      <c r="T1545" s="13">
        <f>(I1545/86400)+25569+(-7/24)</f>
        <v>41965.259652777779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</f>
        <v>0</v>
      </c>
      <c r="P1546" s="9" t="e">
        <f>(E1546/L1546)</f>
        <v>#DIV/0!</v>
      </c>
      <c r="Q1546" t="str">
        <f>LEFT(N1546,SEARCH("/",N1546)-1)</f>
        <v>photography</v>
      </c>
      <c r="R1546" t="str">
        <f>RIGHT(N1546, LEN(N1546)-SEARCH("/", N1546))</f>
        <v>nature</v>
      </c>
      <c r="S1546" s="13">
        <f>(J1546/86400)+25569+(-7/24)</f>
        <v>42052.75953703704</v>
      </c>
      <c r="T1546" s="13">
        <f>(I1546/86400)+25569+(-7/24)</f>
        <v>42094.720833333333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</f>
        <v>3.3333333333333332E-4</v>
      </c>
      <c r="P1547" s="9">
        <f>(E1547/L1547)</f>
        <v>1</v>
      </c>
      <c r="Q1547" t="str">
        <f>LEFT(N1547,SEARCH("/",N1547)-1)</f>
        <v>photography</v>
      </c>
      <c r="R1547" t="str">
        <f>RIGHT(N1547, LEN(N1547)-SEARCH("/", N1547))</f>
        <v>nature</v>
      </c>
      <c r="S1547" s="13">
        <f>(J1547/86400)+25569+(-7/24)</f>
        <v>42031.592986111114</v>
      </c>
      <c r="T1547" s="13">
        <f>(I1547/86400)+25569+(-7/24)</f>
        <v>42065.594444444447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</f>
        <v>0.28899999999999998</v>
      </c>
      <c r="P1548" s="9">
        <f>(E1548/L1548)</f>
        <v>26.272727272727273</v>
      </c>
      <c r="Q1548" t="str">
        <f>LEFT(N1548,SEARCH("/",N1548)-1)</f>
        <v>photography</v>
      </c>
      <c r="R1548" t="str">
        <f>RIGHT(N1548, LEN(N1548)-SEARCH("/", N1548))</f>
        <v>nature</v>
      </c>
      <c r="S1548" s="13">
        <f>(J1548/86400)+25569+(-7/24)</f>
        <v>41838.921284722222</v>
      </c>
      <c r="T1548" s="13">
        <f>(I1548/86400)+25569+(-7/24)</f>
        <v>41898.921284722222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</f>
        <v>0</v>
      </c>
      <c r="P1549" s="9" t="e">
        <f>(E1549/L1549)</f>
        <v>#DIV/0!</v>
      </c>
      <c r="Q1549" t="str">
        <f>LEFT(N1549,SEARCH("/",N1549)-1)</f>
        <v>photography</v>
      </c>
      <c r="R1549" t="str">
        <f>RIGHT(N1549, LEN(N1549)-SEARCH("/", N1549))</f>
        <v>nature</v>
      </c>
      <c r="S1549" s="13">
        <f>(J1549/86400)+25569+(-7/24)</f>
        <v>42782.13520833334</v>
      </c>
      <c r="T1549" s="13">
        <f>(I1549/86400)+25569+(-7/24)</f>
        <v>42789.13520833334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</f>
        <v>8.5714285714285715E-2</v>
      </c>
      <c r="P1550" s="9">
        <f>(E1550/L1550)</f>
        <v>60</v>
      </c>
      <c r="Q1550" t="str">
        <f>LEFT(N1550,SEARCH("/",N1550)-1)</f>
        <v>photography</v>
      </c>
      <c r="R1550" t="str">
        <f>RIGHT(N1550, LEN(N1550)-SEARCH("/", N1550))</f>
        <v>nature</v>
      </c>
      <c r="S1550" s="13">
        <f>(J1550/86400)+25569+(-7/24)</f>
        <v>42286.590509259266</v>
      </c>
      <c r="T1550" s="13">
        <f>(I1550/86400)+25569+(-7/24)</f>
        <v>42316.63217592593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</f>
        <v>0.34</v>
      </c>
      <c r="P1551" s="9">
        <f>(E1551/L1551)</f>
        <v>28.333333333333332</v>
      </c>
      <c r="Q1551" t="str">
        <f>LEFT(N1551,SEARCH("/",N1551)-1)</f>
        <v>photography</v>
      </c>
      <c r="R1551" t="str">
        <f>RIGHT(N1551, LEN(N1551)-SEARCH("/", N1551))</f>
        <v>nature</v>
      </c>
      <c r="S1551" s="13">
        <f>(J1551/86400)+25569+(-7/24)</f>
        <v>42280.84443287037</v>
      </c>
      <c r="T1551" s="13">
        <f>(I1551/86400)+25569+(-7/24)</f>
        <v>42310.886099537041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</f>
        <v>0.13466666666666666</v>
      </c>
      <c r="P1552" s="9">
        <f>(E1552/L1552)</f>
        <v>14.428571428571429</v>
      </c>
      <c r="Q1552" t="str">
        <f>LEFT(N1552,SEARCH("/",N1552)-1)</f>
        <v>photography</v>
      </c>
      <c r="R1552" t="str">
        <f>RIGHT(N1552, LEN(N1552)-SEARCH("/", N1552))</f>
        <v>nature</v>
      </c>
      <c r="S1552" s="13">
        <f>(J1552/86400)+25569+(-7/24)</f>
        <v>42472.157800925932</v>
      </c>
      <c r="T1552" s="13">
        <f>(I1552/86400)+25569+(-7/24)</f>
        <v>42502.157800925932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</f>
        <v>0</v>
      </c>
      <c r="P1553" s="9" t="e">
        <f>(E1553/L1553)</f>
        <v>#DIV/0!</v>
      </c>
      <c r="Q1553" t="str">
        <f>LEFT(N1553,SEARCH("/",N1553)-1)</f>
        <v>photography</v>
      </c>
      <c r="R1553" t="str">
        <f>RIGHT(N1553, LEN(N1553)-SEARCH("/", N1553))</f>
        <v>nature</v>
      </c>
      <c r="S1553" s="13">
        <f>(J1553/86400)+25569+(-7/24)</f>
        <v>42121.532858796294</v>
      </c>
      <c r="T1553" s="13">
        <f>(I1553/86400)+25569+(-7/24)</f>
        <v>42151.532858796294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</f>
        <v>0.49186046511627907</v>
      </c>
      <c r="P1554" s="9">
        <f>(E1554/L1554)</f>
        <v>132.1875</v>
      </c>
      <c r="Q1554" t="str">
        <f>LEFT(N1554,SEARCH("/",N1554)-1)</f>
        <v>photography</v>
      </c>
      <c r="R1554" t="str">
        <f>RIGHT(N1554, LEN(N1554)-SEARCH("/", N1554))</f>
        <v>nature</v>
      </c>
      <c r="S1554" s="13">
        <f>(J1554/86400)+25569+(-7/24)</f>
        <v>41892.397083333337</v>
      </c>
      <c r="T1554" s="13">
        <f>(I1554/86400)+25569+(-7/24)</f>
        <v>41912.874305555561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</f>
        <v>0</v>
      </c>
      <c r="P1555" s="9" t="e">
        <f>(E1555/L1555)</f>
        <v>#DIV/0!</v>
      </c>
      <c r="Q1555" t="str">
        <f>LEFT(N1555,SEARCH("/",N1555)-1)</f>
        <v>photography</v>
      </c>
      <c r="R1555" t="str">
        <f>RIGHT(N1555, LEN(N1555)-SEARCH("/", N1555))</f>
        <v>nature</v>
      </c>
      <c r="S1555" s="13">
        <f>(J1555/86400)+25569+(-7/24)</f>
        <v>42218.991284722222</v>
      </c>
      <c r="T1555" s="13">
        <f>(I1555/86400)+25569+(-7/24)</f>
        <v>42248.991284722222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</f>
        <v>0</v>
      </c>
      <c r="P1556" s="9" t="e">
        <f>(E1556/L1556)</f>
        <v>#DIV/0!</v>
      </c>
      <c r="Q1556" t="str">
        <f>LEFT(N1556,SEARCH("/",N1556)-1)</f>
        <v>photography</v>
      </c>
      <c r="R1556" t="str">
        <f>RIGHT(N1556, LEN(N1556)-SEARCH("/", N1556))</f>
        <v>nature</v>
      </c>
      <c r="S1556" s="13">
        <f>(J1556/86400)+25569+(-7/24)</f>
        <v>42187.960532407415</v>
      </c>
      <c r="T1556" s="13">
        <f>(I1556/86400)+25569+(-7/24)</f>
        <v>42217.960532407415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</f>
        <v>0</v>
      </c>
      <c r="P1557" s="9" t="e">
        <f>(E1557/L1557)</f>
        <v>#DIV/0!</v>
      </c>
      <c r="Q1557" t="str">
        <f>LEFT(N1557,SEARCH("/",N1557)-1)</f>
        <v>photography</v>
      </c>
      <c r="R1557" t="str">
        <f>RIGHT(N1557, LEN(N1557)-SEARCH("/", N1557))</f>
        <v>nature</v>
      </c>
      <c r="S1557" s="13">
        <f>(J1557/86400)+25569+(-7/24)</f>
        <v>42241.322129629632</v>
      </c>
      <c r="T1557" s="13">
        <f>(I1557/86400)+25569+(-7/24)</f>
        <v>42264.416666666664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</f>
        <v>0.45133333333333331</v>
      </c>
      <c r="P1558" s="9">
        <f>(E1558/L1558)</f>
        <v>56.416666666666664</v>
      </c>
      <c r="Q1558" t="str">
        <f>LEFT(N1558,SEARCH("/",N1558)-1)</f>
        <v>photography</v>
      </c>
      <c r="R1558" t="str">
        <f>RIGHT(N1558, LEN(N1558)-SEARCH("/", N1558))</f>
        <v>nature</v>
      </c>
      <c r="S1558" s="13">
        <f>(J1558/86400)+25569+(-7/24)</f>
        <v>42524.861388888887</v>
      </c>
      <c r="T1558" s="13">
        <f>(I1558/86400)+25569+(-7/24)</f>
        <v>42554.861388888887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</f>
        <v>0.04</v>
      </c>
      <c r="P1559" s="9">
        <f>(E1559/L1559)</f>
        <v>100</v>
      </c>
      <c r="Q1559" t="str">
        <f>LEFT(N1559,SEARCH("/",N1559)-1)</f>
        <v>photography</v>
      </c>
      <c r="R1559" t="str">
        <f>RIGHT(N1559, LEN(N1559)-SEARCH("/", N1559))</f>
        <v>nature</v>
      </c>
      <c r="S1559" s="13">
        <f>(J1559/86400)+25569+(-7/24)</f>
        <v>41871.361493055556</v>
      </c>
      <c r="T1559" s="13">
        <f>(I1559/86400)+25569+(-7/24)</f>
        <v>41902.361493055556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</f>
        <v>4.6666666666666669E-2</v>
      </c>
      <c r="P1560" s="9">
        <f>(E1560/L1560)</f>
        <v>11.666666666666666</v>
      </c>
      <c r="Q1560" t="str">
        <f>LEFT(N1560,SEARCH("/",N1560)-1)</f>
        <v>photography</v>
      </c>
      <c r="R1560" t="str">
        <f>RIGHT(N1560, LEN(N1560)-SEARCH("/", N1560))</f>
        <v>nature</v>
      </c>
      <c r="S1560" s="13">
        <f>(J1560/86400)+25569+(-7/24)</f>
        <v>42185.106006944443</v>
      </c>
      <c r="T1560" s="13">
        <f>(I1560/86400)+25569+(-7/24)</f>
        <v>42244.216666666667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</f>
        <v>3.3333333333333335E-3</v>
      </c>
      <c r="P1561" s="9">
        <f>(E1561/L1561)</f>
        <v>50</v>
      </c>
      <c r="Q1561" t="str">
        <f>LEFT(N1561,SEARCH("/",N1561)-1)</f>
        <v>photography</v>
      </c>
      <c r="R1561" t="str">
        <f>RIGHT(N1561, LEN(N1561)-SEARCH("/", N1561))</f>
        <v>nature</v>
      </c>
      <c r="S1561" s="13">
        <f>(J1561/86400)+25569+(-7/24)</f>
        <v>42107.761562500003</v>
      </c>
      <c r="T1561" s="13">
        <f>(I1561/86400)+25569+(-7/24)</f>
        <v>42122.761562500003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</f>
        <v>3.7600000000000001E-2</v>
      </c>
      <c r="P1562" s="9">
        <f>(E1562/L1562)</f>
        <v>23.5</v>
      </c>
      <c r="Q1562" t="str">
        <f>LEFT(N1562,SEARCH("/",N1562)-1)</f>
        <v>photography</v>
      </c>
      <c r="R1562" t="str">
        <f>RIGHT(N1562, LEN(N1562)-SEARCH("/", N1562))</f>
        <v>nature</v>
      </c>
      <c r="S1562" s="13">
        <f>(J1562/86400)+25569+(-7/24)</f>
        <v>41935.729085648149</v>
      </c>
      <c r="T1562" s="13">
        <f>(I1562/86400)+25569+(-7/24)</f>
        <v>41955.77075231482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</f>
        <v>6.7000000000000002E-3</v>
      </c>
      <c r="P1563" s="9">
        <f>(E1563/L1563)</f>
        <v>67</v>
      </c>
      <c r="Q1563" t="str">
        <f>LEFT(N1563,SEARCH("/",N1563)-1)</f>
        <v>publishing</v>
      </c>
      <c r="R1563" t="str">
        <f>RIGHT(N1563, LEN(N1563)-SEARCH("/", N1563))</f>
        <v>art books</v>
      </c>
      <c r="S1563" s="13">
        <f>(J1563/86400)+25569+(-7/24)</f>
        <v>41554.750034722223</v>
      </c>
      <c r="T1563" s="13">
        <f>(I1563/86400)+25569+(-7/24)</f>
        <v>41584.791701388887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</f>
        <v>0</v>
      </c>
      <c r="P1564" s="9" t="e">
        <f>(E1564/L1564)</f>
        <v>#DIV/0!</v>
      </c>
      <c r="Q1564" t="str">
        <f>LEFT(N1564,SEARCH("/",N1564)-1)</f>
        <v>publishing</v>
      </c>
      <c r="R1564" t="str">
        <f>RIGHT(N1564, LEN(N1564)-SEARCH("/", N1564))</f>
        <v>art books</v>
      </c>
      <c r="S1564" s="13">
        <f>(J1564/86400)+25569+(-7/24)</f>
        <v>40079.27449074074</v>
      </c>
      <c r="T1564" s="13">
        <f>(I1564/86400)+25569+(-7/24)</f>
        <v>40148.743055555555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</f>
        <v>1.4166666666666666E-2</v>
      </c>
      <c r="P1565" s="9">
        <f>(E1565/L1565)</f>
        <v>42.5</v>
      </c>
      <c r="Q1565" t="str">
        <f>LEFT(N1565,SEARCH("/",N1565)-1)</f>
        <v>publishing</v>
      </c>
      <c r="R1565" t="str">
        <f>RIGHT(N1565, LEN(N1565)-SEARCH("/", N1565))</f>
        <v>art books</v>
      </c>
      <c r="S1565" s="13">
        <f>(J1565/86400)+25569+(-7/24)</f>
        <v>41652.450821759259</v>
      </c>
      <c r="T1565" s="13">
        <f>(I1565/86400)+25569+(-7/24)</f>
        <v>41712.409155092595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</f>
        <v>1E-3</v>
      </c>
      <c r="P1566" s="9">
        <f>(E1566/L1566)</f>
        <v>10</v>
      </c>
      <c r="Q1566" t="str">
        <f>LEFT(N1566,SEARCH("/",N1566)-1)</f>
        <v>publishing</v>
      </c>
      <c r="R1566" t="str">
        <f>RIGHT(N1566, LEN(N1566)-SEARCH("/", N1566))</f>
        <v>art books</v>
      </c>
      <c r="S1566" s="13">
        <f>(J1566/86400)+25569+(-7/24)</f>
        <v>42121.075335648151</v>
      </c>
      <c r="T1566" s="13">
        <f>(I1566/86400)+25569+(-7/24)</f>
        <v>42152.545138888891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</f>
        <v>2.5000000000000001E-2</v>
      </c>
      <c r="P1567" s="9">
        <f>(E1567/L1567)</f>
        <v>100</v>
      </c>
      <c r="Q1567" t="str">
        <f>LEFT(N1567,SEARCH("/",N1567)-1)</f>
        <v>publishing</v>
      </c>
      <c r="R1567" t="str">
        <f>RIGHT(N1567, LEN(N1567)-SEARCH("/", N1567))</f>
        <v>art books</v>
      </c>
      <c r="S1567" s="13">
        <f>(J1567/86400)+25569+(-7/24)</f>
        <v>40672.438206018523</v>
      </c>
      <c r="T1567" s="13">
        <f>(I1567/86400)+25569+(-7/24)</f>
        <v>40702.438206018523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</f>
        <v>0.21249999999999999</v>
      </c>
      <c r="P1568" s="9">
        <f>(E1568/L1568)</f>
        <v>108.05084745762711</v>
      </c>
      <c r="Q1568" t="str">
        <f>LEFT(N1568,SEARCH("/",N1568)-1)</f>
        <v>publishing</v>
      </c>
      <c r="R1568" t="str">
        <f>RIGHT(N1568, LEN(N1568)-SEARCH("/", N1568))</f>
        <v>art books</v>
      </c>
      <c r="S1568" s="13">
        <f>(J1568/86400)+25569+(-7/24)</f>
        <v>42549.6250462963</v>
      </c>
      <c r="T1568" s="13">
        <f>(I1568/86400)+25569+(-7/24)</f>
        <v>42578.625000000007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</f>
        <v>4.1176470588235294E-2</v>
      </c>
      <c r="P1569" s="9">
        <f>(E1569/L1569)</f>
        <v>26.923076923076923</v>
      </c>
      <c r="Q1569" t="str">
        <f>LEFT(N1569,SEARCH("/",N1569)-1)</f>
        <v>publishing</v>
      </c>
      <c r="R1569" t="str">
        <f>RIGHT(N1569, LEN(N1569)-SEARCH("/", N1569))</f>
        <v>art books</v>
      </c>
      <c r="S1569" s="13">
        <f>(J1569/86400)+25569+(-7/24)</f>
        <v>41671.645196759266</v>
      </c>
      <c r="T1569" s="13">
        <f>(I1569/86400)+25569+(-7/24)</f>
        <v>41686.708333333336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</f>
        <v>0.13639999999999999</v>
      </c>
      <c r="P1570" s="9">
        <f>(E1570/L1570)</f>
        <v>155</v>
      </c>
      <c r="Q1570" t="str">
        <f>LEFT(N1570,SEARCH("/",N1570)-1)</f>
        <v>publishing</v>
      </c>
      <c r="R1570" t="str">
        <f>RIGHT(N1570, LEN(N1570)-SEARCH("/", N1570))</f>
        <v>art books</v>
      </c>
      <c r="S1570" s="13">
        <f>(J1570/86400)+25569+(-7/24)</f>
        <v>41961.77065972222</v>
      </c>
      <c r="T1570" s="13">
        <f>(I1570/86400)+25569+(-7/24)</f>
        <v>41996.77065972222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</f>
        <v>0</v>
      </c>
      <c r="P1571" s="9" t="e">
        <f>(E1571/L1571)</f>
        <v>#DIV/0!</v>
      </c>
      <c r="Q1571" t="str">
        <f>LEFT(N1571,SEARCH("/",N1571)-1)</f>
        <v>publishing</v>
      </c>
      <c r="R1571" t="str">
        <f>RIGHT(N1571, LEN(N1571)-SEARCH("/", N1571))</f>
        <v>art books</v>
      </c>
      <c r="S1571" s="13">
        <f>(J1571/86400)+25569+(-7/24)</f>
        <v>41389.38789351852</v>
      </c>
      <c r="T1571" s="13">
        <f>(I1571/86400)+25569+(-7/24)</f>
        <v>41419.38789351852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</f>
        <v>0.41399999999999998</v>
      </c>
      <c r="P1572" s="9">
        <f>(E1572/L1572)</f>
        <v>47.769230769230766</v>
      </c>
      <c r="Q1572" t="str">
        <f>LEFT(N1572,SEARCH("/",N1572)-1)</f>
        <v>publishing</v>
      </c>
      <c r="R1572" t="str">
        <f>RIGHT(N1572, LEN(N1572)-SEARCH("/", N1572))</f>
        <v>art books</v>
      </c>
      <c r="S1572" s="13">
        <f>(J1572/86400)+25569+(-7/24)</f>
        <v>42438.521782407413</v>
      </c>
      <c r="T1572" s="13">
        <f>(I1572/86400)+25569+(-7/24)</f>
        <v>42468.480115740742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</f>
        <v>6.6115702479338841E-3</v>
      </c>
      <c r="P1573" s="9">
        <f>(E1573/L1573)</f>
        <v>20</v>
      </c>
      <c r="Q1573" t="str">
        <f>LEFT(N1573,SEARCH("/",N1573)-1)</f>
        <v>publishing</v>
      </c>
      <c r="R1573" t="str">
        <f>RIGHT(N1573, LEN(N1573)-SEARCH("/", N1573))</f>
        <v>art books</v>
      </c>
      <c r="S1573" s="13">
        <f>(J1573/86400)+25569+(-7/24)</f>
        <v>42144.477812500001</v>
      </c>
      <c r="T1573" s="13">
        <f>(I1573/86400)+25569+(-7/24)</f>
        <v>42174.477812500001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</f>
        <v>0.05</v>
      </c>
      <c r="P1574" s="9">
        <f>(E1574/L1574)</f>
        <v>41.666666666666664</v>
      </c>
      <c r="Q1574" t="str">
        <f>LEFT(N1574,SEARCH("/",N1574)-1)</f>
        <v>publishing</v>
      </c>
      <c r="R1574" t="str">
        <f>RIGHT(N1574, LEN(N1574)-SEARCH("/", N1574))</f>
        <v>art books</v>
      </c>
      <c r="S1574" s="13">
        <f>(J1574/86400)+25569+(-7/24)</f>
        <v>42403.741423611114</v>
      </c>
      <c r="T1574" s="13">
        <f>(I1574/86400)+25569+(-7/24)</f>
        <v>42428.707638888889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</f>
        <v>2.4777777777777777E-2</v>
      </c>
      <c r="P1575" s="9">
        <f>(E1575/L1575)</f>
        <v>74.333333333333329</v>
      </c>
      <c r="Q1575" t="str">
        <f>LEFT(N1575,SEARCH("/",N1575)-1)</f>
        <v>publishing</v>
      </c>
      <c r="R1575" t="str">
        <f>RIGHT(N1575, LEN(N1575)-SEARCH("/", N1575))</f>
        <v>art books</v>
      </c>
      <c r="S1575" s="13">
        <f>(J1575/86400)+25569+(-7/24)</f>
        <v>42785.708356481489</v>
      </c>
      <c r="T1575" s="13">
        <f>(I1575/86400)+25569+(-7/24)</f>
        <v>42825.874305555561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</f>
        <v>5.0599999999999999E-2</v>
      </c>
      <c r="P1576" s="9">
        <f>(E1576/L1576)</f>
        <v>84.333333333333329</v>
      </c>
      <c r="Q1576" t="str">
        <f>LEFT(N1576,SEARCH("/",N1576)-1)</f>
        <v>publishing</v>
      </c>
      <c r="R1576" t="str">
        <f>RIGHT(N1576, LEN(N1576)-SEARCH("/", N1576))</f>
        <v>art books</v>
      </c>
      <c r="S1576" s="13">
        <f>(J1576/86400)+25569+(-7/24)</f>
        <v>42017.635752314818</v>
      </c>
      <c r="T1576" s="13">
        <f>(I1576/86400)+25569+(-7/24)</f>
        <v>42052.635752314818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</f>
        <v>0.2291</v>
      </c>
      <c r="P1577" s="9">
        <f>(E1577/L1577)</f>
        <v>65.457142857142856</v>
      </c>
      <c r="Q1577" t="str">
        <f>LEFT(N1577,SEARCH("/",N1577)-1)</f>
        <v>publishing</v>
      </c>
      <c r="R1577" t="str">
        <f>RIGHT(N1577, LEN(N1577)-SEARCH("/", N1577))</f>
        <v>art books</v>
      </c>
      <c r="S1577" s="13">
        <f>(J1577/86400)+25569+(-7/24)</f>
        <v>41799.232592592591</v>
      </c>
      <c r="T1577" s="13">
        <f>(I1577/86400)+25569+(-7/24)</f>
        <v>41829.232592592591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</f>
        <v>0.13</v>
      </c>
      <c r="P1578" s="9">
        <f>(E1578/L1578)</f>
        <v>65</v>
      </c>
      <c r="Q1578" t="str">
        <f>LEFT(N1578,SEARCH("/",N1578)-1)</f>
        <v>publishing</v>
      </c>
      <c r="R1578" t="str">
        <f>RIGHT(N1578, LEN(N1578)-SEARCH("/", N1578))</f>
        <v>art books</v>
      </c>
      <c r="S1578" s="13">
        <f>(J1578/86400)+25569+(-7/24)</f>
        <v>42140.587592592594</v>
      </c>
      <c r="T1578" s="13">
        <f>(I1578/86400)+25569+(-7/24)</f>
        <v>42185.587592592594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</f>
        <v>5.4999999999999997E-3</v>
      </c>
      <c r="P1579" s="9">
        <f>(E1579/L1579)</f>
        <v>27.5</v>
      </c>
      <c r="Q1579" t="str">
        <f>LEFT(N1579,SEARCH("/",N1579)-1)</f>
        <v>publishing</v>
      </c>
      <c r="R1579" t="str">
        <f>RIGHT(N1579, LEN(N1579)-SEARCH("/", N1579))</f>
        <v>art books</v>
      </c>
      <c r="S1579" s="13">
        <f>(J1579/86400)+25569+(-7/24)</f>
        <v>41054.556111111109</v>
      </c>
      <c r="T1579" s="13">
        <f>(I1579/86400)+25569+(-7/24)</f>
        <v>41114.556111111109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</f>
        <v>0.10806536636794939</v>
      </c>
      <c r="P1580" s="9">
        <f>(E1580/L1580)</f>
        <v>51.25</v>
      </c>
      <c r="Q1580" t="str">
        <f>LEFT(N1580,SEARCH("/",N1580)-1)</f>
        <v>publishing</v>
      </c>
      <c r="R1580" t="str">
        <f>RIGHT(N1580, LEN(N1580)-SEARCH("/", N1580))</f>
        <v>art books</v>
      </c>
      <c r="S1580" s="13">
        <f>(J1580/86400)+25569+(-7/24)</f>
        <v>40398.774201388893</v>
      </c>
      <c r="T1580" s="13">
        <f>(I1580/86400)+25569+(-7/24)</f>
        <v>40422.791666666672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</f>
        <v>8.4008400840084006E-3</v>
      </c>
      <c r="P1581" s="9">
        <f>(E1581/L1581)</f>
        <v>14</v>
      </c>
      <c r="Q1581" t="str">
        <f>LEFT(N1581,SEARCH("/",N1581)-1)</f>
        <v>publishing</v>
      </c>
      <c r="R1581" t="str">
        <f>RIGHT(N1581, LEN(N1581)-SEARCH("/", N1581))</f>
        <v>art books</v>
      </c>
      <c r="S1581" s="13">
        <f>(J1581/86400)+25569+(-7/24)</f>
        <v>41481.704756944448</v>
      </c>
      <c r="T1581" s="13">
        <f>(I1581/86400)+25569+(-7/24)</f>
        <v>41514.704756944448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</f>
        <v>0</v>
      </c>
      <c r="P1582" s="9" t="e">
        <f>(E1582/L1582)</f>
        <v>#DIV/0!</v>
      </c>
      <c r="Q1582" t="str">
        <f>LEFT(N1582,SEARCH("/",N1582)-1)</f>
        <v>publishing</v>
      </c>
      <c r="R1582" t="str">
        <f>RIGHT(N1582, LEN(N1582)-SEARCH("/", N1582))</f>
        <v>art books</v>
      </c>
      <c r="S1582" s="13">
        <f>(J1582/86400)+25569+(-7/24)</f>
        <v>40989.758402777778</v>
      </c>
      <c r="T1582" s="13">
        <f>(I1582/86400)+25569+(-7/24)</f>
        <v>41049.758402777778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</f>
        <v>5.0000000000000001E-3</v>
      </c>
      <c r="P1583" s="9">
        <f>(E1583/L1583)</f>
        <v>5</v>
      </c>
      <c r="Q1583" t="str">
        <f>LEFT(N1583,SEARCH("/",N1583)-1)</f>
        <v>photography</v>
      </c>
      <c r="R1583" t="str">
        <f>RIGHT(N1583, LEN(N1583)-SEARCH("/", N1583))</f>
        <v>places</v>
      </c>
      <c r="S1583" s="13">
        <f>(J1583/86400)+25569+(-7/24)</f>
        <v>42325.15729166667</v>
      </c>
      <c r="T1583" s="13">
        <f>(I1583/86400)+25569+(-7/24)</f>
        <v>42357.15729166667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</f>
        <v>9.2999999999999999E-2</v>
      </c>
      <c r="P1584" s="9">
        <f>(E1584/L1584)</f>
        <v>31</v>
      </c>
      <c r="Q1584" t="str">
        <f>LEFT(N1584,SEARCH("/",N1584)-1)</f>
        <v>photography</v>
      </c>
      <c r="R1584" t="str">
        <f>RIGHT(N1584, LEN(N1584)-SEARCH("/", N1584))</f>
        <v>places</v>
      </c>
      <c r="S1584" s="13">
        <f>(J1584/86400)+25569+(-7/24)</f>
        <v>42246.498298611114</v>
      </c>
      <c r="T1584" s="13">
        <f>(I1584/86400)+25569+(-7/24)</f>
        <v>42303.597222222226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</f>
        <v>7.5000000000000002E-4</v>
      </c>
      <c r="P1585" s="9">
        <f>(E1585/L1585)</f>
        <v>15</v>
      </c>
      <c r="Q1585" t="str">
        <f>LEFT(N1585,SEARCH("/",N1585)-1)</f>
        <v>photography</v>
      </c>
      <c r="R1585" t="str">
        <f>RIGHT(N1585, LEN(N1585)-SEARCH("/", N1585))</f>
        <v>places</v>
      </c>
      <c r="S1585" s="13">
        <f>(J1585/86400)+25569+(-7/24)</f>
        <v>41877.613321759265</v>
      </c>
      <c r="T1585" s="13">
        <f>(I1585/86400)+25569+(-7/24)</f>
        <v>41907.613321759265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</f>
        <v>0</v>
      </c>
      <c r="P1586" s="9" t="e">
        <f>(E1586/L1586)</f>
        <v>#DIV/0!</v>
      </c>
      <c r="Q1586" t="str">
        <f>LEFT(N1586,SEARCH("/",N1586)-1)</f>
        <v>photography</v>
      </c>
      <c r="R1586" t="str">
        <f>RIGHT(N1586, LEN(N1586)-SEARCH("/", N1586))</f>
        <v>places</v>
      </c>
      <c r="S1586" s="13">
        <f>(J1586/86400)+25569+(-7/24)</f>
        <v>41779.357650462967</v>
      </c>
      <c r="T1586" s="13">
        <f>(I1586/86400)+25569+(-7/24)</f>
        <v>41789.357650462967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</f>
        <v>0.79</v>
      </c>
      <c r="P1587" s="9">
        <f>(E1587/L1587)</f>
        <v>131.66666666666666</v>
      </c>
      <c r="Q1587" t="str">
        <f>LEFT(N1587,SEARCH("/",N1587)-1)</f>
        <v>photography</v>
      </c>
      <c r="R1587" t="str">
        <f>RIGHT(N1587, LEN(N1587)-SEARCH("/", N1587))</f>
        <v>places</v>
      </c>
      <c r="S1587" s="13">
        <f>(J1587/86400)+25569+(-7/24)</f>
        <v>42707.603796296295</v>
      </c>
      <c r="T1587" s="13">
        <f>(I1587/86400)+25569+(-7/24)</f>
        <v>42729.166666666664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</f>
        <v>0</v>
      </c>
      <c r="P1588" s="9" t="e">
        <f>(E1588/L1588)</f>
        <v>#DIV/0!</v>
      </c>
      <c r="Q1588" t="str">
        <f>LEFT(N1588,SEARCH("/",N1588)-1)</f>
        <v>photography</v>
      </c>
      <c r="R1588" t="str">
        <f>RIGHT(N1588, LEN(N1588)-SEARCH("/", N1588))</f>
        <v>places</v>
      </c>
      <c r="S1588" s="13">
        <f>(J1588/86400)+25569+(-7/24)</f>
        <v>42068.812754629631</v>
      </c>
      <c r="T1588" s="13">
        <f>(I1588/86400)+25569+(-7/24)</f>
        <v>42098.771087962967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</f>
        <v>1.3333333333333334E-4</v>
      </c>
      <c r="P1589" s="9">
        <f>(E1589/L1589)</f>
        <v>1</v>
      </c>
      <c r="Q1589" t="str">
        <f>LEFT(N1589,SEARCH("/",N1589)-1)</f>
        <v>photography</v>
      </c>
      <c r="R1589" t="str">
        <f>RIGHT(N1589, LEN(N1589)-SEARCH("/", N1589))</f>
        <v>places</v>
      </c>
      <c r="S1589" s="13">
        <f>(J1589/86400)+25569+(-7/24)</f>
        <v>41956.659317129634</v>
      </c>
      <c r="T1589" s="13">
        <f>(I1589/86400)+25569+(-7/24)</f>
        <v>41986.659317129634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</f>
        <v>0</v>
      </c>
      <c r="P1590" s="9" t="e">
        <f>(E1590/L1590)</f>
        <v>#DIV/0!</v>
      </c>
      <c r="Q1590" t="str">
        <f>LEFT(N1590,SEARCH("/",N1590)-1)</f>
        <v>photography</v>
      </c>
      <c r="R1590" t="str">
        <f>RIGHT(N1590, LEN(N1590)-SEARCH("/", N1590))</f>
        <v>places</v>
      </c>
      <c r="S1590" s="13">
        <f>(J1590/86400)+25569+(-7/24)</f>
        <v>42004.958321759266</v>
      </c>
      <c r="T1590" s="13">
        <f>(I1590/86400)+25569+(-7/24)</f>
        <v>42035.55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</f>
        <v>0</v>
      </c>
      <c r="P1591" s="9" t="e">
        <f>(E1591/L1591)</f>
        <v>#DIV/0!</v>
      </c>
      <c r="Q1591" t="str">
        <f>LEFT(N1591,SEARCH("/",N1591)-1)</f>
        <v>photography</v>
      </c>
      <c r="R1591" t="str">
        <f>RIGHT(N1591, LEN(N1591)-SEARCH("/", N1591))</f>
        <v>places</v>
      </c>
      <c r="S1591" s="13">
        <f>(J1591/86400)+25569+(-7/24)</f>
        <v>42256.693124999998</v>
      </c>
      <c r="T1591" s="13">
        <f>(I1591/86400)+25569+(-7/24)</f>
        <v>42286.693124999998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</f>
        <v>1.7000000000000001E-2</v>
      </c>
      <c r="P1592" s="9">
        <f>(E1592/L1592)</f>
        <v>510</v>
      </c>
      <c r="Q1592" t="str">
        <f>LEFT(N1592,SEARCH("/",N1592)-1)</f>
        <v>photography</v>
      </c>
      <c r="R1592" t="str">
        <f>RIGHT(N1592, LEN(N1592)-SEARCH("/", N1592))</f>
        <v>places</v>
      </c>
      <c r="S1592" s="13">
        <f>(J1592/86400)+25569+(-7/24)</f>
        <v>42240.565555555557</v>
      </c>
      <c r="T1592" s="13">
        <f>(I1592/86400)+25569+(-7/24)</f>
        <v>42270.565555555557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</f>
        <v>0.29228571428571426</v>
      </c>
      <c r="P1593" s="9">
        <f>(E1593/L1593)</f>
        <v>44.478260869565219</v>
      </c>
      <c r="Q1593" t="str">
        <f>LEFT(N1593,SEARCH("/",N1593)-1)</f>
        <v>photography</v>
      </c>
      <c r="R1593" t="str">
        <f>RIGHT(N1593, LEN(N1593)-SEARCH("/", N1593))</f>
        <v>places</v>
      </c>
      <c r="S1593" s="13">
        <f>(J1593/86400)+25569+(-7/24)</f>
        <v>42433.434502314813</v>
      </c>
      <c r="T1593" s="13">
        <f>(I1593/86400)+25569+(-7/24)</f>
        <v>42463.392835648156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</f>
        <v>0</v>
      </c>
      <c r="P1594" s="9" t="e">
        <f>(E1594/L1594)</f>
        <v>#DIV/0!</v>
      </c>
      <c r="Q1594" t="str">
        <f>LEFT(N1594,SEARCH("/",N1594)-1)</f>
        <v>photography</v>
      </c>
      <c r="R1594" t="str">
        <f>RIGHT(N1594, LEN(N1594)-SEARCH("/", N1594))</f>
        <v>places</v>
      </c>
      <c r="S1594" s="13">
        <f>(J1594/86400)+25569+(-7/24)</f>
        <v>42045.781076388892</v>
      </c>
      <c r="T1594" s="13">
        <f>(I1594/86400)+25569+(-7/24)</f>
        <v>42090.73940972222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</f>
        <v>1.3636363636363637E-4</v>
      </c>
      <c r="P1595" s="9">
        <f>(E1595/L1595)</f>
        <v>1</v>
      </c>
      <c r="Q1595" t="str">
        <f>LEFT(N1595,SEARCH("/",N1595)-1)</f>
        <v>photography</v>
      </c>
      <c r="R1595" t="str">
        <f>RIGHT(N1595, LEN(N1595)-SEARCH("/", N1595))</f>
        <v>places</v>
      </c>
      <c r="S1595" s="13">
        <f>(J1595/86400)+25569+(-7/24)</f>
        <v>42033.553877314822</v>
      </c>
      <c r="T1595" s="13">
        <f>(I1595/86400)+25569+(-7/24)</f>
        <v>42063.553877314822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</f>
        <v>0.20499999999999999</v>
      </c>
      <c r="P1596" s="9">
        <f>(E1596/L1596)</f>
        <v>20.5</v>
      </c>
      <c r="Q1596" t="str">
        <f>LEFT(N1596,SEARCH("/",N1596)-1)</f>
        <v>photography</v>
      </c>
      <c r="R1596" t="str">
        <f>RIGHT(N1596, LEN(N1596)-SEARCH("/", N1596))</f>
        <v>places</v>
      </c>
      <c r="S1596" s="13">
        <f>(J1596/86400)+25569+(-7/24)</f>
        <v>42445.421087962961</v>
      </c>
      <c r="T1596" s="13">
        <f>(I1596/86400)+25569+(-7/24)</f>
        <v>42505.389583333337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</f>
        <v>2.8E-3</v>
      </c>
      <c r="P1597" s="9">
        <f>(E1597/L1597)</f>
        <v>40</v>
      </c>
      <c r="Q1597" t="str">
        <f>LEFT(N1597,SEARCH("/",N1597)-1)</f>
        <v>photography</v>
      </c>
      <c r="R1597" t="str">
        <f>RIGHT(N1597, LEN(N1597)-SEARCH("/", N1597))</f>
        <v>places</v>
      </c>
      <c r="S1597" s="13">
        <f>(J1597/86400)+25569+(-7/24)</f>
        <v>41779.758425925931</v>
      </c>
      <c r="T1597" s="13">
        <f>(I1597/86400)+25569+(-7/24)</f>
        <v>41808.550694444442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</f>
        <v>2.3076923076923078E-2</v>
      </c>
      <c r="P1598" s="9">
        <f>(E1598/L1598)</f>
        <v>25</v>
      </c>
      <c r="Q1598" t="str">
        <f>LEFT(N1598,SEARCH("/",N1598)-1)</f>
        <v>photography</v>
      </c>
      <c r="R1598" t="str">
        <f>RIGHT(N1598, LEN(N1598)-SEARCH("/", N1598))</f>
        <v>places</v>
      </c>
      <c r="S1598" s="13">
        <f>(J1598/86400)+25569+(-7/24)</f>
        <v>41941.138530092598</v>
      </c>
      <c r="T1598" s="13">
        <f>(I1598/86400)+25569+(-7/24)</f>
        <v>41986.180196759262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</f>
        <v>0</v>
      </c>
      <c r="P1599" s="9" t="e">
        <f>(E1599/L1599)</f>
        <v>#DIV/0!</v>
      </c>
      <c r="Q1599" t="str">
        <f>LEFT(N1599,SEARCH("/",N1599)-1)</f>
        <v>photography</v>
      </c>
      <c r="R1599" t="str">
        <f>RIGHT(N1599, LEN(N1599)-SEARCH("/", N1599))</f>
        <v>places</v>
      </c>
      <c r="S1599" s="13">
        <f>(J1599/86400)+25569+(-7/24)</f>
        <v>42603.062465277784</v>
      </c>
      <c r="T1599" s="13">
        <f>(I1599/86400)+25569+(-7/24)</f>
        <v>42633.062465277784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</f>
        <v>1.25E-3</v>
      </c>
      <c r="P1600" s="9">
        <f>(E1600/L1600)</f>
        <v>1</v>
      </c>
      <c r="Q1600" t="str">
        <f>LEFT(N1600,SEARCH("/",N1600)-1)</f>
        <v>photography</v>
      </c>
      <c r="R1600" t="str">
        <f>RIGHT(N1600, LEN(N1600)-SEARCH("/", N1600))</f>
        <v>places</v>
      </c>
      <c r="S1600" s="13">
        <f>(J1600/86400)+25569+(-7/24)</f>
        <v>42151.3756712963</v>
      </c>
      <c r="T1600" s="13">
        <f>(I1600/86400)+25569+(-7/24)</f>
        <v>42211.3756712963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</f>
        <v>0</v>
      </c>
      <c r="P1601" s="9" t="e">
        <f>(E1601/L1601)</f>
        <v>#DIV/0!</v>
      </c>
      <c r="Q1601" t="str">
        <f>LEFT(N1601,SEARCH("/",N1601)-1)</f>
        <v>photography</v>
      </c>
      <c r="R1601" t="str">
        <f>RIGHT(N1601, LEN(N1601)-SEARCH("/", N1601))</f>
        <v>places</v>
      </c>
      <c r="S1601" s="13">
        <f>(J1601/86400)+25569+(-7/24)</f>
        <v>42438.247407407405</v>
      </c>
      <c r="T1601" s="13">
        <f>(I1601/86400)+25569+(-7/24)</f>
        <v>42468.205740740748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</f>
        <v>7.3400000000000007E-2</v>
      </c>
      <c r="P1602" s="9">
        <f>(E1602/L1602)</f>
        <v>40.777777777777779</v>
      </c>
      <c r="Q1602" t="str">
        <f>LEFT(N1602,SEARCH("/",N1602)-1)</f>
        <v>photography</v>
      </c>
      <c r="R1602" t="str">
        <f>RIGHT(N1602, LEN(N1602)-SEARCH("/", N1602))</f>
        <v>places</v>
      </c>
      <c r="S1602" s="13">
        <f>(J1602/86400)+25569+(-7/24)</f>
        <v>41790.765648148146</v>
      </c>
      <c r="T1602" s="13">
        <f>(I1602/86400)+25569+(-7/24)</f>
        <v>41834.924305555556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</f>
        <v>1.082492</v>
      </c>
      <c r="P1603" s="9">
        <f>(E1603/L1603)</f>
        <v>48.325535714285714</v>
      </c>
      <c r="Q1603" t="str">
        <f>LEFT(N1603,SEARCH("/",N1603)-1)</f>
        <v>music</v>
      </c>
      <c r="R1603" t="str">
        <f>RIGHT(N1603, LEN(N1603)-SEARCH("/", N1603))</f>
        <v>rock</v>
      </c>
      <c r="S1603" s="13">
        <f>(J1603/86400)+25569+(-7/24)</f>
        <v>40637.801307870373</v>
      </c>
      <c r="T1603" s="13">
        <f>(I1603/86400)+25569+(-7/24)</f>
        <v>40667.801307870373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</f>
        <v>1.0016666666666667</v>
      </c>
      <c r="P1604" s="9">
        <f>(E1604/L1604)</f>
        <v>46.953125</v>
      </c>
      <c r="Q1604" t="str">
        <f>LEFT(N1604,SEARCH("/",N1604)-1)</f>
        <v>music</v>
      </c>
      <c r="R1604" t="str">
        <f>RIGHT(N1604, LEN(N1604)-SEARCH("/", N1604))</f>
        <v>rock</v>
      </c>
      <c r="S1604" s="13">
        <f>(J1604/86400)+25569+(-7/24)</f>
        <v>40788.005983796298</v>
      </c>
      <c r="T1604" s="13">
        <f>(I1604/86400)+25569+(-7/24)</f>
        <v>40830.666666666672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</f>
        <v>1.0003299999999999</v>
      </c>
      <c r="P1605" s="9">
        <f>(E1605/L1605)</f>
        <v>66.688666666666663</v>
      </c>
      <c r="Q1605" t="str">
        <f>LEFT(N1605,SEARCH("/",N1605)-1)</f>
        <v>music</v>
      </c>
      <c r="R1605" t="str">
        <f>RIGHT(N1605, LEN(N1605)-SEARCH("/", N1605))</f>
        <v>rock</v>
      </c>
      <c r="S1605" s="13">
        <f>(J1605/86400)+25569+(-7/24)</f>
        <v>40875.877997685187</v>
      </c>
      <c r="T1605" s="13">
        <f>(I1605/86400)+25569+(-7/24)</f>
        <v>40935.877997685187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</f>
        <v>1.2210714285714286</v>
      </c>
      <c r="P1606" s="9">
        <f>(E1606/L1606)</f>
        <v>48.842857142857142</v>
      </c>
      <c r="Q1606" t="str">
        <f>LEFT(N1606,SEARCH("/",N1606)-1)</f>
        <v>music</v>
      </c>
      <c r="R1606" t="str">
        <f>RIGHT(N1606, LEN(N1606)-SEARCH("/", N1606))</f>
        <v>rock</v>
      </c>
      <c r="S1606" s="13">
        <f>(J1606/86400)+25569+(-7/24)</f>
        <v>40945.553645833337</v>
      </c>
      <c r="T1606" s="13">
        <f>(I1606/86400)+25569+(-7/24)</f>
        <v>40985.511979166673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</f>
        <v>1.0069333333333335</v>
      </c>
      <c r="P1607" s="9">
        <f>(E1607/L1607)</f>
        <v>137.30909090909091</v>
      </c>
      <c r="Q1607" t="str">
        <f>LEFT(N1607,SEARCH("/",N1607)-1)</f>
        <v>music</v>
      </c>
      <c r="R1607" t="str">
        <f>RIGHT(N1607, LEN(N1607)-SEARCH("/", N1607))</f>
        <v>rock</v>
      </c>
      <c r="S1607" s="13">
        <f>(J1607/86400)+25569+(-7/24)</f>
        <v>40746.721215277779</v>
      </c>
      <c r="T1607" s="13">
        <f>(I1607/86400)+25569+(-7/24)</f>
        <v>40756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</f>
        <v>1.01004125</v>
      </c>
      <c r="P1608" s="9">
        <f>(E1608/L1608)</f>
        <v>87.829673913043479</v>
      </c>
      <c r="Q1608" t="str">
        <f>LEFT(N1608,SEARCH("/",N1608)-1)</f>
        <v>music</v>
      </c>
      <c r="R1608" t="str">
        <f>RIGHT(N1608, LEN(N1608)-SEARCH("/", N1608))</f>
        <v>rock</v>
      </c>
      <c r="S1608" s="13">
        <f>(J1608/86400)+25569+(-7/24)</f>
        <v>40535.819884259261</v>
      </c>
      <c r="T1608" s="13">
        <f>(I1608/86400)+25569+(-7/24)</f>
        <v>40625.778217592597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</f>
        <v>1.4511000000000001</v>
      </c>
      <c r="P1609" s="9">
        <f>(E1609/L1609)</f>
        <v>70.785365853658533</v>
      </c>
      <c r="Q1609" t="str">
        <f>LEFT(N1609,SEARCH("/",N1609)-1)</f>
        <v>music</v>
      </c>
      <c r="R1609" t="str">
        <f>RIGHT(N1609, LEN(N1609)-SEARCH("/", N1609))</f>
        <v>rock</v>
      </c>
      <c r="S1609" s="13">
        <f>(J1609/86400)+25569+(-7/24)</f>
        <v>41053.516793981486</v>
      </c>
      <c r="T1609" s="13">
        <f>(I1609/86400)+25569+(-7/24)</f>
        <v>41074.516793981486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</f>
        <v>1.0125</v>
      </c>
      <c r="P1610" s="9">
        <f>(E1610/L1610)</f>
        <v>52.826086956521742</v>
      </c>
      <c r="Q1610" t="str">
        <f>LEFT(N1610,SEARCH("/",N1610)-1)</f>
        <v>music</v>
      </c>
      <c r="R1610" t="str">
        <f>RIGHT(N1610, LEN(N1610)-SEARCH("/", N1610))</f>
        <v>rock</v>
      </c>
      <c r="S1610" s="13">
        <f>(J1610/86400)+25569+(-7/24)</f>
        <v>41607.539189814815</v>
      </c>
      <c r="T1610" s="13">
        <f>(I1610/86400)+25569+(-7/24)</f>
        <v>41639.93472222222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</f>
        <v>1.1833333333333333</v>
      </c>
      <c r="P1611" s="9">
        <f>(E1611/L1611)</f>
        <v>443.75</v>
      </c>
      <c r="Q1611" t="str">
        <f>LEFT(N1611,SEARCH("/",N1611)-1)</f>
        <v>music</v>
      </c>
      <c r="R1611" t="str">
        <f>RIGHT(N1611, LEN(N1611)-SEARCH("/", N1611))</f>
        <v>rock</v>
      </c>
      <c r="S1611" s="13">
        <f>(J1611/86400)+25569+(-7/24)</f>
        <v>40795.709594907406</v>
      </c>
      <c r="T1611" s="13">
        <f>(I1611/86400)+25569+(-7/24)</f>
        <v>40849.041666666672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</f>
        <v>2.7185000000000001</v>
      </c>
      <c r="P1612" s="9">
        <f>(E1612/L1612)</f>
        <v>48.544642857142854</v>
      </c>
      <c r="Q1612" t="str">
        <f>LEFT(N1612,SEARCH("/",N1612)-1)</f>
        <v>music</v>
      </c>
      <c r="R1612" t="str">
        <f>RIGHT(N1612, LEN(N1612)-SEARCH("/", N1612))</f>
        <v>rock</v>
      </c>
      <c r="S1612" s="13">
        <f>(J1612/86400)+25569+(-7/24)</f>
        <v>41228.633217592593</v>
      </c>
      <c r="T1612" s="13">
        <f>(I1612/86400)+25569+(-7/24)</f>
        <v>41258.633217592593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</f>
        <v>1.25125</v>
      </c>
      <c r="P1613" s="9">
        <f>(E1613/L1613)</f>
        <v>37.074074074074076</v>
      </c>
      <c r="Q1613" t="str">
        <f>LEFT(N1613,SEARCH("/",N1613)-1)</f>
        <v>music</v>
      </c>
      <c r="R1613" t="str">
        <f>RIGHT(N1613, LEN(N1613)-SEARCH("/", N1613))</f>
        <v>rock</v>
      </c>
      <c r="S1613" s="13">
        <f>(J1613/86400)+25569+(-7/24)</f>
        <v>41408.708703703705</v>
      </c>
      <c r="T1613" s="13">
        <f>(I1613/86400)+25569+(-7/24)</f>
        <v>41429.708703703705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</f>
        <v>1.1000000000000001</v>
      </c>
      <c r="P1614" s="9">
        <f>(E1614/L1614)</f>
        <v>50</v>
      </c>
      <c r="Q1614" t="str">
        <f>LEFT(N1614,SEARCH("/",N1614)-1)</f>
        <v>music</v>
      </c>
      <c r="R1614" t="str">
        <f>RIGHT(N1614, LEN(N1614)-SEARCH("/", N1614))</f>
        <v>rock</v>
      </c>
      <c r="S1614" s="13">
        <f>(J1614/86400)+25569+(-7/24)</f>
        <v>41246.583148148151</v>
      </c>
      <c r="T1614" s="13">
        <f>(I1614/86400)+25569+(-7/24)</f>
        <v>41276.583148148151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</f>
        <v>1.0149999999999999</v>
      </c>
      <c r="P1615" s="9">
        <f>(E1615/L1615)</f>
        <v>39.03846153846154</v>
      </c>
      <c r="Q1615" t="str">
        <f>LEFT(N1615,SEARCH("/",N1615)-1)</f>
        <v>music</v>
      </c>
      <c r="R1615" t="str">
        <f>RIGHT(N1615, LEN(N1615)-SEARCH("/", N1615))</f>
        <v>rock</v>
      </c>
      <c r="S1615" s="13">
        <f>(J1615/86400)+25569+(-7/24)</f>
        <v>41081.777800925927</v>
      </c>
      <c r="T1615" s="13">
        <f>(I1615/86400)+25569+(-7/24)</f>
        <v>41111.777800925927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</f>
        <v>1.0269999999999999</v>
      </c>
      <c r="P1616" s="9">
        <f>(E1616/L1616)</f>
        <v>66.688311688311686</v>
      </c>
      <c r="Q1616" t="str">
        <f>LEFT(N1616,SEARCH("/",N1616)-1)</f>
        <v>music</v>
      </c>
      <c r="R1616" t="str">
        <f>RIGHT(N1616, LEN(N1616)-SEARCH("/", N1616))</f>
        <v>rock</v>
      </c>
      <c r="S1616" s="13">
        <f>(J1616/86400)+25569+(-7/24)</f>
        <v>41794.689456018525</v>
      </c>
      <c r="T1616" s="13">
        <f>(I1616/86400)+25569+(-7/24)</f>
        <v>41854.416666666672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</f>
        <v>1.1412500000000001</v>
      </c>
      <c r="P1617" s="9">
        <f>(E1617/L1617)</f>
        <v>67.132352941176464</v>
      </c>
      <c r="Q1617" t="str">
        <f>LEFT(N1617,SEARCH("/",N1617)-1)</f>
        <v>music</v>
      </c>
      <c r="R1617" t="str">
        <f>RIGHT(N1617, LEN(N1617)-SEARCH("/", N1617))</f>
        <v>rock</v>
      </c>
      <c r="S1617" s="13">
        <f>(J1617/86400)+25569+(-7/24)</f>
        <v>40844.759212962963</v>
      </c>
      <c r="T1617" s="13">
        <f>(I1617/86400)+25569+(-7/24)</f>
        <v>40889.800879629634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</f>
        <v>1.042</v>
      </c>
      <c r="P1618" s="9">
        <f>(E1618/L1618)</f>
        <v>66.369426751592357</v>
      </c>
      <c r="Q1618" t="str">
        <f>LEFT(N1618,SEARCH("/",N1618)-1)</f>
        <v>music</v>
      </c>
      <c r="R1618" t="str">
        <f>RIGHT(N1618, LEN(N1618)-SEARCH("/", N1618))</f>
        <v>rock</v>
      </c>
      <c r="S1618" s="13">
        <f>(J1618/86400)+25569+(-7/24)</f>
        <v>41194.423854166671</v>
      </c>
      <c r="T1618" s="13">
        <f>(I1618/86400)+25569+(-7/24)</f>
        <v>41235.625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</f>
        <v>1.4585714285714286</v>
      </c>
      <c r="P1619" s="9">
        <f>(E1619/L1619)</f>
        <v>64.620253164556956</v>
      </c>
      <c r="Q1619" t="str">
        <f>LEFT(N1619,SEARCH("/",N1619)-1)</f>
        <v>music</v>
      </c>
      <c r="R1619" t="str">
        <f>RIGHT(N1619, LEN(N1619)-SEARCH("/", N1619))</f>
        <v>rock</v>
      </c>
      <c r="S1619" s="13">
        <f>(J1619/86400)+25569+(-7/24)</f>
        <v>41546.372546296298</v>
      </c>
      <c r="T1619" s="13">
        <f>(I1619/86400)+25569+(-7/24)</f>
        <v>41579.5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</f>
        <v>1.0506666666666666</v>
      </c>
      <c r="P1620" s="9">
        <f>(E1620/L1620)</f>
        <v>58.370370370370374</v>
      </c>
      <c r="Q1620" t="str">
        <f>LEFT(N1620,SEARCH("/",N1620)-1)</f>
        <v>music</v>
      </c>
      <c r="R1620" t="str">
        <f>RIGHT(N1620, LEN(N1620)-SEARCH("/", N1620))</f>
        <v>rock</v>
      </c>
      <c r="S1620" s="13">
        <f>(J1620/86400)+25569+(-7/24)</f>
        <v>41301.362673611111</v>
      </c>
      <c r="T1620" s="13">
        <f>(I1620/86400)+25569+(-7/24)</f>
        <v>41341.362673611111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</f>
        <v>1.3333333333333333</v>
      </c>
      <c r="P1621" s="9">
        <f>(E1621/L1621)</f>
        <v>86.956521739130437</v>
      </c>
      <c r="Q1621" t="str">
        <f>LEFT(N1621,SEARCH("/",N1621)-1)</f>
        <v>music</v>
      </c>
      <c r="R1621" t="str">
        <f>RIGHT(N1621, LEN(N1621)-SEARCH("/", N1621))</f>
        <v>rock</v>
      </c>
      <c r="S1621" s="13">
        <f>(J1621/86400)+25569+(-7/24)</f>
        <v>41875.894513888888</v>
      </c>
      <c r="T1621" s="13">
        <f>(I1621/86400)+25569+(-7/24)</f>
        <v>41896.894513888888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</f>
        <v>1.1299999999999999</v>
      </c>
      <c r="P1622" s="9">
        <f>(E1622/L1622)</f>
        <v>66.470588235294116</v>
      </c>
      <c r="Q1622" t="str">
        <f>LEFT(N1622,SEARCH("/",N1622)-1)</f>
        <v>music</v>
      </c>
      <c r="R1622" t="str">
        <f>RIGHT(N1622, LEN(N1622)-SEARCH("/", N1622))</f>
        <v>rock</v>
      </c>
      <c r="S1622" s="13">
        <f>(J1622/86400)+25569+(-7/24)</f>
        <v>41321.04791666667</v>
      </c>
      <c r="T1622" s="13">
        <f>(I1622/86400)+25569+(-7/24)</f>
        <v>41328.04791666667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</f>
        <v>1.212</v>
      </c>
      <c r="P1623" s="9">
        <f>(E1623/L1623)</f>
        <v>163.78378378378378</v>
      </c>
      <c r="Q1623" t="str">
        <f>LEFT(N1623,SEARCH("/",N1623)-1)</f>
        <v>music</v>
      </c>
      <c r="R1623" t="str">
        <f>RIGHT(N1623, LEN(N1623)-SEARCH("/", N1623))</f>
        <v>rock</v>
      </c>
      <c r="S1623" s="13">
        <f>(J1623/86400)+25569+(-7/24)</f>
        <v>41003.314988425926</v>
      </c>
      <c r="T1623" s="13">
        <f>(I1623/86400)+25569+(-7/24)</f>
        <v>41056.874305555561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</f>
        <v>1.0172463768115942</v>
      </c>
      <c r="P1624" s="9">
        <f>(E1624/L1624)</f>
        <v>107.98461538461538</v>
      </c>
      <c r="Q1624" t="str">
        <f>LEFT(N1624,SEARCH("/",N1624)-1)</f>
        <v>music</v>
      </c>
      <c r="R1624" t="str">
        <f>RIGHT(N1624, LEN(N1624)-SEARCH("/", N1624))</f>
        <v>rock</v>
      </c>
      <c r="S1624" s="13">
        <f>(J1624/86400)+25569+(-7/24)</f>
        <v>41950.003171296303</v>
      </c>
      <c r="T1624" s="13">
        <f>(I1624/86400)+25569+(-7/24)</f>
        <v>41990.040972222225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</f>
        <v>1.0106666666666666</v>
      </c>
      <c r="P1625" s="9">
        <f>(E1625/L1625)</f>
        <v>42.111111111111114</v>
      </c>
      <c r="Q1625" t="str">
        <f>LEFT(N1625,SEARCH("/",N1625)-1)</f>
        <v>music</v>
      </c>
      <c r="R1625" t="str">
        <f>RIGHT(N1625, LEN(N1625)-SEARCH("/", N1625))</f>
        <v>rock</v>
      </c>
      <c r="S1625" s="13">
        <f>(J1625/86400)+25569+(-7/24)</f>
        <v>41453.396863425929</v>
      </c>
      <c r="T1625" s="13">
        <f>(I1625/86400)+25569+(-7/24)</f>
        <v>41513.396863425929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</f>
        <v>1.18</v>
      </c>
      <c r="P1626" s="9">
        <f>(E1626/L1626)</f>
        <v>47.2</v>
      </c>
      <c r="Q1626" t="str">
        <f>LEFT(N1626,SEARCH("/",N1626)-1)</f>
        <v>music</v>
      </c>
      <c r="R1626" t="str">
        <f>RIGHT(N1626, LEN(N1626)-SEARCH("/", N1626))</f>
        <v>rock</v>
      </c>
      <c r="S1626" s="13">
        <f>(J1626/86400)+25569+(-7/24)</f>
        <v>41243.075636574074</v>
      </c>
      <c r="T1626" s="13">
        <f>(I1626/86400)+25569+(-7/24)</f>
        <v>41283.075636574074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</f>
        <v>1.5533333333333332</v>
      </c>
      <c r="P1627" s="9">
        <f>(E1627/L1627)</f>
        <v>112.01923076923077</v>
      </c>
      <c r="Q1627" t="str">
        <f>LEFT(N1627,SEARCH("/",N1627)-1)</f>
        <v>music</v>
      </c>
      <c r="R1627" t="str">
        <f>RIGHT(N1627, LEN(N1627)-SEARCH("/", N1627))</f>
        <v>rock</v>
      </c>
      <c r="S1627" s="13">
        <f>(J1627/86400)+25569+(-7/24)</f>
        <v>41135.40802083334</v>
      </c>
      <c r="T1627" s="13">
        <f>(I1627/86400)+25569+(-7/24)</f>
        <v>41163.40802083334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</f>
        <v>1.0118750000000001</v>
      </c>
      <c r="P1628" s="9">
        <f>(E1628/L1628)</f>
        <v>74.953703703703709</v>
      </c>
      <c r="Q1628" t="str">
        <f>LEFT(N1628,SEARCH("/",N1628)-1)</f>
        <v>music</v>
      </c>
      <c r="R1628" t="str">
        <f>RIGHT(N1628, LEN(N1628)-SEARCH("/", N1628))</f>
        <v>rock</v>
      </c>
      <c r="S1628" s="13">
        <f>(J1628/86400)+25569+(-7/24)</f>
        <v>41579.556331018517</v>
      </c>
      <c r="T1628" s="13">
        <f>(I1628/86400)+25569+(-7/24)</f>
        <v>41609.597997685189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</f>
        <v>1.17</v>
      </c>
      <c r="P1629" s="9">
        <f>(E1629/L1629)</f>
        <v>61.578947368421055</v>
      </c>
      <c r="Q1629" t="str">
        <f>LEFT(N1629,SEARCH("/",N1629)-1)</f>
        <v>music</v>
      </c>
      <c r="R1629" t="str">
        <f>RIGHT(N1629, LEN(N1629)-SEARCH("/", N1629))</f>
        <v>rock</v>
      </c>
      <c r="S1629" s="13">
        <f>(J1629/86400)+25569+(-7/24)</f>
        <v>41205.415381944447</v>
      </c>
      <c r="T1629" s="13">
        <f>(I1629/86400)+25569+(-7/24)</f>
        <v>41238.915972222225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</f>
        <v>1.00925</v>
      </c>
      <c r="P1630" s="9">
        <f>(E1630/L1630)</f>
        <v>45.875</v>
      </c>
      <c r="Q1630" t="str">
        <f>LEFT(N1630,SEARCH("/",N1630)-1)</f>
        <v>music</v>
      </c>
      <c r="R1630" t="str">
        <f>RIGHT(N1630, LEN(N1630)-SEARCH("/", N1630))</f>
        <v>rock</v>
      </c>
      <c r="S1630" s="13">
        <f>(J1630/86400)+25569+(-7/24)</f>
        <v>41774.445393518523</v>
      </c>
      <c r="T1630" s="13">
        <f>(I1630/86400)+25569+(-7/24)</f>
        <v>41807.445393518523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</f>
        <v>1.0366666666666666</v>
      </c>
      <c r="P1631" s="9">
        <f>(E1631/L1631)</f>
        <v>75.853658536585371</v>
      </c>
      <c r="Q1631" t="str">
        <f>LEFT(N1631,SEARCH("/",N1631)-1)</f>
        <v>music</v>
      </c>
      <c r="R1631" t="str">
        <f>RIGHT(N1631, LEN(N1631)-SEARCH("/", N1631))</f>
        <v>rock</v>
      </c>
      <c r="S1631" s="13">
        <f>(J1631/86400)+25569+(-7/24)</f>
        <v>41645.575613425928</v>
      </c>
      <c r="T1631" s="13">
        <f>(I1631/86400)+25569+(-7/24)</f>
        <v>41690.575613425928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</f>
        <v>2.6524999999999999</v>
      </c>
      <c r="P1632" s="9">
        <f>(E1632/L1632)</f>
        <v>84.206349206349202</v>
      </c>
      <c r="Q1632" t="str">
        <f>LEFT(N1632,SEARCH("/",N1632)-1)</f>
        <v>music</v>
      </c>
      <c r="R1632" t="str">
        <f>RIGHT(N1632, LEN(N1632)-SEARCH("/", N1632))</f>
        <v>rock</v>
      </c>
      <c r="S1632" s="13">
        <f>(J1632/86400)+25569+(-7/24)</f>
        <v>40939.546006944445</v>
      </c>
      <c r="T1632" s="13">
        <f>(I1632/86400)+25569+(-7/24)</f>
        <v>40969.999305555561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</f>
        <v>1.5590999999999999</v>
      </c>
      <c r="P1633" s="9">
        <f>(E1633/L1633)</f>
        <v>117.22556390977444</v>
      </c>
      <c r="Q1633" t="str">
        <f>LEFT(N1633,SEARCH("/",N1633)-1)</f>
        <v>music</v>
      </c>
      <c r="R1633" t="str">
        <f>RIGHT(N1633, LEN(N1633)-SEARCH("/", N1633))</f>
        <v>rock</v>
      </c>
      <c r="S1633" s="13">
        <f>(J1633/86400)+25569+(-7/24)</f>
        <v>41164.567835648151</v>
      </c>
      <c r="T1633" s="13">
        <f>(I1633/86400)+25569+(-7/24)</f>
        <v>41194.567835648151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</f>
        <v>1.0162500000000001</v>
      </c>
      <c r="P1634" s="9">
        <f>(E1634/L1634)</f>
        <v>86.489361702127653</v>
      </c>
      <c r="Q1634" t="str">
        <f>LEFT(N1634,SEARCH("/",N1634)-1)</f>
        <v>music</v>
      </c>
      <c r="R1634" t="str">
        <f>RIGHT(N1634, LEN(N1634)-SEARCH("/", N1634))</f>
        <v>rock</v>
      </c>
      <c r="S1634" s="13">
        <f>(J1634/86400)+25569+(-7/24)</f>
        <v>40750.049236111117</v>
      </c>
      <c r="T1634" s="13">
        <f>(I1634/86400)+25569+(-7/24)</f>
        <v>40810.049236111117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</f>
        <v>1</v>
      </c>
      <c r="P1635" s="9">
        <f>(E1635/L1635)</f>
        <v>172.41379310344828</v>
      </c>
      <c r="Q1635" t="str">
        <f>LEFT(N1635,SEARCH("/",N1635)-1)</f>
        <v>music</v>
      </c>
      <c r="R1635" t="str">
        <f>RIGHT(N1635, LEN(N1635)-SEARCH("/", N1635))</f>
        <v>rock</v>
      </c>
      <c r="S1635" s="13">
        <f>(J1635/86400)+25569+(-7/24)</f>
        <v>40896.592083333337</v>
      </c>
      <c r="T1635" s="13">
        <f>(I1635/86400)+25569+(-7/24)</f>
        <v>40923.916666666672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</f>
        <v>1.0049999999999999</v>
      </c>
      <c r="P1636" s="9">
        <f>(E1636/L1636)</f>
        <v>62.8125</v>
      </c>
      <c r="Q1636" t="str">
        <f>LEFT(N1636,SEARCH("/",N1636)-1)</f>
        <v>music</v>
      </c>
      <c r="R1636" t="str">
        <f>RIGHT(N1636, LEN(N1636)-SEARCH("/", N1636))</f>
        <v>rock</v>
      </c>
      <c r="S1636" s="13">
        <f>(J1636/86400)+25569+(-7/24)</f>
        <v>40657.898159722223</v>
      </c>
      <c r="T1636" s="13">
        <f>(I1636/86400)+25569+(-7/24)</f>
        <v>40695.957638888889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</f>
        <v>1.2529999999999999</v>
      </c>
      <c r="P1637" s="9">
        <f>(E1637/L1637)</f>
        <v>67.729729729729726</v>
      </c>
      <c r="Q1637" t="str">
        <f>LEFT(N1637,SEARCH("/",N1637)-1)</f>
        <v>music</v>
      </c>
      <c r="R1637" t="str">
        <f>RIGHT(N1637, LEN(N1637)-SEARCH("/", N1637))</f>
        <v>rock</v>
      </c>
      <c r="S1637" s="13">
        <f>(J1637/86400)+25569+(-7/24)</f>
        <v>42502.577094907414</v>
      </c>
      <c r="T1637" s="13">
        <f>(I1637/86400)+25569+(-7/24)</f>
        <v>42562.577094907414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</f>
        <v>1.0355555555555556</v>
      </c>
      <c r="P1638" s="9">
        <f>(E1638/L1638)</f>
        <v>53.5632183908046</v>
      </c>
      <c r="Q1638" t="str">
        <f>LEFT(N1638,SEARCH("/",N1638)-1)</f>
        <v>music</v>
      </c>
      <c r="R1638" t="str">
        <f>RIGHT(N1638, LEN(N1638)-SEARCH("/", N1638))</f>
        <v>rock</v>
      </c>
      <c r="S1638" s="13">
        <f>(J1638/86400)+25569+(-7/24)</f>
        <v>40662.795000000006</v>
      </c>
      <c r="T1638" s="13">
        <f>(I1638/86400)+25569+(-7/24)</f>
        <v>40705.875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</f>
        <v>1.038</v>
      </c>
      <c r="P1639" s="9">
        <f>(E1639/L1639)</f>
        <v>34.6</v>
      </c>
      <c r="Q1639" t="str">
        <f>LEFT(N1639,SEARCH("/",N1639)-1)</f>
        <v>music</v>
      </c>
      <c r="R1639" t="str">
        <f>RIGHT(N1639, LEN(N1639)-SEARCH("/", N1639))</f>
        <v>rock</v>
      </c>
      <c r="S1639" s="13">
        <f>(J1639/86400)+25569+(-7/24)</f>
        <v>40122.459953703707</v>
      </c>
      <c r="T1639" s="13">
        <f>(I1639/86400)+25569+(-7/24)</f>
        <v>40178.693749999999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</f>
        <v>1.05</v>
      </c>
      <c r="P1640" s="9">
        <f>(E1640/L1640)</f>
        <v>38.888888888888886</v>
      </c>
      <c r="Q1640" t="str">
        <f>LEFT(N1640,SEARCH("/",N1640)-1)</f>
        <v>music</v>
      </c>
      <c r="R1640" t="str">
        <f>RIGHT(N1640, LEN(N1640)-SEARCH("/", N1640))</f>
        <v>rock</v>
      </c>
      <c r="S1640" s="13">
        <f>(J1640/86400)+25569+(-7/24)</f>
        <v>41288.395462962966</v>
      </c>
      <c r="T1640" s="13">
        <f>(I1640/86400)+25569+(-7/24)</f>
        <v>41333.600694444445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</f>
        <v>1</v>
      </c>
      <c r="P1641" s="9">
        <f>(E1641/L1641)</f>
        <v>94.736842105263165</v>
      </c>
      <c r="Q1641" t="str">
        <f>LEFT(N1641,SEARCH("/",N1641)-1)</f>
        <v>music</v>
      </c>
      <c r="R1641" t="str">
        <f>RIGHT(N1641, LEN(N1641)-SEARCH("/", N1641))</f>
        <v>rock</v>
      </c>
      <c r="S1641" s="13">
        <f>(J1641/86400)+25569+(-7/24)</f>
        <v>40941.360706018524</v>
      </c>
      <c r="T1641" s="13">
        <f>(I1641/86400)+25569+(-7/24)</f>
        <v>40971.360706018524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</f>
        <v>1.6986000000000001</v>
      </c>
      <c r="P1642" s="9">
        <f>(E1642/L1642)</f>
        <v>39.967058823529413</v>
      </c>
      <c r="Q1642" t="str">
        <f>LEFT(N1642,SEARCH("/",N1642)-1)</f>
        <v>music</v>
      </c>
      <c r="R1642" t="str">
        <f>RIGHT(N1642, LEN(N1642)-SEARCH("/", N1642))</f>
        <v>rock</v>
      </c>
      <c r="S1642" s="13">
        <f>(J1642/86400)+25569+(-7/24)</f>
        <v>40378.939293981486</v>
      </c>
      <c r="T1642" s="13">
        <f>(I1642/86400)+25569+(-7/24)</f>
        <v>40392.790972222225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</f>
        <v>1.014</v>
      </c>
      <c r="P1643" s="9">
        <f>(E1643/L1643)</f>
        <v>97.5</v>
      </c>
      <c r="Q1643" t="str">
        <f>LEFT(N1643,SEARCH("/",N1643)-1)</f>
        <v>music</v>
      </c>
      <c r="R1643" t="str">
        <f>RIGHT(N1643, LEN(N1643)-SEARCH("/", N1643))</f>
        <v>pop</v>
      </c>
      <c r="S1643" s="13">
        <f>(J1643/86400)+25569+(-7/24)</f>
        <v>41962.304907407415</v>
      </c>
      <c r="T1643" s="13">
        <f>(I1643/86400)+25569+(-7/24)</f>
        <v>41992.304907407415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</f>
        <v>1</v>
      </c>
      <c r="P1644" s="9">
        <f>(E1644/L1644)</f>
        <v>42.857142857142854</v>
      </c>
      <c r="Q1644" t="str">
        <f>LEFT(N1644,SEARCH("/",N1644)-1)</f>
        <v>music</v>
      </c>
      <c r="R1644" t="str">
        <f>RIGHT(N1644, LEN(N1644)-SEARCH("/", N1644))</f>
        <v>pop</v>
      </c>
      <c r="S1644" s="13">
        <f>(J1644/86400)+25569+(-7/24)</f>
        <v>40687.732951388891</v>
      </c>
      <c r="T1644" s="13">
        <f>(I1644/86400)+25569+(-7/24)</f>
        <v>40707.732951388891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</f>
        <v>1.2470000000000001</v>
      </c>
      <c r="P1645" s="9">
        <f>(E1645/L1645)</f>
        <v>168.51351351351352</v>
      </c>
      <c r="Q1645" t="str">
        <f>LEFT(N1645,SEARCH("/",N1645)-1)</f>
        <v>music</v>
      </c>
      <c r="R1645" t="str">
        <f>RIGHT(N1645, LEN(N1645)-SEARCH("/", N1645))</f>
        <v>pop</v>
      </c>
      <c r="S1645" s="13">
        <f>(J1645/86400)+25569+(-7/24)</f>
        <v>41146.532546296301</v>
      </c>
      <c r="T1645" s="13">
        <f>(I1645/86400)+25569+(-7/24)</f>
        <v>41176.532546296301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</f>
        <v>1.095</v>
      </c>
      <c r="P1646" s="9">
        <f>(E1646/L1646)</f>
        <v>85.546875</v>
      </c>
      <c r="Q1646" t="str">
        <f>LEFT(N1646,SEARCH("/",N1646)-1)</f>
        <v>music</v>
      </c>
      <c r="R1646" t="str">
        <f>RIGHT(N1646, LEN(N1646)-SEARCH("/", N1646))</f>
        <v>pop</v>
      </c>
      <c r="S1646" s="13">
        <f>(J1646/86400)+25569+(-7/24)</f>
        <v>41174.768055555556</v>
      </c>
      <c r="T1646" s="13">
        <f>(I1646/86400)+25569+(-7/24)</f>
        <v>41234.80972222222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</f>
        <v>1.1080000000000001</v>
      </c>
      <c r="P1647" s="9">
        <f>(E1647/L1647)</f>
        <v>554</v>
      </c>
      <c r="Q1647" t="str">
        <f>LEFT(N1647,SEARCH("/",N1647)-1)</f>
        <v>music</v>
      </c>
      <c r="R1647" t="str">
        <f>RIGHT(N1647, LEN(N1647)-SEARCH("/", N1647))</f>
        <v>pop</v>
      </c>
      <c r="S1647" s="13">
        <f>(J1647/86400)+25569+(-7/24)</f>
        <v>41521.325694444451</v>
      </c>
      <c r="T1647" s="13">
        <f>(I1647/86400)+25569+(-7/24)</f>
        <v>41535.325694444451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</f>
        <v>1.1020000000000001</v>
      </c>
      <c r="P1648" s="9">
        <f>(E1648/L1648)</f>
        <v>26.554216867469879</v>
      </c>
      <c r="Q1648" t="str">
        <f>LEFT(N1648,SEARCH("/",N1648)-1)</f>
        <v>music</v>
      </c>
      <c r="R1648" t="str">
        <f>RIGHT(N1648, LEN(N1648)-SEARCH("/", N1648))</f>
        <v>pop</v>
      </c>
      <c r="S1648" s="13">
        <f>(J1648/86400)+25569+(-7/24)</f>
        <v>41833.158599537041</v>
      </c>
      <c r="T1648" s="13">
        <f>(I1648/86400)+25569+(-7/24)</f>
        <v>41865.46597222222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</f>
        <v>1.0471999999999999</v>
      </c>
      <c r="P1649" s="9">
        <f>(E1649/L1649)</f>
        <v>113.82608695652173</v>
      </c>
      <c r="Q1649" t="str">
        <f>LEFT(N1649,SEARCH("/",N1649)-1)</f>
        <v>music</v>
      </c>
      <c r="R1649" t="str">
        <f>RIGHT(N1649, LEN(N1649)-SEARCH("/", N1649))</f>
        <v>pop</v>
      </c>
      <c r="S1649" s="13">
        <f>(J1649/86400)+25569+(-7/24)</f>
        <v>41039.117789351854</v>
      </c>
      <c r="T1649" s="13">
        <f>(I1649/86400)+25569+(-7/24)</f>
        <v>41069.117789351854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</f>
        <v>1.2526086956521738</v>
      </c>
      <c r="P1650" s="9">
        <f>(E1650/L1650)</f>
        <v>32.011111111111113</v>
      </c>
      <c r="Q1650" t="str">
        <f>LEFT(N1650,SEARCH("/",N1650)-1)</f>
        <v>music</v>
      </c>
      <c r="R1650" t="str">
        <f>RIGHT(N1650, LEN(N1650)-SEARCH("/", N1650))</f>
        <v>pop</v>
      </c>
      <c r="S1650" s="13">
        <f>(J1650/86400)+25569+(-7/24)</f>
        <v>40592.412986111114</v>
      </c>
      <c r="T1650" s="13">
        <f>(I1650/86400)+25569+(-7/24)</f>
        <v>40622.37131944445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</f>
        <v>1.0058763157894737</v>
      </c>
      <c r="P1651" s="9">
        <f>(E1651/L1651)</f>
        <v>47.189259259259259</v>
      </c>
      <c r="Q1651" t="str">
        <f>LEFT(N1651,SEARCH("/",N1651)-1)</f>
        <v>music</v>
      </c>
      <c r="R1651" t="str">
        <f>RIGHT(N1651, LEN(N1651)-SEARCH("/", N1651))</f>
        <v>pop</v>
      </c>
      <c r="S1651" s="13">
        <f>(J1651/86400)+25569+(-7/24)</f>
        <v>41737.392997685187</v>
      </c>
      <c r="T1651" s="13">
        <f>(I1651/86400)+25569+(-7/24)</f>
        <v>41782.392997685187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</f>
        <v>1.4155</v>
      </c>
      <c r="P1652" s="9">
        <f>(E1652/L1652)</f>
        <v>88.46875</v>
      </c>
      <c r="Q1652" t="str">
        <f>LEFT(N1652,SEARCH("/",N1652)-1)</f>
        <v>music</v>
      </c>
      <c r="R1652" t="str">
        <f>RIGHT(N1652, LEN(N1652)-SEARCH("/", N1652))</f>
        <v>pop</v>
      </c>
      <c r="S1652" s="13">
        <f>(J1652/86400)+25569+(-7/24)</f>
        <v>41526.143946759265</v>
      </c>
      <c r="T1652" s="13">
        <f>(I1652/86400)+25569+(-7/24)</f>
        <v>41556.143946759265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</f>
        <v>1.0075000000000001</v>
      </c>
      <c r="P1653" s="9">
        <f>(E1653/L1653)</f>
        <v>100.75</v>
      </c>
      <c r="Q1653" t="str">
        <f>LEFT(N1653,SEARCH("/",N1653)-1)</f>
        <v>music</v>
      </c>
      <c r="R1653" t="str">
        <f>RIGHT(N1653, LEN(N1653)-SEARCH("/", N1653))</f>
        <v>pop</v>
      </c>
      <c r="S1653" s="13">
        <f>(J1653/86400)+25569+(-7/24)</f>
        <v>40625.609027777777</v>
      </c>
      <c r="T1653" s="13">
        <f>(I1653/86400)+25569+(-7/24)</f>
        <v>40658.999305555561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</f>
        <v>1.0066666666666666</v>
      </c>
      <c r="P1654" s="9">
        <f>(E1654/L1654)</f>
        <v>64.714285714285708</v>
      </c>
      <c r="Q1654" t="str">
        <f>LEFT(N1654,SEARCH("/",N1654)-1)</f>
        <v>music</v>
      </c>
      <c r="R1654" t="str">
        <f>RIGHT(N1654, LEN(N1654)-SEARCH("/", N1654))</f>
        <v>pop</v>
      </c>
      <c r="S1654" s="13">
        <f>(J1654/86400)+25569+(-7/24)</f>
        <v>41572.201307870375</v>
      </c>
      <c r="T1654" s="13">
        <f>(I1654/86400)+25569+(-7/24)</f>
        <v>41602.242974537039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</f>
        <v>1.7423040000000001</v>
      </c>
      <c r="P1655" s="9">
        <f>(E1655/L1655)</f>
        <v>51.854285714285716</v>
      </c>
      <c r="Q1655" t="str">
        <f>LEFT(N1655,SEARCH("/",N1655)-1)</f>
        <v>music</v>
      </c>
      <c r="R1655" t="str">
        <f>RIGHT(N1655, LEN(N1655)-SEARCH("/", N1655))</f>
        <v>pop</v>
      </c>
      <c r="S1655" s="13">
        <f>(J1655/86400)+25569+(-7/24)</f>
        <v>40626.54277777778</v>
      </c>
      <c r="T1655" s="13">
        <f>(I1655/86400)+25569+(-7/24)</f>
        <v>40657.54277777778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</f>
        <v>1.199090909090909</v>
      </c>
      <c r="P1656" s="9">
        <f>(E1656/L1656)</f>
        <v>38.794117647058826</v>
      </c>
      <c r="Q1656" t="str">
        <f>LEFT(N1656,SEARCH("/",N1656)-1)</f>
        <v>music</v>
      </c>
      <c r="R1656" t="str">
        <f>RIGHT(N1656, LEN(N1656)-SEARCH("/", N1656))</f>
        <v>pop</v>
      </c>
      <c r="S1656" s="13">
        <f>(J1656/86400)+25569+(-7/24)</f>
        <v>40987.599074074074</v>
      </c>
      <c r="T1656" s="13">
        <f>(I1656/86400)+25569+(-7/24)</f>
        <v>41017.599074074074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</f>
        <v>1.4286666666666668</v>
      </c>
      <c r="P1657" s="9">
        <f>(E1657/L1657)</f>
        <v>44.645833333333336</v>
      </c>
      <c r="Q1657" t="str">
        <f>LEFT(N1657,SEARCH("/",N1657)-1)</f>
        <v>music</v>
      </c>
      <c r="R1657" t="str">
        <f>RIGHT(N1657, LEN(N1657)-SEARCH("/", N1657))</f>
        <v>pop</v>
      </c>
      <c r="S1657" s="13">
        <f>(J1657/86400)+25569+(-7/24)</f>
        <v>40974.500231481485</v>
      </c>
      <c r="T1657" s="13">
        <f>(I1657/86400)+25569+(-7/24)</f>
        <v>41004.458564814813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</f>
        <v>1.0033493333333334</v>
      </c>
      <c r="P1658" s="9">
        <f>(E1658/L1658)</f>
        <v>156.77333333333334</v>
      </c>
      <c r="Q1658" t="str">
        <f>LEFT(N1658,SEARCH("/",N1658)-1)</f>
        <v>music</v>
      </c>
      <c r="R1658" t="str">
        <f>RIGHT(N1658, LEN(N1658)-SEARCH("/", N1658))</f>
        <v>pop</v>
      </c>
      <c r="S1658" s="13">
        <f>(J1658/86400)+25569+(-7/24)</f>
        <v>41226.637175925927</v>
      </c>
      <c r="T1658" s="13">
        <f>(I1658/86400)+25569+(-7/24)</f>
        <v>41256.637175925927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</f>
        <v>1.0493380000000001</v>
      </c>
      <c r="P1659" s="9">
        <f>(E1659/L1659)</f>
        <v>118.70339366515837</v>
      </c>
      <c r="Q1659" t="str">
        <f>LEFT(N1659,SEARCH("/",N1659)-1)</f>
        <v>music</v>
      </c>
      <c r="R1659" t="str">
        <f>RIGHT(N1659, LEN(N1659)-SEARCH("/", N1659))</f>
        <v>pop</v>
      </c>
      <c r="S1659" s="13">
        <f>(J1659/86400)+25569+(-7/24)</f>
        <v>41023.490370370375</v>
      </c>
      <c r="T1659" s="13">
        <f>(I1659/86400)+25569+(-7/24)</f>
        <v>41053.490370370375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</f>
        <v>1.3223333333333334</v>
      </c>
      <c r="P1660" s="9">
        <f>(E1660/L1660)</f>
        <v>74.149532710280369</v>
      </c>
      <c r="Q1660" t="str">
        <f>LEFT(N1660,SEARCH("/",N1660)-1)</f>
        <v>music</v>
      </c>
      <c r="R1660" t="str">
        <f>RIGHT(N1660, LEN(N1660)-SEARCH("/", N1660))</f>
        <v>pop</v>
      </c>
      <c r="S1660" s="13">
        <f>(J1660/86400)+25569+(-7/24)</f>
        <v>41222.930173611116</v>
      </c>
      <c r="T1660" s="13">
        <f>(I1660/86400)+25569+(-7/24)</f>
        <v>41261.305555555555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</f>
        <v>1.1279999999999999</v>
      </c>
      <c r="P1661" s="9">
        <f>(E1661/L1661)</f>
        <v>12.533333333333333</v>
      </c>
      <c r="Q1661" t="str">
        <f>LEFT(N1661,SEARCH("/",N1661)-1)</f>
        <v>music</v>
      </c>
      <c r="R1661" t="str">
        <f>RIGHT(N1661, LEN(N1661)-SEARCH("/", N1661))</f>
        <v>pop</v>
      </c>
      <c r="S1661" s="13">
        <f>(J1661/86400)+25569+(-7/24)</f>
        <v>41596.621770833335</v>
      </c>
      <c r="T1661" s="13">
        <f>(I1661/86400)+25569+(-7/24)</f>
        <v>41625.208333333336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</f>
        <v>12.5375</v>
      </c>
      <c r="P1662" s="9">
        <f>(E1662/L1662)</f>
        <v>27.861111111111111</v>
      </c>
      <c r="Q1662" t="str">
        <f>LEFT(N1662,SEARCH("/",N1662)-1)</f>
        <v>music</v>
      </c>
      <c r="R1662" t="str">
        <f>RIGHT(N1662, LEN(N1662)-SEARCH("/", N1662))</f>
        <v>pop</v>
      </c>
      <c r="S1662" s="13">
        <f>(J1662/86400)+25569+(-7/24)</f>
        <v>42459.40219907408</v>
      </c>
      <c r="T1662" s="13">
        <f>(I1662/86400)+25569+(-7/24)</f>
        <v>42490.624305555561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</f>
        <v>1.0250632911392406</v>
      </c>
      <c r="P1663" s="9">
        <f>(E1663/L1663)</f>
        <v>80.178217821782184</v>
      </c>
      <c r="Q1663" t="str">
        <f>LEFT(N1663,SEARCH("/",N1663)-1)</f>
        <v>music</v>
      </c>
      <c r="R1663" t="str">
        <f>RIGHT(N1663, LEN(N1663)-SEARCH("/", N1663))</f>
        <v>pop</v>
      </c>
      <c r="S1663" s="13">
        <f>(J1663/86400)+25569+(-7/24)</f>
        <v>42343.706377314818</v>
      </c>
      <c r="T1663" s="13">
        <f>(I1663/86400)+25569+(-7/24)</f>
        <v>42386.583333333336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</f>
        <v>1.026375</v>
      </c>
      <c r="P1664" s="9">
        <f>(E1664/L1664)</f>
        <v>132.43548387096774</v>
      </c>
      <c r="Q1664" t="str">
        <f>LEFT(N1664,SEARCH("/",N1664)-1)</f>
        <v>music</v>
      </c>
      <c r="R1664" t="str">
        <f>RIGHT(N1664, LEN(N1664)-SEARCH("/", N1664))</f>
        <v>pop</v>
      </c>
      <c r="S1664" s="13">
        <f>(J1664/86400)+25569+(-7/24)</f>
        <v>40847.906666666669</v>
      </c>
      <c r="T1664" s="13">
        <f>(I1664/86400)+25569+(-7/24)</f>
        <v>40907.948333333334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</f>
        <v>1.08</v>
      </c>
      <c r="P1665" s="9">
        <f>(E1665/L1665)</f>
        <v>33.75</v>
      </c>
      <c r="Q1665" t="str">
        <f>LEFT(N1665,SEARCH("/",N1665)-1)</f>
        <v>music</v>
      </c>
      <c r="R1665" t="str">
        <f>RIGHT(N1665, LEN(N1665)-SEARCH("/", N1665))</f>
        <v>pop</v>
      </c>
      <c r="S1665" s="13">
        <f>(J1665/86400)+25569+(-7/24)</f>
        <v>42005.730405092596</v>
      </c>
      <c r="T1665" s="13">
        <f>(I1665/86400)+25569+(-7/24)</f>
        <v>42035.730405092596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</f>
        <v>1.2240879999999998</v>
      </c>
      <c r="P1666" s="9">
        <f>(E1666/L1666)</f>
        <v>34.384494382022467</v>
      </c>
      <c r="Q1666" t="str">
        <f>LEFT(N1666,SEARCH("/",N1666)-1)</f>
        <v>music</v>
      </c>
      <c r="R1666" t="str">
        <f>RIGHT(N1666, LEN(N1666)-SEARCH("/", N1666))</f>
        <v>pop</v>
      </c>
      <c r="S1666" s="13">
        <f>(J1666/86400)+25569+(-7/24)</f>
        <v>40939.470115740747</v>
      </c>
      <c r="T1666" s="13">
        <f>(I1666/86400)+25569+(-7/24)</f>
        <v>40983.874305555561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</f>
        <v>1.1945714285714286</v>
      </c>
      <c r="P1667" s="9">
        <f>(E1667/L1667)</f>
        <v>44.956989247311824</v>
      </c>
      <c r="Q1667" t="str">
        <f>LEFT(N1667,SEARCH("/",N1667)-1)</f>
        <v>music</v>
      </c>
      <c r="R1667" t="str">
        <f>RIGHT(N1667, LEN(N1667)-SEARCH("/", N1667))</f>
        <v>pop</v>
      </c>
      <c r="S1667" s="13">
        <f>(J1667/86400)+25569+(-7/24)</f>
        <v>40564.357789351852</v>
      </c>
      <c r="T1667" s="13">
        <f>(I1667/86400)+25569+(-7/24)</f>
        <v>40595.833333333336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</f>
        <v>1.6088</v>
      </c>
      <c r="P1668" s="9">
        <f>(E1668/L1668)</f>
        <v>41.04081632653061</v>
      </c>
      <c r="Q1668" t="str">
        <f>LEFT(N1668,SEARCH("/",N1668)-1)</f>
        <v>music</v>
      </c>
      <c r="R1668" t="str">
        <f>RIGHT(N1668, LEN(N1668)-SEARCH("/", N1668))</f>
        <v>pop</v>
      </c>
      <c r="S1668" s="13">
        <f>(J1668/86400)+25569+(-7/24)</f>
        <v>41330.961493055562</v>
      </c>
      <c r="T1668" s="13">
        <f>(I1668/86400)+25569+(-7/24)</f>
        <v>41360.91982638889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</f>
        <v>1.2685294117647059</v>
      </c>
      <c r="P1669" s="9">
        <f>(E1669/L1669)</f>
        <v>52.597560975609753</v>
      </c>
      <c r="Q1669" t="str">
        <f>LEFT(N1669,SEARCH("/",N1669)-1)</f>
        <v>music</v>
      </c>
      <c r="R1669" t="str">
        <f>RIGHT(N1669, LEN(N1669)-SEARCH("/", N1669))</f>
        <v>pop</v>
      </c>
      <c r="S1669" s="13">
        <f>(J1669/86400)+25569+(-7/24)</f>
        <v>41681.778912037036</v>
      </c>
      <c r="T1669" s="13">
        <f>(I1669/86400)+25569+(-7/24)</f>
        <v>41708.999305555561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</f>
        <v>1.026375</v>
      </c>
      <c r="P1670" s="9">
        <f>(E1670/L1670)</f>
        <v>70.784482758620683</v>
      </c>
      <c r="Q1670" t="str">
        <f>LEFT(N1670,SEARCH("/",N1670)-1)</f>
        <v>music</v>
      </c>
      <c r="R1670" t="str">
        <f>RIGHT(N1670, LEN(N1670)-SEARCH("/", N1670))</f>
        <v>pop</v>
      </c>
      <c r="S1670" s="13">
        <f>(J1670/86400)+25569+(-7/24)</f>
        <v>40844.858090277783</v>
      </c>
      <c r="T1670" s="13">
        <f>(I1670/86400)+25569+(-7/24)</f>
        <v>40874.899756944447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</f>
        <v>1.3975</v>
      </c>
      <c r="P1671" s="9">
        <f>(E1671/L1671)</f>
        <v>53.75</v>
      </c>
      <c r="Q1671" t="str">
        <f>LEFT(N1671,SEARCH("/",N1671)-1)</f>
        <v>music</v>
      </c>
      <c r="R1671" t="str">
        <f>RIGHT(N1671, LEN(N1671)-SEARCH("/", N1671))</f>
        <v>pop</v>
      </c>
      <c r="S1671" s="13">
        <f>(J1671/86400)+25569+(-7/24)</f>
        <v>42461.593472222223</v>
      </c>
      <c r="T1671" s="13">
        <f>(I1671/86400)+25569+(-7/24)</f>
        <v>42521.593472222223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</f>
        <v>1.026</v>
      </c>
      <c r="P1672" s="9">
        <f>(E1672/L1672)</f>
        <v>44.608695652173914</v>
      </c>
      <c r="Q1672" t="str">
        <f>LEFT(N1672,SEARCH("/",N1672)-1)</f>
        <v>music</v>
      </c>
      <c r="R1672" t="str">
        <f>RIGHT(N1672, LEN(N1672)-SEARCH("/", N1672))</f>
        <v>pop</v>
      </c>
      <c r="S1672" s="13">
        <f>(J1672/86400)+25569+(-7/24)</f>
        <v>40313.638877314814</v>
      </c>
      <c r="T1672" s="13">
        <f>(I1672/86400)+25569+(-7/24)</f>
        <v>40363.875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</f>
        <v>1.0067349999999999</v>
      </c>
      <c r="P1673" s="9">
        <f>(E1673/L1673)</f>
        <v>26.148961038961041</v>
      </c>
      <c r="Q1673" t="str">
        <f>LEFT(N1673,SEARCH("/",N1673)-1)</f>
        <v>music</v>
      </c>
      <c r="R1673" t="str">
        <f>RIGHT(N1673, LEN(N1673)-SEARCH("/", N1673))</f>
        <v>pop</v>
      </c>
      <c r="S1673" s="13">
        <f>(J1673/86400)+25569+(-7/24)</f>
        <v>42553.252476851856</v>
      </c>
      <c r="T1673" s="13">
        <f>(I1673/86400)+25569+(-7/24)</f>
        <v>42583.252476851856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</f>
        <v>1.1294117647058823</v>
      </c>
      <c r="P1674" s="9">
        <f>(E1674/L1674)</f>
        <v>39.183673469387756</v>
      </c>
      <c r="Q1674" t="str">
        <f>LEFT(N1674,SEARCH("/",N1674)-1)</f>
        <v>music</v>
      </c>
      <c r="R1674" t="str">
        <f>RIGHT(N1674, LEN(N1674)-SEARCH("/", N1674))</f>
        <v>pop</v>
      </c>
      <c r="S1674" s="13">
        <f>(J1674/86400)+25569+(-7/24)</f>
        <v>41034.364930555559</v>
      </c>
      <c r="T1674" s="13">
        <f>(I1674/86400)+25569+(-7/24)</f>
        <v>41064.364930555559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</f>
        <v>1.2809523809523808</v>
      </c>
      <c r="P1675" s="9">
        <f>(E1675/L1675)</f>
        <v>45.593220338983052</v>
      </c>
      <c r="Q1675" t="str">
        <f>LEFT(N1675,SEARCH("/",N1675)-1)</f>
        <v>music</v>
      </c>
      <c r="R1675" t="str">
        <f>RIGHT(N1675, LEN(N1675)-SEARCH("/", N1675))</f>
        <v>pop</v>
      </c>
      <c r="S1675" s="13">
        <f>(J1675/86400)+25569+(-7/24)</f>
        <v>42039.58671296297</v>
      </c>
      <c r="T1675" s="13">
        <f>(I1675/86400)+25569+(-7/24)</f>
        <v>42069.58671296297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</f>
        <v>2.0169999999999999</v>
      </c>
      <c r="P1676" s="9">
        <f>(E1676/L1676)</f>
        <v>89.247787610619469</v>
      </c>
      <c r="Q1676" t="str">
        <f>LEFT(N1676,SEARCH("/",N1676)-1)</f>
        <v>music</v>
      </c>
      <c r="R1676" t="str">
        <f>RIGHT(N1676, LEN(N1676)-SEARCH("/", N1676))</f>
        <v>pop</v>
      </c>
      <c r="S1676" s="13">
        <f>(J1676/86400)+25569+(-7/24)</f>
        <v>42569.313726851855</v>
      </c>
      <c r="T1676" s="13">
        <f>(I1676/86400)+25569+(-7/24)</f>
        <v>42599.999305555561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</f>
        <v>1.37416</v>
      </c>
      <c r="P1677" s="9">
        <f>(E1677/L1677)</f>
        <v>40.416470588235299</v>
      </c>
      <c r="Q1677" t="str">
        <f>LEFT(N1677,SEARCH("/",N1677)-1)</f>
        <v>music</v>
      </c>
      <c r="R1677" t="str">
        <f>RIGHT(N1677, LEN(N1677)-SEARCH("/", N1677))</f>
        <v>pop</v>
      </c>
      <c r="S1677" s="13">
        <f>(J1677/86400)+25569+(-7/24)</f>
        <v>40802.441435185188</v>
      </c>
      <c r="T1677" s="13">
        <f>(I1677/86400)+25569+(-7/24)</f>
        <v>40832.627083333333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</f>
        <v>1.1533333333333333</v>
      </c>
      <c r="P1678" s="9">
        <f>(E1678/L1678)</f>
        <v>82.38095238095238</v>
      </c>
      <c r="Q1678" t="str">
        <f>LEFT(N1678,SEARCH("/",N1678)-1)</f>
        <v>music</v>
      </c>
      <c r="R1678" t="str">
        <f>RIGHT(N1678, LEN(N1678)-SEARCH("/", N1678))</f>
        <v>pop</v>
      </c>
      <c r="S1678" s="13">
        <f>(J1678/86400)+25569+(-7/24)</f>
        <v>40973.434571759259</v>
      </c>
      <c r="T1678" s="13">
        <f>(I1678/86400)+25569+(-7/24)</f>
        <v>41019.874305555561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</f>
        <v>1.1166666666666667</v>
      </c>
      <c r="P1679" s="9">
        <f>(E1679/L1679)</f>
        <v>159.52380952380952</v>
      </c>
      <c r="Q1679" t="str">
        <f>LEFT(N1679,SEARCH("/",N1679)-1)</f>
        <v>music</v>
      </c>
      <c r="R1679" t="str">
        <f>RIGHT(N1679, LEN(N1679)-SEARCH("/", N1679))</f>
        <v>pop</v>
      </c>
      <c r="S1679" s="13">
        <f>(J1679/86400)+25569+(-7/24)</f>
        <v>42416.115462962967</v>
      </c>
      <c r="T1679" s="13">
        <f>(I1679/86400)+25569+(-7/24)</f>
        <v>42475.957638888889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</f>
        <v>1.1839999999999999</v>
      </c>
      <c r="P1680" s="9">
        <f>(E1680/L1680)</f>
        <v>36.244897959183675</v>
      </c>
      <c r="Q1680" t="str">
        <f>LEFT(N1680,SEARCH("/",N1680)-1)</f>
        <v>music</v>
      </c>
      <c r="R1680" t="str">
        <f>RIGHT(N1680, LEN(N1680)-SEARCH("/", N1680))</f>
        <v>pop</v>
      </c>
      <c r="S1680" s="13">
        <f>(J1680/86400)+25569+(-7/24)</f>
        <v>41662.563321759262</v>
      </c>
      <c r="T1680" s="13">
        <f>(I1680/86400)+25569+(-7/24)</f>
        <v>41676.563321759262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</f>
        <v>1.75</v>
      </c>
      <c r="P1681" s="9">
        <f>(E1681/L1681)</f>
        <v>62.5</v>
      </c>
      <c r="Q1681" t="str">
        <f>LEFT(N1681,SEARCH("/",N1681)-1)</f>
        <v>music</v>
      </c>
      <c r="R1681" t="str">
        <f>RIGHT(N1681, LEN(N1681)-SEARCH("/", N1681))</f>
        <v>pop</v>
      </c>
      <c r="S1681" s="13">
        <f>(J1681/86400)+25569+(-7/24)</f>
        <v>40722.777141203704</v>
      </c>
      <c r="T1681" s="13">
        <f>(I1681/86400)+25569+(-7/24)</f>
        <v>40745.777141203704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</f>
        <v>1.175</v>
      </c>
      <c r="P1682" s="9">
        <f>(E1682/L1682)</f>
        <v>47</v>
      </c>
      <c r="Q1682" t="str">
        <f>LEFT(N1682,SEARCH("/",N1682)-1)</f>
        <v>music</v>
      </c>
      <c r="R1682" t="str">
        <f>RIGHT(N1682, LEN(N1682)-SEARCH("/", N1682))</f>
        <v>pop</v>
      </c>
      <c r="S1682" s="13">
        <f>(J1682/86400)+25569+(-7/24)</f>
        <v>41802.466053240743</v>
      </c>
      <c r="T1682" s="13">
        <f>(I1682/86400)+25569+(-7/24)</f>
        <v>41832.466053240743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</f>
        <v>1.0142212307692309</v>
      </c>
      <c r="P1683" s="9">
        <f>(E1683/L1683)</f>
        <v>74.575090497737563</v>
      </c>
      <c r="Q1683" t="str">
        <f>LEFT(N1683,SEARCH("/",N1683)-1)</f>
        <v>music</v>
      </c>
      <c r="R1683" t="str">
        <f>RIGHT(N1683, LEN(N1683)-SEARCH("/", N1683))</f>
        <v>faith</v>
      </c>
      <c r="S1683" s="13">
        <f>(J1683/86400)+25569+(-7/24)</f>
        <v>42773.829675925932</v>
      </c>
      <c r="T1683" s="13">
        <f>(I1683/86400)+25569+(-7/24)</f>
        <v>42822.791666666664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</f>
        <v>0</v>
      </c>
      <c r="P1684" s="9" t="e">
        <f>(E1684/L1684)</f>
        <v>#DIV/0!</v>
      </c>
      <c r="Q1684" t="str">
        <f>LEFT(N1684,SEARCH("/",N1684)-1)</f>
        <v>music</v>
      </c>
      <c r="R1684" t="str">
        <f>RIGHT(N1684, LEN(N1684)-SEARCH("/", N1684))</f>
        <v>faith</v>
      </c>
      <c r="S1684" s="13">
        <f>(J1684/86400)+25569+(-7/24)</f>
        <v>42778.921990740746</v>
      </c>
      <c r="T1684" s="13">
        <f>(I1684/86400)+25569+(-7/24)</f>
        <v>42838.880324074074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</f>
        <v>0.21714285714285714</v>
      </c>
      <c r="P1685" s="9">
        <f>(E1685/L1685)</f>
        <v>76</v>
      </c>
      <c r="Q1685" t="str">
        <f>LEFT(N1685,SEARCH("/",N1685)-1)</f>
        <v>music</v>
      </c>
      <c r="R1685" t="str">
        <f>RIGHT(N1685, LEN(N1685)-SEARCH("/", N1685))</f>
        <v>faith</v>
      </c>
      <c r="S1685" s="13">
        <f>(J1685/86400)+25569+(-7/24)</f>
        <v>42808.490023148152</v>
      </c>
      <c r="T1685" s="13">
        <f>(I1685/86400)+25569+(-7/24)</f>
        <v>42832.490023148152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</f>
        <v>1.0912500000000001</v>
      </c>
      <c r="P1686" s="9">
        <f>(E1686/L1686)</f>
        <v>86.43564356435644</v>
      </c>
      <c r="Q1686" t="str">
        <f>LEFT(N1686,SEARCH("/",N1686)-1)</f>
        <v>music</v>
      </c>
      <c r="R1686" t="str">
        <f>RIGHT(N1686, LEN(N1686)-SEARCH("/", N1686))</f>
        <v>faith</v>
      </c>
      <c r="S1686" s="13">
        <f>(J1686/86400)+25569+(-7/24)</f>
        <v>42783.523622685192</v>
      </c>
      <c r="T1686" s="13">
        <f>(I1686/86400)+25569+(-7/24)</f>
        <v>42811.481956018521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</f>
        <v>1.0285714285714285</v>
      </c>
      <c r="P1687" s="9">
        <f>(E1687/L1687)</f>
        <v>24</v>
      </c>
      <c r="Q1687" t="str">
        <f>LEFT(N1687,SEARCH("/",N1687)-1)</f>
        <v>music</v>
      </c>
      <c r="R1687" t="str">
        <f>RIGHT(N1687, LEN(N1687)-SEARCH("/", N1687))</f>
        <v>faith</v>
      </c>
      <c r="S1687" s="13">
        <f>(J1687/86400)+25569+(-7/24)</f>
        <v>42787.958599537036</v>
      </c>
      <c r="T1687" s="13">
        <f>(I1687/86400)+25569+(-7/24)</f>
        <v>42817.916932870372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</f>
        <v>3.5999999999999999E-3</v>
      </c>
      <c r="P1688" s="9">
        <f>(E1688/L1688)</f>
        <v>18</v>
      </c>
      <c r="Q1688" t="str">
        <f>LEFT(N1688,SEARCH("/",N1688)-1)</f>
        <v>music</v>
      </c>
      <c r="R1688" t="str">
        <f>RIGHT(N1688, LEN(N1688)-SEARCH("/", N1688))</f>
        <v>faith</v>
      </c>
      <c r="S1688" s="13">
        <f>(J1688/86400)+25569+(-7/24)</f>
        <v>42792.552303240744</v>
      </c>
      <c r="T1688" s="13">
        <f>(I1688/86400)+25569+(-7/24)</f>
        <v>42852.510636574072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</f>
        <v>0.3125</v>
      </c>
      <c r="P1689" s="9">
        <f>(E1689/L1689)</f>
        <v>80.128205128205124</v>
      </c>
      <c r="Q1689" t="str">
        <f>LEFT(N1689,SEARCH("/",N1689)-1)</f>
        <v>music</v>
      </c>
      <c r="R1689" t="str">
        <f>RIGHT(N1689, LEN(N1689)-SEARCH("/", N1689))</f>
        <v>faith</v>
      </c>
      <c r="S1689" s="13">
        <f>(J1689/86400)+25569+(-7/24)</f>
        <v>42801.755150462966</v>
      </c>
      <c r="T1689" s="13">
        <f>(I1689/86400)+25569+(-7/24)</f>
        <v>42835.552083333336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</f>
        <v>0.443</v>
      </c>
      <c r="P1690" s="9">
        <f>(E1690/L1690)</f>
        <v>253.14285714285714</v>
      </c>
      <c r="Q1690" t="str">
        <f>LEFT(N1690,SEARCH("/",N1690)-1)</f>
        <v>music</v>
      </c>
      <c r="R1690" t="str">
        <f>RIGHT(N1690, LEN(N1690)-SEARCH("/", N1690))</f>
        <v>faith</v>
      </c>
      <c r="S1690" s="13">
        <f>(J1690/86400)+25569+(-7/24)</f>
        <v>42804.242986111109</v>
      </c>
      <c r="T1690" s="13">
        <f>(I1690/86400)+25569+(-7/24)</f>
        <v>42834.201319444452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</f>
        <v>1</v>
      </c>
      <c r="P1691" s="9">
        <f>(E1691/L1691)</f>
        <v>171.42857142857142</v>
      </c>
      <c r="Q1691" t="str">
        <f>LEFT(N1691,SEARCH("/",N1691)-1)</f>
        <v>music</v>
      </c>
      <c r="R1691" t="str">
        <f>RIGHT(N1691, LEN(N1691)-SEARCH("/", N1691))</f>
        <v>faith</v>
      </c>
      <c r="S1691" s="13">
        <f>(J1691/86400)+25569+(-7/24)</f>
        <v>42780.650810185187</v>
      </c>
      <c r="T1691" s="13">
        <f>(I1691/86400)+25569+(-7/24)</f>
        <v>42810.609143518523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</f>
        <v>0.254</v>
      </c>
      <c r="P1692" s="9">
        <f>(E1692/L1692)</f>
        <v>57.727272727272727</v>
      </c>
      <c r="Q1692" t="str">
        <f>LEFT(N1692,SEARCH("/",N1692)-1)</f>
        <v>music</v>
      </c>
      <c r="R1692" t="str">
        <f>RIGHT(N1692, LEN(N1692)-SEARCH("/", N1692))</f>
        <v>faith</v>
      </c>
      <c r="S1692" s="13">
        <f>(J1692/86400)+25569+(-7/24)</f>
        <v>42801.139375000006</v>
      </c>
      <c r="T1692" s="13">
        <f>(I1692/86400)+25569+(-7/24)</f>
        <v>42831.097708333335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</f>
        <v>0.33473333333333333</v>
      </c>
      <c r="P1693" s="9">
        <f>(E1693/L1693)</f>
        <v>264.26315789473682</v>
      </c>
      <c r="Q1693" t="str">
        <f>LEFT(N1693,SEARCH("/",N1693)-1)</f>
        <v>music</v>
      </c>
      <c r="R1693" t="str">
        <f>RIGHT(N1693, LEN(N1693)-SEARCH("/", N1693))</f>
        <v>faith</v>
      </c>
      <c r="S1693" s="13">
        <f>(J1693/86400)+25569+(-7/24)</f>
        <v>42795.409814814819</v>
      </c>
      <c r="T1693" s="13">
        <f>(I1693/86400)+25569+(-7/24)</f>
        <v>42827.750000000007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</f>
        <v>0.47799999999999998</v>
      </c>
      <c r="P1694" s="9">
        <f>(E1694/L1694)</f>
        <v>159.33333333333334</v>
      </c>
      <c r="Q1694" t="str">
        <f>LEFT(N1694,SEARCH("/",N1694)-1)</f>
        <v>music</v>
      </c>
      <c r="R1694" t="str">
        <f>RIGHT(N1694, LEN(N1694)-SEARCH("/", N1694))</f>
        <v>faith</v>
      </c>
      <c r="S1694" s="13">
        <f>(J1694/86400)+25569+(-7/24)</f>
        <v>42787.859571759262</v>
      </c>
      <c r="T1694" s="13">
        <f>(I1694/86400)+25569+(-7/24)</f>
        <v>42820.707638888889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</f>
        <v>9.3333333333333338E-2</v>
      </c>
      <c r="P1695" s="9">
        <f>(E1695/L1695)</f>
        <v>35</v>
      </c>
      <c r="Q1695" t="str">
        <f>LEFT(N1695,SEARCH("/",N1695)-1)</f>
        <v>music</v>
      </c>
      <c r="R1695" t="str">
        <f>RIGHT(N1695, LEN(N1695)-SEARCH("/", N1695))</f>
        <v>faith</v>
      </c>
      <c r="S1695" s="13">
        <f>(J1695/86400)+25569+(-7/24)</f>
        <v>42803.628611111119</v>
      </c>
      <c r="T1695" s="13">
        <f>(I1695/86400)+25569+(-7/24)</f>
        <v>42834.541666666664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</f>
        <v>5.0000000000000001E-4</v>
      </c>
      <c r="P1696" s="9">
        <f>(E1696/L1696)</f>
        <v>5</v>
      </c>
      <c r="Q1696" t="str">
        <f>LEFT(N1696,SEARCH("/",N1696)-1)</f>
        <v>music</v>
      </c>
      <c r="R1696" t="str">
        <f>RIGHT(N1696, LEN(N1696)-SEARCH("/", N1696))</f>
        <v>faith</v>
      </c>
      <c r="S1696" s="13">
        <f>(J1696/86400)+25569+(-7/24)</f>
        <v>42791.378171296303</v>
      </c>
      <c r="T1696" s="13">
        <f>(I1696/86400)+25569+(-7/24)</f>
        <v>42820.9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</f>
        <v>0.11708333333333333</v>
      </c>
      <c r="P1697" s="9">
        <f>(E1697/L1697)</f>
        <v>61.086956521739133</v>
      </c>
      <c r="Q1697" t="str">
        <f>LEFT(N1697,SEARCH("/",N1697)-1)</f>
        <v>music</v>
      </c>
      <c r="R1697" t="str">
        <f>RIGHT(N1697, LEN(N1697)-SEARCH("/", N1697))</f>
        <v>faith</v>
      </c>
      <c r="S1697" s="13">
        <f>(J1697/86400)+25569+(-7/24)</f>
        <v>42800.739745370374</v>
      </c>
      <c r="T1697" s="13">
        <f>(I1697/86400)+25569+(-7/24)</f>
        <v>42834.750000000007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</f>
        <v>0</v>
      </c>
      <c r="P1698" s="9" t="e">
        <f>(E1698/L1698)</f>
        <v>#DIV/0!</v>
      </c>
      <c r="Q1698" t="str">
        <f>LEFT(N1698,SEARCH("/",N1698)-1)</f>
        <v>music</v>
      </c>
      <c r="R1698" t="str">
        <f>RIGHT(N1698, LEN(N1698)-SEARCH("/", N1698))</f>
        <v>faith</v>
      </c>
      <c r="S1698" s="13">
        <f>(J1698/86400)+25569+(-7/24)</f>
        <v>42795.777905092596</v>
      </c>
      <c r="T1698" s="13">
        <f>(I1698/86400)+25569+(-7/24)</f>
        <v>42825.736238425925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</f>
        <v>0.20208000000000001</v>
      </c>
      <c r="P1699" s="9">
        <f>(E1699/L1699)</f>
        <v>114.81818181818181</v>
      </c>
      <c r="Q1699" t="str">
        <f>LEFT(N1699,SEARCH("/",N1699)-1)</f>
        <v>music</v>
      </c>
      <c r="R1699" t="str">
        <f>RIGHT(N1699, LEN(N1699)-SEARCH("/", N1699))</f>
        <v>faith</v>
      </c>
      <c r="S1699" s="13">
        <f>(J1699/86400)+25569+(-7/24)</f>
        <v>42804.741296296299</v>
      </c>
      <c r="T1699" s="13">
        <f>(I1699/86400)+25569+(-7/24)</f>
        <v>42834.699629629635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</f>
        <v>0</v>
      </c>
      <c r="P1700" s="9" t="e">
        <f>(E1700/L1700)</f>
        <v>#DIV/0!</v>
      </c>
      <c r="Q1700" t="str">
        <f>LEFT(N1700,SEARCH("/",N1700)-1)</f>
        <v>music</v>
      </c>
      <c r="R1700" t="str">
        <f>RIGHT(N1700, LEN(N1700)-SEARCH("/", N1700))</f>
        <v>faith</v>
      </c>
      <c r="S1700" s="13">
        <f>(J1700/86400)+25569+(-7/24)</f>
        <v>42795.916203703709</v>
      </c>
      <c r="T1700" s="13">
        <f>(I1700/86400)+25569+(-7/24)</f>
        <v>42819.856250000004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</f>
        <v>4.2311459353574929E-2</v>
      </c>
      <c r="P1701" s="9">
        <f>(E1701/L1701)</f>
        <v>54</v>
      </c>
      <c r="Q1701" t="str">
        <f>LEFT(N1701,SEARCH("/",N1701)-1)</f>
        <v>music</v>
      </c>
      <c r="R1701" t="str">
        <f>RIGHT(N1701, LEN(N1701)-SEARCH("/", N1701))</f>
        <v>faith</v>
      </c>
      <c r="S1701" s="13">
        <f>(J1701/86400)+25569+(-7/24)</f>
        <v>42806.572280092594</v>
      </c>
      <c r="T1701" s="13">
        <f>(I1701/86400)+25569+(-7/24)</f>
        <v>42836.572280092594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</f>
        <v>0.2606</v>
      </c>
      <c r="P1702" s="9">
        <f>(E1702/L1702)</f>
        <v>65.974683544303801</v>
      </c>
      <c r="Q1702" t="str">
        <f>LEFT(N1702,SEARCH("/",N1702)-1)</f>
        <v>music</v>
      </c>
      <c r="R1702" t="str">
        <f>RIGHT(N1702, LEN(N1702)-SEARCH("/", N1702))</f>
        <v>faith</v>
      </c>
      <c r="S1702" s="13">
        <f>(J1702/86400)+25569+(-7/24)</f>
        <v>42795.779976851853</v>
      </c>
      <c r="T1702" s="13">
        <f>(I1702/86400)+25569+(-7/24)</f>
        <v>42825.875000000007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</f>
        <v>1.9801980198019802E-3</v>
      </c>
      <c r="P1703" s="9">
        <f>(E1703/L1703)</f>
        <v>5</v>
      </c>
      <c r="Q1703" t="str">
        <f>LEFT(N1703,SEARCH("/",N1703)-1)</f>
        <v>music</v>
      </c>
      <c r="R1703" t="str">
        <f>RIGHT(N1703, LEN(N1703)-SEARCH("/", N1703))</f>
        <v>faith</v>
      </c>
      <c r="S1703" s="13">
        <f>(J1703/86400)+25569+(-7/24)</f>
        <v>41989.372743055559</v>
      </c>
      <c r="T1703" s="13">
        <f>(I1703/86400)+25569+(-7/24)</f>
        <v>42019.372743055559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</f>
        <v>6.0606060606060605E-5</v>
      </c>
      <c r="P1704" s="9">
        <f>(E1704/L1704)</f>
        <v>1</v>
      </c>
      <c r="Q1704" t="str">
        <f>LEFT(N1704,SEARCH("/",N1704)-1)</f>
        <v>music</v>
      </c>
      <c r="R1704" t="str">
        <f>RIGHT(N1704, LEN(N1704)-SEARCH("/", N1704))</f>
        <v>faith</v>
      </c>
      <c r="S1704" s="13">
        <f>(J1704/86400)+25569+(-7/24)</f>
        <v>42063.578125000007</v>
      </c>
      <c r="T1704" s="13">
        <f>(I1704/86400)+25569+(-7/24)</f>
        <v>42093.536458333336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</f>
        <v>1.0200000000000001E-2</v>
      </c>
      <c r="P1705" s="9">
        <f>(E1705/L1705)</f>
        <v>25.5</v>
      </c>
      <c r="Q1705" t="str">
        <f>LEFT(N1705,SEARCH("/",N1705)-1)</f>
        <v>music</v>
      </c>
      <c r="R1705" t="str">
        <f>RIGHT(N1705, LEN(N1705)-SEARCH("/", N1705))</f>
        <v>faith</v>
      </c>
      <c r="S1705" s="13">
        <f>(J1705/86400)+25569+(-7/24)</f>
        <v>42186.990011574075</v>
      </c>
      <c r="T1705" s="13">
        <f>(I1705/86400)+25569+(-7/24)</f>
        <v>42246.990011574075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</f>
        <v>0.65100000000000002</v>
      </c>
      <c r="P1706" s="9">
        <f>(E1706/L1706)</f>
        <v>118.36363636363636</v>
      </c>
      <c r="Q1706" t="str">
        <f>LEFT(N1706,SEARCH("/",N1706)-1)</f>
        <v>music</v>
      </c>
      <c r="R1706" t="str">
        <f>RIGHT(N1706, LEN(N1706)-SEARCH("/", N1706))</f>
        <v>faith</v>
      </c>
      <c r="S1706" s="13">
        <f>(J1706/86400)+25569+(-7/24)</f>
        <v>42020.848067129635</v>
      </c>
      <c r="T1706" s="13">
        <f>(I1706/86400)+25569+(-7/24)</f>
        <v>42050.848067129635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</f>
        <v>0</v>
      </c>
      <c r="P1707" s="9" t="e">
        <f>(E1707/L1707)</f>
        <v>#DIV/0!</v>
      </c>
      <c r="Q1707" t="str">
        <f>LEFT(N1707,SEARCH("/",N1707)-1)</f>
        <v>music</v>
      </c>
      <c r="R1707" t="str">
        <f>RIGHT(N1707, LEN(N1707)-SEARCH("/", N1707))</f>
        <v>faith</v>
      </c>
      <c r="S1707" s="13">
        <f>(J1707/86400)+25569+(-7/24)</f>
        <v>42244.725069444445</v>
      </c>
      <c r="T1707" s="13">
        <f>(I1707/86400)+25569+(-7/24)</f>
        <v>42256.375000000007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</f>
        <v>0</v>
      </c>
      <c r="P1708" s="9" t="e">
        <f>(E1708/L1708)</f>
        <v>#DIV/0!</v>
      </c>
      <c r="Q1708" t="str">
        <f>LEFT(N1708,SEARCH("/",N1708)-1)</f>
        <v>music</v>
      </c>
      <c r="R1708" t="str">
        <f>RIGHT(N1708, LEN(N1708)-SEARCH("/", N1708))</f>
        <v>faith</v>
      </c>
      <c r="S1708" s="13">
        <f>(J1708/86400)+25569+(-7/24)</f>
        <v>42179.014722222222</v>
      </c>
      <c r="T1708" s="13">
        <f>(I1708/86400)+25569+(-7/24)</f>
        <v>42239.014722222222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</f>
        <v>9.74E-2</v>
      </c>
      <c r="P1709" s="9">
        <f>(E1709/L1709)</f>
        <v>54.111111111111114</v>
      </c>
      <c r="Q1709" t="str">
        <f>LEFT(N1709,SEARCH("/",N1709)-1)</f>
        <v>music</v>
      </c>
      <c r="R1709" t="str">
        <f>RIGHT(N1709, LEN(N1709)-SEARCH("/", N1709))</f>
        <v>faith</v>
      </c>
      <c r="S1709" s="13">
        <f>(J1709/86400)+25569+(-7/24)</f>
        <v>42427.429340277777</v>
      </c>
      <c r="T1709" s="13">
        <f>(I1709/86400)+25569+(-7/24)</f>
        <v>42457.387673611112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</f>
        <v>0</v>
      </c>
      <c r="P1710" s="9" t="e">
        <f>(E1710/L1710)</f>
        <v>#DIV/0!</v>
      </c>
      <c r="Q1710" t="str">
        <f>LEFT(N1710,SEARCH("/",N1710)-1)</f>
        <v>music</v>
      </c>
      <c r="R1710" t="str">
        <f>RIGHT(N1710, LEN(N1710)-SEARCH("/", N1710))</f>
        <v>faith</v>
      </c>
      <c r="S1710" s="13">
        <f>(J1710/86400)+25569+(-7/24)</f>
        <v>42451.575300925928</v>
      </c>
      <c r="T1710" s="13">
        <f>(I1710/86400)+25569+(-7/24)</f>
        <v>42491.575300925928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</f>
        <v>4.8571428571428571E-2</v>
      </c>
      <c r="P1711" s="9">
        <f>(E1711/L1711)</f>
        <v>21.25</v>
      </c>
      <c r="Q1711" t="str">
        <f>LEFT(N1711,SEARCH("/",N1711)-1)</f>
        <v>music</v>
      </c>
      <c r="R1711" t="str">
        <f>RIGHT(N1711, LEN(N1711)-SEARCH("/", N1711))</f>
        <v>faith</v>
      </c>
      <c r="S1711" s="13">
        <f>(J1711/86400)+25569+(-7/24)</f>
        <v>41841.272152777783</v>
      </c>
      <c r="T1711" s="13">
        <f>(I1711/86400)+25569+(-7/24)</f>
        <v>41882.527083333334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</f>
        <v>6.7999999999999996E-3</v>
      </c>
      <c r="P1712" s="9">
        <f>(E1712/L1712)</f>
        <v>34</v>
      </c>
      <c r="Q1712" t="str">
        <f>LEFT(N1712,SEARCH("/",N1712)-1)</f>
        <v>music</v>
      </c>
      <c r="R1712" t="str">
        <f>RIGHT(N1712, LEN(N1712)-SEARCH("/", N1712))</f>
        <v>faith</v>
      </c>
      <c r="S1712" s="13">
        <f>(J1712/86400)+25569+(-7/24)</f>
        <v>42341.299629629633</v>
      </c>
      <c r="T1712" s="13">
        <f>(I1712/86400)+25569+(-7/24)</f>
        <v>42387.250000000007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</f>
        <v>0.105</v>
      </c>
      <c r="P1713" s="9">
        <f>(E1713/L1713)</f>
        <v>525</v>
      </c>
      <c r="Q1713" t="str">
        <f>LEFT(N1713,SEARCH("/",N1713)-1)</f>
        <v>music</v>
      </c>
      <c r="R1713" t="str">
        <f>RIGHT(N1713, LEN(N1713)-SEARCH("/", N1713))</f>
        <v>faith</v>
      </c>
      <c r="S1713" s="13">
        <f>(J1713/86400)+25569+(-7/24)</f>
        <v>41852.354560185187</v>
      </c>
      <c r="T1713" s="13">
        <f>(I1713/86400)+25569+(-7/24)</f>
        <v>41883.354560185187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</f>
        <v>0</v>
      </c>
      <c r="P1714" s="9" t="e">
        <f>(E1714/L1714)</f>
        <v>#DIV/0!</v>
      </c>
      <c r="Q1714" t="str">
        <f>LEFT(N1714,SEARCH("/",N1714)-1)</f>
        <v>music</v>
      </c>
      <c r="R1714" t="str">
        <f>RIGHT(N1714, LEN(N1714)-SEARCH("/", N1714))</f>
        <v>faith</v>
      </c>
      <c r="S1714" s="13">
        <f>(J1714/86400)+25569+(-7/24)</f>
        <v>42125.622141203705</v>
      </c>
      <c r="T1714" s="13">
        <f>(I1714/86400)+25569+(-7/24)</f>
        <v>42185.622141203705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</f>
        <v>1.6666666666666666E-2</v>
      </c>
      <c r="P1715" s="9">
        <f>(E1715/L1715)</f>
        <v>50</v>
      </c>
      <c r="Q1715" t="str">
        <f>LEFT(N1715,SEARCH("/",N1715)-1)</f>
        <v>music</v>
      </c>
      <c r="R1715" t="str">
        <f>RIGHT(N1715, LEN(N1715)-SEARCH("/", N1715))</f>
        <v>faith</v>
      </c>
      <c r="S1715" s="13">
        <f>(J1715/86400)+25569+(-7/24)</f>
        <v>41887.509398148155</v>
      </c>
      <c r="T1715" s="13">
        <f>(I1715/86400)+25569+(-7/24)</f>
        <v>41917.509398148155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</f>
        <v>7.868E-2</v>
      </c>
      <c r="P1716" s="9">
        <f>(E1716/L1716)</f>
        <v>115.70588235294117</v>
      </c>
      <c r="Q1716" t="str">
        <f>LEFT(N1716,SEARCH("/",N1716)-1)</f>
        <v>music</v>
      </c>
      <c r="R1716" t="str">
        <f>RIGHT(N1716, LEN(N1716)-SEARCH("/", N1716))</f>
        <v>faith</v>
      </c>
      <c r="S1716" s="13">
        <f>(J1716/86400)+25569+(-7/24)</f>
        <v>42095.626863425925</v>
      </c>
      <c r="T1716" s="13">
        <f>(I1716/86400)+25569+(-7/24)</f>
        <v>42125.626863425925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</f>
        <v>2.2000000000000001E-3</v>
      </c>
      <c r="P1717" s="9">
        <f>(E1717/L1717)</f>
        <v>5.5</v>
      </c>
      <c r="Q1717" t="str">
        <f>LEFT(N1717,SEARCH("/",N1717)-1)</f>
        <v>music</v>
      </c>
      <c r="R1717" t="str">
        <f>RIGHT(N1717, LEN(N1717)-SEARCH("/", N1717))</f>
        <v>faith</v>
      </c>
      <c r="S1717" s="13">
        <f>(J1717/86400)+25569+(-7/24)</f>
        <v>42063.925752314819</v>
      </c>
      <c r="T1717" s="13">
        <f>(I1717/86400)+25569+(-7/24)</f>
        <v>42093.848611111112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</f>
        <v>7.4999999999999997E-2</v>
      </c>
      <c r="P1718" s="9">
        <f>(E1718/L1718)</f>
        <v>50</v>
      </c>
      <c r="Q1718" t="str">
        <f>LEFT(N1718,SEARCH("/",N1718)-1)</f>
        <v>music</v>
      </c>
      <c r="R1718" t="str">
        <f>RIGHT(N1718, LEN(N1718)-SEARCH("/", N1718))</f>
        <v>faith</v>
      </c>
      <c r="S1718" s="13">
        <f>(J1718/86400)+25569+(-7/24)</f>
        <v>42673.285868055558</v>
      </c>
      <c r="T1718" s="13">
        <f>(I1718/86400)+25569+(-7/24)</f>
        <v>42713.32753472223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</f>
        <v>0.42725880551301687</v>
      </c>
      <c r="P1719" s="9">
        <f>(E1719/L1719)</f>
        <v>34.024390243902438</v>
      </c>
      <c r="Q1719" t="str">
        <f>LEFT(N1719,SEARCH("/",N1719)-1)</f>
        <v>music</v>
      </c>
      <c r="R1719" t="str">
        <f>RIGHT(N1719, LEN(N1719)-SEARCH("/", N1719))</f>
        <v>faith</v>
      </c>
      <c r="S1719" s="13">
        <f>(J1719/86400)+25569+(-7/24)</f>
        <v>42460.690254629633</v>
      </c>
      <c r="T1719" s="13">
        <f>(I1719/86400)+25569+(-7/24)</f>
        <v>42480.875000000007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</f>
        <v>2.142857142857143E-3</v>
      </c>
      <c r="P1720" s="9">
        <f>(E1720/L1720)</f>
        <v>37.5</v>
      </c>
      <c r="Q1720" t="str">
        <f>LEFT(N1720,SEARCH("/",N1720)-1)</f>
        <v>music</v>
      </c>
      <c r="R1720" t="str">
        <f>RIGHT(N1720, LEN(N1720)-SEARCH("/", N1720))</f>
        <v>faith</v>
      </c>
      <c r="S1720" s="13">
        <f>(J1720/86400)+25569+(-7/24)</f>
        <v>42460.318854166668</v>
      </c>
      <c r="T1720" s="13">
        <f>(I1720/86400)+25569+(-7/24)</f>
        <v>42503.915972222225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</f>
        <v>8.7500000000000008E-3</v>
      </c>
      <c r="P1721" s="9">
        <f>(E1721/L1721)</f>
        <v>11.666666666666666</v>
      </c>
      <c r="Q1721" t="str">
        <f>LEFT(N1721,SEARCH("/",N1721)-1)</f>
        <v>music</v>
      </c>
      <c r="R1721" t="str">
        <f>RIGHT(N1721, LEN(N1721)-SEARCH("/", N1721))</f>
        <v>faith</v>
      </c>
      <c r="S1721" s="13">
        <f>(J1721/86400)+25569+(-7/24)</f>
        <v>41869.242951388893</v>
      </c>
      <c r="T1721" s="13">
        <f>(I1721/86400)+25569+(-7/24)</f>
        <v>41899.242951388893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</f>
        <v>5.6250000000000001E-2</v>
      </c>
      <c r="P1722" s="9">
        <f>(E1722/L1722)</f>
        <v>28.125</v>
      </c>
      <c r="Q1722" t="str">
        <f>LEFT(N1722,SEARCH("/",N1722)-1)</f>
        <v>music</v>
      </c>
      <c r="R1722" t="str">
        <f>RIGHT(N1722, LEN(N1722)-SEARCH("/", N1722))</f>
        <v>faith</v>
      </c>
      <c r="S1722" s="13">
        <f>(J1722/86400)+25569+(-7/24)</f>
        <v>41922.491562500007</v>
      </c>
      <c r="T1722" s="13">
        <f>(I1722/86400)+25569+(-7/24)</f>
        <v>41952.533229166671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</f>
        <v>0</v>
      </c>
      <c r="P1723" s="9" t="e">
        <f>(E1723/L1723)</f>
        <v>#DIV/0!</v>
      </c>
      <c r="Q1723" t="str">
        <f>LEFT(N1723,SEARCH("/",N1723)-1)</f>
        <v>music</v>
      </c>
      <c r="R1723" t="str">
        <f>RIGHT(N1723, LEN(N1723)-SEARCH("/", N1723))</f>
        <v>faith</v>
      </c>
      <c r="S1723" s="13">
        <f>(J1723/86400)+25569+(-7/24)</f>
        <v>42319.169710648152</v>
      </c>
      <c r="T1723" s="13">
        <f>(I1723/86400)+25569+(-7/24)</f>
        <v>42349.169710648152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</f>
        <v>3.4722222222222224E-4</v>
      </c>
      <c r="P1724" s="9">
        <f>(E1724/L1724)</f>
        <v>1</v>
      </c>
      <c r="Q1724" t="str">
        <f>LEFT(N1724,SEARCH("/",N1724)-1)</f>
        <v>music</v>
      </c>
      <c r="R1724" t="str">
        <f>RIGHT(N1724, LEN(N1724)-SEARCH("/", N1724))</f>
        <v>faith</v>
      </c>
      <c r="S1724" s="13">
        <f>(J1724/86400)+25569+(-7/24)</f>
        <v>42425.669317129628</v>
      </c>
      <c r="T1724" s="13">
        <f>(I1724/86400)+25569+(-7/24)</f>
        <v>42462.715277777781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</f>
        <v>6.5000000000000002E-2</v>
      </c>
      <c r="P1725" s="9">
        <f>(E1725/L1725)</f>
        <v>216.66666666666666</v>
      </c>
      <c r="Q1725" t="str">
        <f>LEFT(N1725,SEARCH("/",N1725)-1)</f>
        <v>music</v>
      </c>
      <c r="R1725" t="str">
        <f>RIGHT(N1725, LEN(N1725)-SEARCH("/", N1725))</f>
        <v>faith</v>
      </c>
      <c r="S1725" s="13">
        <f>(J1725/86400)+25569+(-7/24)</f>
        <v>42129.533738425926</v>
      </c>
      <c r="T1725" s="13">
        <f>(I1725/86400)+25569+(-7/24)</f>
        <v>42185.958333333336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</f>
        <v>5.8333333333333336E-3</v>
      </c>
      <c r="P1726" s="9">
        <f>(E1726/L1726)</f>
        <v>8.75</v>
      </c>
      <c r="Q1726" t="str">
        <f>LEFT(N1726,SEARCH("/",N1726)-1)</f>
        <v>music</v>
      </c>
      <c r="R1726" t="str">
        <f>RIGHT(N1726, LEN(N1726)-SEARCH("/", N1726))</f>
        <v>faith</v>
      </c>
      <c r="S1726" s="13">
        <f>(J1726/86400)+25569+(-7/24)</f>
        <v>41912.640763888892</v>
      </c>
      <c r="T1726" s="13">
        <f>(I1726/86400)+25569+(-7/24)</f>
        <v>41942.640763888892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</f>
        <v>0.10181818181818182</v>
      </c>
      <c r="P1727" s="9">
        <f>(E1727/L1727)</f>
        <v>62.222222222222221</v>
      </c>
      <c r="Q1727" t="str">
        <f>LEFT(N1727,SEARCH("/",N1727)-1)</f>
        <v>music</v>
      </c>
      <c r="R1727" t="str">
        <f>RIGHT(N1727, LEN(N1727)-SEARCH("/", N1727))</f>
        <v>faith</v>
      </c>
      <c r="S1727" s="13">
        <f>(J1727/86400)+25569+(-7/24)</f>
        <v>41845.676493055558</v>
      </c>
      <c r="T1727" s="13">
        <f>(I1727/86400)+25569+(-7/24)</f>
        <v>41875.676493055558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</f>
        <v>0.33784615384615385</v>
      </c>
      <c r="P1728" s="9">
        <f>(E1728/L1728)</f>
        <v>137.25</v>
      </c>
      <c r="Q1728" t="str">
        <f>LEFT(N1728,SEARCH("/",N1728)-1)</f>
        <v>music</v>
      </c>
      <c r="R1728" t="str">
        <f>RIGHT(N1728, LEN(N1728)-SEARCH("/", N1728))</f>
        <v>faith</v>
      </c>
      <c r="S1728" s="13">
        <f>(J1728/86400)+25569+(-7/24)</f>
        <v>41788.628055555557</v>
      </c>
      <c r="T1728" s="13">
        <f>(I1728/86400)+25569+(-7/24)</f>
        <v>41817.628055555557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</f>
        <v>3.3333333333333332E-4</v>
      </c>
      <c r="P1729" s="9">
        <f>(E1729/L1729)</f>
        <v>1</v>
      </c>
      <c r="Q1729" t="str">
        <f>LEFT(N1729,SEARCH("/",N1729)-1)</f>
        <v>music</v>
      </c>
      <c r="R1729" t="str">
        <f>RIGHT(N1729, LEN(N1729)-SEARCH("/", N1729))</f>
        <v>faith</v>
      </c>
      <c r="S1729" s="13">
        <f>(J1729/86400)+25569+(-7/24)</f>
        <v>42044.636307870373</v>
      </c>
      <c r="T1729" s="13">
        <f>(I1729/86400)+25569+(-7/24)</f>
        <v>42099.166666666664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</f>
        <v>0.68400000000000005</v>
      </c>
      <c r="P1730" s="9">
        <f>(E1730/L1730)</f>
        <v>122.14285714285714</v>
      </c>
      <c r="Q1730" t="str">
        <f>LEFT(N1730,SEARCH("/",N1730)-1)</f>
        <v>music</v>
      </c>
      <c r="R1730" t="str">
        <f>RIGHT(N1730, LEN(N1730)-SEARCH("/", N1730))</f>
        <v>faith</v>
      </c>
      <c r="S1730" s="13">
        <f>(J1730/86400)+25569+(-7/24)</f>
        <v>42268.334189814814</v>
      </c>
      <c r="T1730" s="13">
        <f>(I1730/86400)+25569+(-7/24)</f>
        <v>42298.334189814814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</f>
        <v>0</v>
      </c>
      <c r="P1731" s="9" t="e">
        <f>(E1731/L1731)</f>
        <v>#DIV/0!</v>
      </c>
      <c r="Q1731" t="str">
        <f>LEFT(N1731,SEARCH("/",N1731)-1)</f>
        <v>music</v>
      </c>
      <c r="R1731" t="str">
        <f>RIGHT(N1731, LEN(N1731)-SEARCH("/", N1731))</f>
        <v>faith</v>
      </c>
      <c r="S1731" s="13">
        <f>(J1731/86400)+25569+(-7/24)</f>
        <v>42470.76048611111</v>
      </c>
      <c r="T1731" s="13">
        <f>(I1731/86400)+25569+(-7/24)</f>
        <v>42530.76048611111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</f>
        <v>0</v>
      </c>
      <c r="P1732" s="9" t="e">
        <f>(E1732/L1732)</f>
        <v>#DIV/0!</v>
      </c>
      <c r="Q1732" t="str">
        <f>LEFT(N1732,SEARCH("/",N1732)-1)</f>
        <v>music</v>
      </c>
      <c r="R1732" t="str">
        <f>RIGHT(N1732, LEN(N1732)-SEARCH("/", N1732))</f>
        <v>faith</v>
      </c>
      <c r="S1732" s="13">
        <f>(J1732/86400)+25569+(-7/24)</f>
        <v>42271.796099537038</v>
      </c>
      <c r="T1732" s="13">
        <f>(I1732/86400)+25569+(-7/24)</f>
        <v>42301.796099537038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</f>
        <v>0</v>
      </c>
      <c r="P1733" s="9" t="e">
        <f>(E1733/L1733)</f>
        <v>#DIV/0!</v>
      </c>
      <c r="Q1733" t="str">
        <f>LEFT(N1733,SEARCH("/",N1733)-1)</f>
        <v>music</v>
      </c>
      <c r="R1733" t="str">
        <f>RIGHT(N1733, LEN(N1733)-SEARCH("/", N1733))</f>
        <v>faith</v>
      </c>
      <c r="S1733" s="13">
        <f>(J1733/86400)+25569+(-7/24)</f>
        <v>42152.615185185183</v>
      </c>
      <c r="T1733" s="13">
        <f>(I1733/86400)+25569+(-7/24)</f>
        <v>42166.333333333336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</f>
        <v>0</v>
      </c>
      <c r="P1734" s="9" t="e">
        <f>(E1734/L1734)</f>
        <v>#DIV/0!</v>
      </c>
      <c r="Q1734" t="str">
        <f>LEFT(N1734,SEARCH("/",N1734)-1)</f>
        <v>music</v>
      </c>
      <c r="R1734" t="str">
        <f>RIGHT(N1734, LEN(N1734)-SEARCH("/", N1734))</f>
        <v>faith</v>
      </c>
      <c r="S1734" s="13">
        <f>(J1734/86400)+25569+(-7/24)</f>
        <v>42325.392141203709</v>
      </c>
      <c r="T1734" s="13">
        <f>(I1734/86400)+25569+(-7/24)</f>
        <v>42384.916666666664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</f>
        <v>0</v>
      </c>
      <c r="P1735" s="9" t="e">
        <f>(E1735/L1735)</f>
        <v>#DIV/0!</v>
      </c>
      <c r="Q1735" t="str">
        <f>LEFT(N1735,SEARCH("/",N1735)-1)</f>
        <v>music</v>
      </c>
      <c r="R1735" t="str">
        <f>RIGHT(N1735, LEN(N1735)-SEARCH("/", N1735))</f>
        <v>faith</v>
      </c>
      <c r="S1735" s="13">
        <f>(J1735/86400)+25569+(-7/24)</f>
        <v>42614.383958333339</v>
      </c>
      <c r="T1735" s="13">
        <f>(I1735/86400)+25569+(-7/24)</f>
        <v>42626.604166666664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</f>
        <v>2.2222222222222223E-4</v>
      </c>
      <c r="P1736" s="9">
        <f>(E1736/L1736)</f>
        <v>1</v>
      </c>
      <c r="Q1736" t="str">
        <f>LEFT(N1736,SEARCH("/",N1736)-1)</f>
        <v>music</v>
      </c>
      <c r="R1736" t="str">
        <f>RIGHT(N1736, LEN(N1736)-SEARCH("/", N1736))</f>
        <v>faith</v>
      </c>
      <c r="S1736" s="13">
        <f>(J1736/86400)+25569+(-7/24)</f>
        <v>42101.74486111111</v>
      </c>
      <c r="T1736" s="13">
        <f>(I1736/86400)+25569+(-7/24)</f>
        <v>42131.74486111111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</f>
        <v>0.11</v>
      </c>
      <c r="P1737" s="9">
        <f>(E1737/L1737)</f>
        <v>55</v>
      </c>
      <c r="Q1737" t="str">
        <f>LEFT(N1737,SEARCH("/",N1737)-1)</f>
        <v>music</v>
      </c>
      <c r="R1737" t="str">
        <f>RIGHT(N1737, LEN(N1737)-SEARCH("/", N1737))</f>
        <v>faith</v>
      </c>
      <c r="S1737" s="13">
        <f>(J1737/86400)+25569+(-7/24)</f>
        <v>42559.522511574076</v>
      </c>
      <c r="T1737" s="13">
        <f>(I1737/86400)+25569+(-7/24)</f>
        <v>42589.522511574076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</f>
        <v>7.3333333333333332E-3</v>
      </c>
      <c r="P1738" s="9">
        <f>(E1738/L1738)</f>
        <v>22</v>
      </c>
      <c r="Q1738" t="str">
        <f>LEFT(N1738,SEARCH("/",N1738)-1)</f>
        <v>music</v>
      </c>
      <c r="R1738" t="str">
        <f>RIGHT(N1738, LEN(N1738)-SEARCH("/", N1738))</f>
        <v>faith</v>
      </c>
      <c r="S1738" s="13">
        <f>(J1738/86400)+25569+(-7/24)</f>
        <v>42286.569826388892</v>
      </c>
      <c r="T1738" s="13">
        <f>(I1738/86400)+25569+(-7/24)</f>
        <v>42316.611493055556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</f>
        <v>0.21249999999999999</v>
      </c>
      <c r="P1739" s="9">
        <f>(E1739/L1739)</f>
        <v>56.666666666666664</v>
      </c>
      <c r="Q1739" t="str">
        <f>LEFT(N1739,SEARCH("/",N1739)-1)</f>
        <v>music</v>
      </c>
      <c r="R1739" t="str">
        <f>RIGHT(N1739, LEN(N1739)-SEARCH("/", N1739))</f>
        <v>faith</v>
      </c>
      <c r="S1739" s="13">
        <f>(J1739/86400)+25569+(-7/24)</f>
        <v>42175.657314814816</v>
      </c>
      <c r="T1739" s="13">
        <f>(I1739/86400)+25569+(-7/24)</f>
        <v>42205.657314814816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</f>
        <v>4.0000000000000001E-3</v>
      </c>
      <c r="P1740" s="9">
        <f>(E1740/L1740)</f>
        <v>20</v>
      </c>
      <c r="Q1740" t="str">
        <f>LEFT(N1740,SEARCH("/",N1740)-1)</f>
        <v>music</v>
      </c>
      <c r="R1740" t="str">
        <f>RIGHT(N1740, LEN(N1740)-SEARCH("/", N1740))</f>
        <v>faith</v>
      </c>
      <c r="S1740" s="13">
        <f>(J1740/86400)+25569+(-7/24)</f>
        <v>41884.582662037043</v>
      </c>
      <c r="T1740" s="13">
        <f>(I1740/86400)+25569+(-7/24)</f>
        <v>41914.582662037043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</f>
        <v>1E-3</v>
      </c>
      <c r="P1741" s="9">
        <f>(E1741/L1741)</f>
        <v>1</v>
      </c>
      <c r="Q1741" t="str">
        <f>LEFT(N1741,SEARCH("/",N1741)-1)</f>
        <v>music</v>
      </c>
      <c r="R1741" t="str">
        <f>RIGHT(N1741, LEN(N1741)-SEARCH("/", N1741))</f>
        <v>faith</v>
      </c>
      <c r="S1741" s="13">
        <f>(J1741/86400)+25569+(-7/24)</f>
        <v>42435.582546296304</v>
      </c>
      <c r="T1741" s="13">
        <f>(I1741/86400)+25569+(-7/24)</f>
        <v>42494.540879629632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</f>
        <v>0</v>
      </c>
      <c r="P1742" s="9" t="e">
        <f>(E1742/L1742)</f>
        <v>#DIV/0!</v>
      </c>
      <c r="Q1742" t="str">
        <f>LEFT(N1742,SEARCH("/",N1742)-1)</f>
        <v>music</v>
      </c>
      <c r="R1742" t="str">
        <f>RIGHT(N1742, LEN(N1742)-SEARCH("/", N1742))</f>
        <v>faith</v>
      </c>
      <c r="S1742" s="13">
        <f>(J1742/86400)+25569+(-7/24)</f>
        <v>42171.525717592594</v>
      </c>
      <c r="T1742" s="13">
        <f>(I1742/86400)+25569+(-7/24)</f>
        <v>42201.525717592594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</f>
        <v>1.1083333333333334</v>
      </c>
      <c r="P1743" s="9">
        <f>(E1743/L1743)</f>
        <v>25.576923076923077</v>
      </c>
      <c r="Q1743" t="str">
        <f>LEFT(N1743,SEARCH("/",N1743)-1)</f>
        <v>photography</v>
      </c>
      <c r="R1743" t="str">
        <f>RIGHT(N1743, LEN(N1743)-SEARCH("/", N1743))</f>
        <v>photobooks</v>
      </c>
      <c r="S1743" s="13">
        <f>(J1743/86400)+25569+(-7/24)</f>
        <v>42120.336469907408</v>
      </c>
      <c r="T1743" s="13">
        <f>(I1743/86400)+25569+(-7/24)</f>
        <v>42165.336469907408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</f>
        <v>1.0874999999999999</v>
      </c>
      <c r="P1744" s="9">
        <f>(E1744/L1744)</f>
        <v>63.970588235294116</v>
      </c>
      <c r="Q1744" t="str">
        <f>LEFT(N1744,SEARCH("/",N1744)-1)</f>
        <v>photography</v>
      </c>
      <c r="R1744" t="str">
        <f>RIGHT(N1744, LEN(N1744)-SEARCH("/", N1744))</f>
        <v>photobooks</v>
      </c>
      <c r="S1744" s="13">
        <f>(J1744/86400)+25569+(-7/24)</f>
        <v>42710.58530092593</v>
      </c>
      <c r="T1744" s="13">
        <f>(I1744/86400)+25569+(-7/24)</f>
        <v>42742.583333333336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</f>
        <v>1.0041666666666667</v>
      </c>
      <c r="P1745" s="9">
        <f>(E1745/L1745)</f>
        <v>89.925373134328353</v>
      </c>
      <c r="Q1745" t="str">
        <f>LEFT(N1745,SEARCH("/",N1745)-1)</f>
        <v>photography</v>
      </c>
      <c r="R1745" t="str">
        <f>RIGHT(N1745, LEN(N1745)-SEARCH("/", N1745))</f>
        <v>photobooks</v>
      </c>
      <c r="S1745" s="13">
        <f>(J1745/86400)+25569+(-7/24)</f>
        <v>42586.633969907409</v>
      </c>
      <c r="T1745" s="13">
        <f>(I1745/86400)+25569+(-7/24)</f>
        <v>42608.874305555561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</f>
        <v>1.1845454545454546</v>
      </c>
      <c r="P1746" s="9">
        <f>(E1746/L1746)</f>
        <v>93.071428571428569</v>
      </c>
      <c r="Q1746" t="str">
        <f>LEFT(N1746,SEARCH("/",N1746)-1)</f>
        <v>photography</v>
      </c>
      <c r="R1746" t="str">
        <f>RIGHT(N1746, LEN(N1746)-SEARCH("/", N1746))</f>
        <v>photobooks</v>
      </c>
      <c r="S1746" s="13">
        <f>(J1746/86400)+25569+(-7/24)</f>
        <v>42026.313391203708</v>
      </c>
      <c r="T1746" s="13">
        <f>(I1746/86400)+25569+(-7/24)</f>
        <v>42071.271724537037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</f>
        <v>1.1401428571428571</v>
      </c>
      <c r="P1747" s="9">
        <f>(E1747/L1747)</f>
        <v>89.674157303370791</v>
      </c>
      <c r="Q1747" t="str">
        <f>LEFT(N1747,SEARCH("/",N1747)-1)</f>
        <v>photography</v>
      </c>
      <c r="R1747" t="str">
        <f>RIGHT(N1747, LEN(N1747)-SEARCH("/", N1747))</f>
        <v>photobooks</v>
      </c>
      <c r="S1747" s="13">
        <f>(J1747/86400)+25569+(-7/24)</f>
        <v>42689.968032407407</v>
      </c>
      <c r="T1747" s="13">
        <f>(I1747/86400)+25569+(-7/24)</f>
        <v>42725.791666666664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</f>
        <v>1.4810000000000001</v>
      </c>
      <c r="P1748" s="9">
        <f>(E1748/L1748)</f>
        <v>207.61682242990653</v>
      </c>
      <c r="Q1748" t="str">
        <f>LEFT(N1748,SEARCH("/",N1748)-1)</f>
        <v>photography</v>
      </c>
      <c r="R1748" t="str">
        <f>RIGHT(N1748, LEN(N1748)-SEARCH("/", N1748))</f>
        <v>photobooks</v>
      </c>
      <c r="S1748" s="13">
        <f>(J1748/86400)+25569+(-7/24)</f>
        <v>42667.885034722225</v>
      </c>
      <c r="T1748" s="13">
        <f>(I1748/86400)+25569+(-7/24)</f>
        <v>42697.791666666664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</f>
        <v>1.0495555555555556</v>
      </c>
      <c r="P1749" s="9">
        <f>(E1749/L1749)</f>
        <v>59.408805031446541</v>
      </c>
      <c r="Q1749" t="str">
        <f>LEFT(N1749,SEARCH("/",N1749)-1)</f>
        <v>photography</v>
      </c>
      <c r="R1749" t="str">
        <f>RIGHT(N1749, LEN(N1749)-SEARCH("/", N1749))</f>
        <v>photobooks</v>
      </c>
      <c r="S1749" s="13">
        <f>(J1749/86400)+25569+(-7/24)</f>
        <v>42292.143865740742</v>
      </c>
      <c r="T1749" s="13">
        <f>(I1749/86400)+25569+(-7/24)</f>
        <v>42321.333333333336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</f>
        <v>1.29948</v>
      </c>
      <c r="P1750" s="9">
        <f>(E1750/L1750)</f>
        <v>358.97237569060775</v>
      </c>
      <c r="Q1750" t="str">
        <f>LEFT(N1750,SEARCH("/",N1750)-1)</f>
        <v>photography</v>
      </c>
      <c r="R1750" t="str">
        <f>RIGHT(N1750, LEN(N1750)-SEARCH("/", N1750))</f>
        <v>photobooks</v>
      </c>
      <c r="S1750" s="13">
        <f>(J1750/86400)+25569+(-7/24)</f>
        <v>42219.659062500003</v>
      </c>
      <c r="T1750" s="13">
        <f>(I1750/86400)+25569+(-7/24)</f>
        <v>42249.659062500003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</f>
        <v>1.2348756218905472</v>
      </c>
      <c r="P1751" s="9">
        <f>(E1751/L1751)</f>
        <v>94.736641221374043</v>
      </c>
      <c r="Q1751" t="str">
        <f>LEFT(N1751,SEARCH("/",N1751)-1)</f>
        <v>photography</v>
      </c>
      <c r="R1751" t="str">
        <f>RIGHT(N1751, LEN(N1751)-SEARCH("/", N1751))</f>
        <v>photobooks</v>
      </c>
      <c r="S1751" s="13">
        <f>(J1751/86400)+25569+(-7/24)</f>
        <v>42758.684270833335</v>
      </c>
      <c r="T1751" s="13">
        <f>(I1751/86400)+25569+(-7/24)</f>
        <v>42795.500000000007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</f>
        <v>2.0162</v>
      </c>
      <c r="P1752" s="9">
        <f>(E1752/L1752)</f>
        <v>80.647999999999996</v>
      </c>
      <c r="Q1752" t="str">
        <f>LEFT(N1752,SEARCH("/",N1752)-1)</f>
        <v>photography</v>
      </c>
      <c r="R1752" t="str">
        <f>RIGHT(N1752, LEN(N1752)-SEARCH("/", N1752))</f>
        <v>photobooks</v>
      </c>
      <c r="S1752" s="13">
        <f>(J1752/86400)+25569+(-7/24)</f>
        <v>42454.54518518519</v>
      </c>
      <c r="T1752" s="13">
        <f>(I1752/86400)+25569+(-7/24)</f>
        <v>42479.54518518519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</f>
        <v>1.0289999999999999</v>
      </c>
      <c r="P1753" s="9">
        <f>(E1753/L1753)</f>
        <v>168.68852459016392</v>
      </c>
      <c r="Q1753" t="str">
        <f>LEFT(N1753,SEARCH("/",N1753)-1)</f>
        <v>photography</v>
      </c>
      <c r="R1753" t="str">
        <f>RIGHT(N1753, LEN(N1753)-SEARCH("/", N1753))</f>
        <v>photobooks</v>
      </c>
      <c r="S1753" s="13">
        <f>(J1753/86400)+25569+(-7/24)</f>
        <v>42052.489849537036</v>
      </c>
      <c r="T1753" s="13">
        <f>(I1753/86400)+25569+(-7/24)</f>
        <v>42082.448182870372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</f>
        <v>2.6016666666666666</v>
      </c>
      <c r="P1754" s="9">
        <f>(E1754/L1754)</f>
        <v>34.68888888888889</v>
      </c>
      <c r="Q1754" t="str">
        <f>LEFT(N1754,SEARCH("/",N1754)-1)</f>
        <v>photography</v>
      </c>
      <c r="R1754" t="str">
        <f>RIGHT(N1754, LEN(N1754)-SEARCH("/", N1754))</f>
        <v>photobooks</v>
      </c>
      <c r="S1754" s="13">
        <f>(J1754/86400)+25569+(-7/24)</f>
        <v>42626.961597222224</v>
      </c>
      <c r="T1754" s="13">
        <f>(I1754/86400)+25569+(-7/24)</f>
        <v>42656.961597222224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</f>
        <v>1.08</v>
      </c>
      <c r="P1755" s="9">
        <f>(E1755/L1755)</f>
        <v>462.85714285714283</v>
      </c>
      <c r="Q1755" t="str">
        <f>LEFT(N1755,SEARCH("/",N1755)-1)</f>
        <v>photography</v>
      </c>
      <c r="R1755" t="str">
        <f>RIGHT(N1755, LEN(N1755)-SEARCH("/", N1755))</f>
        <v>photobooks</v>
      </c>
      <c r="S1755" s="13">
        <f>(J1755/86400)+25569+(-7/24)</f>
        <v>42420.457962962966</v>
      </c>
      <c r="T1755" s="13">
        <f>(I1755/86400)+25569+(-7/24)</f>
        <v>42450.416296296295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</f>
        <v>1.1052941176470588</v>
      </c>
      <c r="P1756" s="9">
        <f>(E1756/L1756)</f>
        <v>104.38888888888889</v>
      </c>
      <c r="Q1756" t="str">
        <f>LEFT(N1756,SEARCH("/",N1756)-1)</f>
        <v>photography</v>
      </c>
      <c r="R1756" t="str">
        <f>RIGHT(N1756, LEN(N1756)-SEARCH("/", N1756))</f>
        <v>photobooks</v>
      </c>
      <c r="S1756" s="13">
        <f>(J1756/86400)+25569+(-7/24)</f>
        <v>42067.585104166668</v>
      </c>
      <c r="T1756" s="13">
        <f>(I1756/86400)+25569+(-7/24)</f>
        <v>42097.543437500004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</f>
        <v>1.2</v>
      </c>
      <c r="P1757" s="9">
        <f>(E1757/L1757)</f>
        <v>7.5</v>
      </c>
      <c r="Q1757" t="str">
        <f>LEFT(N1757,SEARCH("/",N1757)-1)</f>
        <v>photography</v>
      </c>
      <c r="R1757" t="str">
        <f>RIGHT(N1757, LEN(N1757)-SEARCH("/", N1757))</f>
        <v>photobooks</v>
      </c>
      <c r="S1757" s="13">
        <f>(J1757/86400)+25569+(-7/24)</f>
        <v>42252.497233796297</v>
      </c>
      <c r="T1757" s="13">
        <f>(I1757/86400)+25569+(-7/24)</f>
        <v>42282.497233796297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</f>
        <v>1.0282909090909091</v>
      </c>
      <c r="P1758" s="9">
        <f>(E1758/L1758)</f>
        <v>47.13</v>
      </c>
      <c r="Q1758" t="str">
        <f>LEFT(N1758,SEARCH("/",N1758)-1)</f>
        <v>photography</v>
      </c>
      <c r="R1758" t="str">
        <f>RIGHT(N1758, LEN(N1758)-SEARCH("/", N1758))</f>
        <v>photobooks</v>
      </c>
      <c r="S1758" s="13">
        <f>(J1758/86400)+25569+(-7/24)</f>
        <v>42570.875798611109</v>
      </c>
      <c r="T1758" s="13">
        <f>(I1758/86400)+25569+(-7/24)</f>
        <v>42610.875798611109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</f>
        <v>1.1599999999999999</v>
      </c>
      <c r="P1759" s="9">
        <f>(E1759/L1759)</f>
        <v>414.28571428571428</v>
      </c>
      <c r="Q1759" t="str">
        <f>LEFT(N1759,SEARCH("/",N1759)-1)</f>
        <v>photography</v>
      </c>
      <c r="R1759" t="str">
        <f>RIGHT(N1759, LEN(N1759)-SEARCH("/", N1759))</f>
        <v>photobooks</v>
      </c>
      <c r="S1759" s="13">
        <f>(J1759/86400)+25569+(-7/24)</f>
        <v>42733.535682870373</v>
      </c>
      <c r="T1759" s="13">
        <f>(I1759/86400)+25569+(-7/24)</f>
        <v>42763.520138888889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</f>
        <v>1.147</v>
      </c>
      <c r="P1760" s="9">
        <f>(E1760/L1760)</f>
        <v>42.481481481481481</v>
      </c>
      <c r="Q1760" t="str">
        <f>LEFT(N1760,SEARCH("/",N1760)-1)</f>
        <v>photography</v>
      </c>
      <c r="R1760" t="str">
        <f>RIGHT(N1760, LEN(N1760)-SEARCH("/", N1760))</f>
        <v>photobooks</v>
      </c>
      <c r="S1760" s="13">
        <f>(J1760/86400)+25569+(-7/24)</f>
        <v>42505.664259259262</v>
      </c>
      <c r="T1760" s="13">
        <f>(I1760/86400)+25569+(-7/24)</f>
        <v>42565.664259259262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</f>
        <v>1.0660000000000001</v>
      </c>
      <c r="P1761" s="9">
        <f>(E1761/L1761)</f>
        <v>108.77551020408163</v>
      </c>
      <c r="Q1761" t="str">
        <f>LEFT(N1761,SEARCH("/",N1761)-1)</f>
        <v>photography</v>
      </c>
      <c r="R1761" t="str">
        <f>RIGHT(N1761, LEN(N1761)-SEARCH("/", N1761))</f>
        <v>photobooks</v>
      </c>
      <c r="S1761" s="13">
        <f>(J1761/86400)+25569+(-7/24)</f>
        <v>42068.53737268519</v>
      </c>
      <c r="T1761" s="13">
        <f>(I1761/86400)+25569+(-7/24)</f>
        <v>42088.495706018519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</f>
        <v>1.6544000000000001</v>
      </c>
      <c r="P1762" s="9">
        <f>(E1762/L1762)</f>
        <v>81.098039215686271</v>
      </c>
      <c r="Q1762" t="str">
        <f>LEFT(N1762,SEARCH("/",N1762)-1)</f>
        <v>photography</v>
      </c>
      <c r="R1762" t="str">
        <f>RIGHT(N1762, LEN(N1762)-SEARCH("/", N1762))</f>
        <v>photobooks</v>
      </c>
      <c r="S1762" s="13">
        <f>(J1762/86400)+25569+(-7/24)</f>
        <v>42405.380937500006</v>
      </c>
      <c r="T1762" s="13">
        <f>(I1762/86400)+25569+(-7/24)</f>
        <v>42425.380937500006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</f>
        <v>1.55</v>
      </c>
      <c r="P1763" s="9">
        <f>(E1763/L1763)</f>
        <v>51.666666666666664</v>
      </c>
      <c r="Q1763" t="str">
        <f>LEFT(N1763,SEARCH("/",N1763)-1)</f>
        <v>photography</v>
      </c>
      <c r="R1763" t="str">
        <f>RIGHT(N1763, LEN(N1763)-SEARCH("/", N1763))</f>
        <v>photobooks</v>
      </c>
      <c r="S1763" s="13">
        <f>(J1763/86400)+25569+(-7/24)</f>
        <v>42209.27615740741</v>
      </c>
      <c r="T1763" s="13">
        <f>(I1763/86400)+25569+(-7/24)</f>
        <v>42259.27615740741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</f>
        <v>8.85</v>
      </c>
      <c r="P1764" s="9">
        <f>(E1764/L1764)</f>
        <v>35.4</v>
      </c>
      <c r="Q1764" t="str">
        <f>LEFT(N1764,SEARCH("/",N1764)-1)</f>
        <v>photography</v>
      </c>
      <c r="R1764" t="str">
        <f>RIGHT(N1764, LEN(N1764)-SEARCH("/", N1764))</f>
        <v>photobooks</v>
      </c>
      <c r="S1764" s="13">
        <f>(J1764/86400)+25569+(-7/24)</f>
        <v>42410.690335648149</v>
      </c>
      <c r="T1764" s="13">
        <f>(I1764/86400)+25569+(-7/24)</f>
        <v>42440.690335648149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</f>
        <v>1.0190833333333333</v>
      </c>
      <c r="P1765" s="9">
        <f>(E1765/L1765)</f>
        <v>103.63559322033899</v>
      </c>
      <c r="Q1765" t="str">
        <f>LEFT(N1765,SEARCH("/",N1765)-1)</f>
        <v>photography</v>
      </c>
      <c r="R1765" t="str">
        <f>RIGHT(N1765, LEN(N1765)-SEARCH("/", N1765))</f>
        <v>photobooks</v>
      </c>
      <c r="S1765" s="13">
        <f>(J1765/86400)+25569+(-7/24)</f>
        <v>42636.576851851853</v>
      </c>
      <c r="T1765" s="13">
        <f>(I1765/86400)+25569+(-7/24)</f>
        <v>42666.576851851853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</f>
        <v>0.19600000000000001</v>
      </c>
      <c r="P1766" s="9">
        <f>(E1766/L1766)</f>
        <v>55.282051282051285</v>
      </c>
      <c r="Q1766" t="str">
        <f>LEFT(N1766,SEARCH("/",N1766)-1)</f>
        <v>photography</v>
      </c>
      <c r="R1766" t="str">
        <f>RIGHT(N1766, LEN(N1766)-SEARCH("/", N1766))</f>
        <v>photobooks</v>
      </c>
      <c r="S1766" s="13">
        <f>(J1766/86400)+25569+(-7/24)</f>
        <v>41825.194201388891</v>
      </c>
      <c r="T1766" s="13">
        <f>(I1766/86400)+25569+(-7/24)</f>
        <v>41854.194201388891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</f>
        <v>0.59467839999999994</v>
      </c>
      <c r="P1767" s="9">
        <f>(E1767/L1767)</f>
        <v>72.16970873786407</v>
      </c>
      <c r="Q1767" t="str">
        <f>LEFT(N1767,SEARCH("/",N1767)-1)</f>
        <v>photography</v>
      </c>
      <c r="R1767" t="str">
        <f>RIGHT(N1767, LEN(N1767)-SEARCH("/", N1767))</f>
        <v>photobooks</v>
      </c>
      <c r="S1767" s="13">
        <f>(J1767/86400)+25569+(-7/24)</f>
        <v>41834.688796296301</v>
      </c>
      <c r="T1767" s="13">
        <f>(I1767/86400)+25569+(-7/24)</f>
        <v>41864.688796296301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</f>
        <v>0</v>
      </c>
      <c r="P1768" s="9" t="e">
        <f>(E1768/L1768)</f>
        <v>#DIV/0!</v>
      </c>
      <c r="Q1768" t="str">
        <f>LEFT(N1768,SEARCH("/",N1768)-1)</f>
        <v>photography</v>
      </c>
      <c r="R1768" t="str">
        <f>RIGHT(N1768, LEN(N1768)-SEARCH("/", N1768))</f>
        <v>photobooks</v>
      </c>
      <c r="S1768" s="13">
        <f>(J1768/86400)+25569+(-7/24)</f>
        <v>41855.568148148152</v>
      </c>
      <c r="T1768" s="13">
        <f>(I1768/86400)+25569+(-7/24)</f>
        <v>41876.568148148152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</f>
        <v>0.4572</v>
      </c>
      <c r="P1769" s="9">
        <f>(E1769/L1769)</f>
        <v>58.615384615384613</v>
      </c>
      <c r="Q1769" t="str">
        <f>LEFT(N1769,SEARCH("/",N1769)-1)</f>
        <v>photography</v>
      </c>
      <c r="R1769" t="str">
        <f>RIGHT(N1769, LEN(N1769)-SEARCH("/", N1769))</f>
        <v>photobooks</v>
      </c>
      <c r="S1769" s="13">
        <f>(J1769/86400)+25569+(-7/24)</f>
        <v>41824.366712962968</v>
      </c>
      <c r="T1769" s="13">
        <f>(I1769/86400)+25569+(-7/24)</f>
        <v>41854.366712962968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</f>
        <v>3.7400000000000003E-2</v>
      </c>
      <c r="P1770" s="9">
        <f>(E1770/L1770)</f>
        <v>12.466666666666667</v>
      </c>
      <c r="Q1770" t="str">
        <f>LEFT(N1770,SEARCH("/",N1770)-1)</f>
        <v>photography</v>
      </c>
      <c r="R1770" t="str">
        <f>RIGHT(N1770, LEN(N1770)-SEARCH("/", N1770))</f>
        <v>photobooks</v>
      </c>
      <c r="S1770" s="13">
        <f>(J1770/86400)+25569+(-7/24)</f>
        <v>41849.26902777778</v>
      </c>
      <c r="T1770" s="13">
        <f>(I1770/86400)+25569+(-7/24)</f>
        <v>41909.26902777778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</f>
        <v>2.7025E-2</v>
      </c>
      <c r="P1771" s="9">
        <f>(E1771/L1771)</f>
        <v>49.136363636363633</v>
      </c>
      <c r="Q1771" t="str">
        <f>LEFT(N1771,SEARCH("/",N1771)-1)</f>
        <v>photography</v>
      </c>
      <c r="R1771" t="str">
        <f>RIGHT(N1771, LEN(N1771)-SEARCH("/", N1771))</f>
        <v>photobooks</v>
      </c>
      <c r="S1771" s="13">
        <f>(J1771/86400)+25569+(-7/24)</f>
        <v>41987.527303240742</v>
      </c>
      <c r="T1771" s="13">
        <f>(I1771/86400)+25569+(-7/24)</f>
        <v>42017.527303240742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</f>
        <v>0.56514285714285717</v>
      </c>
      <c r="P1772" s="9">
        <f>(E1772/L1772)</f>
        <v>150.5</v>
      </c>
      <c r="Q1772" t="str">
        <f>LEFT(N1772,SEARCH("/",N1772)-1)</f>
        <v>photography</v>
      </c>
      <c r="R1772" t="str">
        <f>RIGHT(N1772, LEN(N1772)-SEARCH("/", N1772))</f>
        <v>photobooks</v>
      </c>
      <c r="S1772" s="13">
        <f>(J1772/86400)+25569+(-7/24)</f>
        <v>41891.488356481488</v>
      </c>
      <c r="T1772" s="13">
        <f>(I1772/86400)+25569+(-7/24)</f>
        <v>41926.488356481488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</f>
        <v>0.21309523809523809</v>
      </c>
      <c r="P1773" s="9">
        <f>(E1773/L1773)</f>
        <v>35.799999999999997</v>
      </c>
      <c r="Q1773" t="str">
        <f>LEFT(N1773,SEARCH("/",N1773)-1)</f>
        <v>photography</v>
      </c>
      <c r="R1773" t="str">
        <f>RIGHT(N1773, LEN(N1773)-SEARCH("/", N1773))</f>
        <v>photobooks</v>
      </c>
      <c r="S1773" s="13">
        <f>(J1773/86400)+25569+(-7/24)</f>
        <v>41905.687962962962</v>
      </c>
      <c r="T1773" s="13">
        <f>(I1773/86400)+25569+(-7/24)</f>
        <v>41935.687962962962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</f>
        <v>0.156</v>
      </c>
      <c r="P1774" s="9">
        <f>(E1774/L1774)</f>
        <v>45.157894736842103</v>
      </c>
      <c r="Q1774" t="str">
        <f>LEFT(N1774,SEARCH("/",N1774)-1)</f>
        <v>photography</v>
      </c>
      <c r="R1774" t="str">
        <f>RIGHT(N1774, LEN(N1774)-SEARCH("/", N1774))</f>
        <v>photobooks</v>
      </c>
      <c r="S1774" s="13">
        <f>(J1774/86400)+25569+(-7/24)</f>
        <v>41766.426342592596</v>
      </c>
      <c r="T1774" s="13">
        <f>(I1774/86400)+25569+(-7/24)</f>
        <v>41826.426342592596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</f>
        <v>6.2566666666666673E-2</v>
      </c>
      <c r="P1775" s="9">
        <f>(E1775/L1775)</f>
        <v>98.78947368421052</v>
      </c>
      <c r="Q1775" t="str">
        <f>LEFT(N1775,SEARCH("/",N1775)-1)</f>
        <v>photography</v>
      </c>
      <c r="R1775" t="str">
        <f>RIGHT(N1775, LEN(N1775)-SEARCH("/", N1775))</f>
        <v>photobooks</v>
      </c>
      <c r="S1775" s="13">
        <f>(J1775/86400)+25569+(-7/24)</f>
        <v>41978.468726851854</v>
      </c>
      <c r="T1775" s="13">
        <f>(I1775/86400)+25569+(-7/24)</f>
        <v>42023.468726851854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</f>
        <v>0.4592</v>
      </c>
      <c r="P1776" s="9">
        <f>(E1776/L1776)</f>
        <v>88.307692307692307</v>
      </c>
      <c r="Q1776" t="str">
        <f>LEFT(N1776,SEARCH("/",N1776)-1)</f>
        <v>photography</v>
      </c>
      <c r="R1776" t="str">
        <f>RIGHT(N1776, LEN(N1776)-SEARCH("/", N1776))</f>
        <v>photobooks</v>
      </c>
      <c r="S1776" s="13">
        <f>(J1776/86400)+25569+(-7/24)</f>
        <v>41929.926990740743</v>
      </c>
      <c r="T1776" s="13">
        <f>(I1776/86400)+25569+(-7/24)</f>
        <v>41972.332638888889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</f>
        <v>0.65101538461538466</v>
      </c>
      <c r="P1777" s="9">
        <f>(E1777/L1777)</f>
        <v>170.62903225806451</v>
      </c>
      <c r="Q1777" t="str">
        <f>LEFT(N1777,SEARCH("/",N1777)-1)</f>
        <v>photography</v>
      </c>
      <c r="R1777" t="str">
        <f>RIGHT(N1777, LEN(N1777)-SEARCH("/", N1777))</f>
        <v>photobooks</v>
      </c>
      <c r="S1777" s="13">
        <f>(J1777/86400)+25569+(-7/24)</f>
        <v>41891.68472222222</v>
      </c>
      <c r="T1777" s="13">
        <f>(I1777/86400)+25569+(-7/24)</f>
        <v>41936.68472222222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</f>
        <v>6.7000000000000004E-2</v>
      </c>
      <c r="P1778" s="9">
        <f>(E1778/L1778)</f>
        <v>83.75</v>
      </c>
      <c r="Q1778" t="str">
        <f>LEFT(N1778,SEARCH("/",N1778)-1)</f>
        <v>photography</v>
      </c>
      <c r="R1778" t="str">
        <f>RIGHT(N1778, LEN(N1778)-SEARCH("/", N1778))</f>
        <v>photobooks</v>
      </c>
      <c r="S1778" s="13">
        <f>(J1778/86400)+25569+(-7/24)</f>
        <v>41905.665173611116</v>
      </c>
      <c r="T1778" s="13">
        <f>(I1778/86400)+25569+(-7/24)</f>
        <v>41941.665173611116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</f>
        <v>0.135625</v>
      </c>
      <c r="P1779" s="9">
        <f>(E1779/L1779)</f>
        <v>65.099999999999994</v>
      </c>
      <c r="Q1779" t="str">
        <f>LEFT(N1779,SEARCH("/",N1779)-1)</f>
        <v>photography</v>
      </c>
      <c r="R1779" t="str">
        <f>RIGHT(N1779, LEN(N1779)-SEARCH("/", N1779))</f>
        <v>photobooks</v>
      </c>
      <c r="S1779" s="13">
        <f>(J1779/86400)+25569+(-7/24)</f>
        <v>42025.065428240741</v>
      </c>
      <c r="T1779" s="13">
        <f>(I1779/86400)+25569+(-7/24)</f>
        <v>42055.065428240741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</f>
        <v>1.9900000000000001E-2</v>
      </c>
      <c r="P1780" s="9">
        <f>(E1780/L1780)</f>
        <v>66.333333333333329</v>
      </c>
      <c r="Q1780" t="str">
        <f>LEFT(N1780,SEARCH("/",N1780)-1)</f>
        <v>photography</v>
      </c>
      <c r="R1780" t="str">
        <f>RIGHT(N1780, LEN(N1780)-SEARCH("/", N1780))</f>
        <v>photobooks</v>
      </c>
      <c r="S1780" s="13">
        <f>(J1780/86400)+25569+(-7/24)</f>
        <v>42045.571701388886</v>
      </c>
      <c r="T1780" s="13">
        <f>(I1780/86400)+25569+(-7/24)</f>
        <v>42090.530034722229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</f>
        <v>0.36236363636363639</v>
      </c>
      <c r="P1781" s="9">
        <f>(E1781/L1781)</f>
        <v>104.89473684210526</v>
      </c>
      <c r="Q1781" t="str">
        <f>LEFT(N1781,SEARCH("/",N1781)-1)</f>
        <v>photography</v>
      </c>
      <c r="R1781" t="str">
        <f>RIGHT(N1781, LEN(N1781)-SEARCH("/", N1781))</f>
        <v>photobooks</v>
      </c>
      <c r="S1781" s="13">
        <f>(J1781/86400)+25569+(-7/24)</f>
        <v>42585.400231481479</v>
      </c>
      <c r="T1781" s="13">
        <f>(I1781/86400)+25569+(-7/24)</f>
        <v>42615.400231481479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</f>
        <v>0.39743333333333336</v>
      </c>
      <c r="P1782" s="9">
        <f>(E1782/L1782)</f>
        <v>78.440789473684205</v>
      </c>
      <c r="Q1782" t="str">
        <f>LEFT(N1782,SEARCH("/",N1782)-1)</f>
        <v>photography</v>
      </c>
      <c r="R1782" t="str">
        <f>RIGHT(N1782, LEN(N1782)-SEARCH("/", N1782))</f>
        <v>photobooks</v>
      </c>
      <c r="S1782" s="13">
        <f>(J1782/86400)+25569+(-7/24)</f>
        <v>42493.30914351852</v>
      </c>
      <c r="T1782" s="13">
        <f>(I1782/86400)+25569+(-7/24)</f>
        <v>42553.30914351852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</f>
        <v>0.25763636363636366</v>
      </c>
      <c r="P1783" s="9">
        <f>(E1783/L1783)</f>
        <v>59.041666666666664</v>
      </c>
      <c r="Q1783" t="str">
        <f>LEFT(N1783,SEARCH("/",N1783)-1)</f>
        <v>photography</v>
      </c>
      <c r="R1783" t="str">
        <f>RIGHT(N1783, LEN(N1783)-SEARCH("/", N1783))</f>
        <v>photobooks</v>
      </c>
      <c r="S1783" s="13">
        <f>(J1783/86400)+25569+(-7/24)</f>
        <v>42597.325752314813</v>
      </c>
      <c r="T1783" s="13">
        <f>(I1783/86400)+25569+(-7/24)</f>
        <v>42628.325752314813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</f>
        <v>0.15491428571428573</v>
      </c>
      <c r="P1784" s="9">
        <f>(E1784/L1784)</f>
        <v>71.34210526315789</v>
      </c>
      <c r="Q1784" t="str">
        <f>LEFT(N1784,SEARCH("/",N1784)-1)</f>
        <v>photography</v>
      </c>
      <c r="R1784" t="str">
        <f>RIGHT(N1784, LEN(N1784)-SEARCH("/", N1784))</f>
        <v>photobooks</v>
      </c>
      <c r="S1784" s="13">
        <f>(J1784/86400)+25569+(-7/24)</f>
        <v>42388.283437500002</v>
      </c>
      <c r="T1784" s="13">
        <f>(I1784/86400)+25569+(-7/24)</f>
        <v>42421.283437500002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</f>
        <v>0.236925</v>
      </c>
      <c r="P1785" s="9">
        <f>(E1785/L1785)</f>
        <v>51.227027027027027</v>
      </c>
      <c r="Q1785" t="str">
        <f>LEFT(N1785,SEARCH("/",N1785)-1)</f>
        <v>photography</v>
      </c>
      <c r="R1785" t="str">
        <f>RIGHT(N1785, LEN(N1785)-SEARCH("/", N1785))</f>
        <v>photobooks</v>
      </c>
      <c r="S1785" s="13">
        <f>(J1785/86400)+25569+(-7/24)</f>
        <v>42115.658310185187</v>
      </c>
      <c r="T1785" s="13">
        <f>(I1785/86400)+25569+(-7/24)</f>
        <v>42145.658310185187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</f>
        <v>0.39760000000000001</v>
      </c>
      <c r="P1786" s="9">
        <f>(E1786/L1786)</f>
        <v>60.242424242424242</v>
      </c>
      <c r="Q1786" t="str">
        <f>LEFT(N1786,SEARCH("/",N1786)-1)</f>
        <v>photography</v>
      </c>
      <c r="R1786" t="str">
        <f>RIGHT(N1786, LEN(N1786)-SEARCH("/", N1786))</f>
        <v>photobooks</v>
      </c>
      <c r="S1786" s="13">
        <f>(J1786/86400)+25569+(-7/24)</f>
        <v>42003.363888888889</v>
      </c>
      <c r="T1786" s="13">
        <f>(I1786/86400)+25569+(-7/24)</f>
        <v>42034.850694444445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</f>
        <v>0.20220833333333332</v>
      </c>
      <c r="P1787" s="9">
        <f>(E1787/L1787)</f>
        <v>44.935185185185183</v>
      </c>
      <c r="Q1787" t="str">
        <f>LEFT(N1787,SEARCH("/",N1787)-1)</f>
        <v>photography</v>
      </c>
      <c r="R1787" t="str">
        <f>RIGHT(N1787, LEN(N1787)-SEARCH("/", N1787))</f>
        <v>photobooks</v>
      </c>
      <c r="S1787" s="13">
        <f>(J1787/86400)+25569+(-7/24)</f>
        <v>41896.843229166669</v>
      </c>
      <c r="T1787" s="13">
        <f>(I1787/86400)+25569+(-7/24)</f>
        <v>41927.708333333336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</f>
        <v>0.47631578947368419</v>
      </c>
      <c r="P1788" s="9">
        <f>(E1788/L1788)</f>
        <v>31.206896551724139</v>
      </c>
      <c r="Q1788" t="str">
        <f>LEFT(N1788,SEARCH("/",N1788)-1)</f>
        <v>photography</v>
      </c>
      <c r="R1788" t="str">
        <f>RIGHT(N1788, LEN(N1788)-SEARCH("/", N1788))</f>
        <v>photobooks</v>
      </c>
      <c r="S1788" s="13">
        <f>(J1788/86400)+25569+(-7/24)</f>
        <v>41958.258993055562</v>
      </c>
      <c r="T1788" s="13">
        <f>(I1788/86400)+25569+(-7/24)</f>
        <v>41988.258993055562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</f>
        <v>0.15329999999999999</v>
      </c>
      <c r="P1789" s="9">
        <f>(E1789/L1789)</f>
        <v>63.875</v>
      </c>
      <c r="Q1789" t="str">
        <f>LEFT(N1789,SEARCH("/",N1789)-1)</f>
        <v>photography</v>
      </c>
      <c r="R1789" t="str">
        <f>RIGHT(N1789, LEN(N1789)-SEARCH("/", N1789))</f>
        <v>photobooks</v>
      </c>
      <c r="S1789" s="13">
        <f>(J1789/86400)+25569+(-7/24)</f>
        <v>42068.363854166666</v>
      </c>
      <c r="T1789" s="13">
        <f>(I1789/86400)+25569+(-7/24)</f>
        <v>42098.322187500002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</f>
        <v>1.3818181818181818E-2</v>
      </c>
      <c r="P1790" s="9">
        <f>(E1790/L1790)</f>
        <v>19</v>
      </c>
      <c r="Q1790" t="str">
        <f>LEFT(N1790,SEARCH("/",N1790)-1)</f>
        <v>photography</v>
      </c>
      <c r="R1790" t="str">
        <f>RIGHT(N1790, LEN(N1790)-SEARCH("/", N1790))</f>
        <v>photobooks</v>
      </c>
      <c r="S1790" s="13">
        <f>(J1790/86400)+25569+(-7/24)</f>
        <v>41913.656736111116</v>
      </c>
      <c r="T1790" s="13">
        <f>(I1790/86400)+25569+(-7/24)</f>
        <v>41943.656736111116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</f>
        <v>5.0000000000000001E-3</v>
      </c>
      <c r="P1791" s="9">
        <f>(E1791/L1791)</f>
        <v>10</v>
      </c>
      <c r="Q1791" t="str">
        <f>LEFT(N1791,SEARCH("/",N1791)-1)</f>
        <v>photography</v>
      </c>
      <c r="R1791" t="str">
        <f>RIGHT(N1791, LEN(N1791)-SEARCH("/", N1791))</f>
        <v>photobooks</v>
      </c>
      <c r="S1791" s="13">
        <f>(J1791/86400)+25569+(-7/24)</f>
        <v>41955.958368055559</v>
      </c>
      <c r="T1791" s="13">
        <f>(I1791/86400)+25569+(-7/24)</f>
        <v>42015.958368055559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</f>
        <v>4.9575757575757579E-2</v>
      </c>
      <c r="P1792" s="9">
        <f>(E1792/L1792)</f>
        <v>109.06666666666666</v>
      </c>
      <c r="Q1792" t="str">
        <f>LEFT(N1792,SEARCH("/",N1792)-1)</f>
        <v>photography</v>
      </c>
      <c r="R1792" t="str">
        <f>RIGHT(N1792, LEN(N1792)-SEARCH("/", N1792))</f>
        <v>photobooks</v>
      </c>
      <c r="S1792" s="13">
        <f>(J1792/86400)+25569+(-7/24)</f>
        <v>42010.382847222223</v>
      </c>
      <c r="T1792" s="13">
        <f>(I1792/86400)+25569+(-7/24)</f>
        <v>42040.382847222223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</f>
        <v>3.5666666666666666E-2</v>
      </c>
      <c r="P1793" s="9">
        <f>(E1793/L1793)</f>
        <v>26.75</v>
      </c>
      <c r="Q1793" t="str">
        <f>LEFT(N1793,SEARCH("/",N1793)-1)</f>
        <v>photography</v>
      </c>
      <c r="R1793" t="str">
        <f>RIGHT(N1793, LEN(N1793)-SEARCH("/", N1793))</f>
        <v>photobooks</v>
      </c>
      <c r="S1793" s="13">
        <f>(J1793/86400)+25569+(-7/24)</f>
        <v>41973.448668981488</v>
      </c>
      <c r="T1793" s="13">
        <f>(I1793/86400)+25569+(-7/24)</f>
        <v>42033.448668981488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</f>
        <v>0.61124000000000001</v>
      </c>
      <c r="P1794" s="9">
        <f>(E1794/L1794)</f>
        <v>109.93525179856115</v>
      </c>
      <c r="Q1794" t="str">
        <f>LEFT(N1794,SEARCH("/",N1794)-1)</f>
        <v>photography</v>
      </c>
      <c r="R1794" t="str">
        <f>RIGHT(N1794, LEN(N1794)-SEARCH("/", N1794))</f>
        <v>photobooks</v>
      </c>
      <c r="S1794" s="13">
        <f>(J1794/86400)+25569+(-7/24)</f>
        <v>42188.739374999997</v>
      </c>
      <c r="T1794" s="13">
        <f>(I1794/86400)+25569+(-7/24)</f>
        <v>42225.999305555561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</f>
        <v>1.3333333333333334E-2</v>
      </c>
      <c r="P1795" s="9">
        <f>(E1795/L1795)</f>
        <v>20</v>
      </c>
      <c r="Q1795" t="str">
        <f>LEFT(N1795,SEARCH("/",N1795)-1)</f>
        <v>photography</v>
      </c>
      <c r="R1795" t="str">
        <f>RIGHT(N1795, LEN(N1795)-SEARCH("/", N1795))</f>
        <v>photobooks</v>
      </c>
      <c r="S1795" s="13">
        <f>(J1795/86400)+25569+(-7/24)</f>
        <v>41940.6</v>
      </c>
      <c r="T1795" s="13">
        <f>(I1795/86400)+25569+(-7/24)</f>
        <v>41970.64166666667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</f>
        <v>0.11077777777777778</v>
      </c>
      <c r="P1796" s="9">
        <f>(E1796/L1796)</f>
        <v>55.388888888888886</v>
      </c>
      <c r="Q1796" t="str">
        <f>LEFT(N1796,SEARCH("/",N1796)-1)</f>
        <v>photography</v>
      </c>
      <c r="R1796" t="str">
        <f>RIGHT(N1796, LEN(N1796)-SEARCH("/", N1796))</f>
        <v>photobooks</v>
      </c>
      <c r="S1796" s="13">
        <f>(J1796/86400)+25569+(-7/24)</f>
        <v>42011.259513888894</v>
      </c>
      <c r="T1796" s="13">
        <f>(I1796/86400)+25569+(-7/24)</f>
        <v>42046.259513888894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</f>
        <v>0.38735714285714284</v>
      </c>
      <c r="P1797" s="9">
        <f>(E1797/L1797)</f>
        <v>133.90123456790124</v>
      </c>
      <c r="Q1797" t="str">
        <f>LEFT(N1797,SEARCH("/",N1797)-1)</f>
        <v>photography</v>
      </c>
      <c r="R1797" t="str">
        <f>RIGHT(N1797, LEN(N1797)-SEARCH("/", N1797))</f>
        <v>photobooks</v>
      </c>
      <c r="S1797" s="13">
        <f>(J1797/86400)+25569+(-7/24)</f>
        <v>42627.997002314813</v>
      </c>
      <c r="T1797" s="13">
        <f>(I1797/86400)+25569+(-7/24)</f>
        <v>42657.375000000007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</f>
        <v>0.22052631578947368</v>
      </c>
      <c r="P1798" s="9">
        <f>(E1798/L1798)</f>
        <v>48.720930232558139</v>
      </c>
      <c r="Q1798" t="str">
        <f>LEFT(N1798,SEARCH("/",N1798)-1)</f>
        <v>photography</v>
      </c>
      <c r="R1798" t="str">
        <f>RIGHT(N1798, LEN(N1798)-SEARCH("/", N1798))</f>
        <v>photobooks</v>
      </c>
      <c r="S1798" s="13">
        <f>(J1798/86400)+25569+(-7/24)</f>
        <v>42515.14775462963</v>
      </c>
      <c r="T1798" s="13">
        <f>(I1798/86400)+25569+(-7/24)</f>
        <v>42575.14775462963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</f>
        <v>0.67549999999999999</v>
      </c>
      <c r="P1799" s="9">
        <f>(E1799/L1799)</f>
        <v>48.25</v>
      </c>
      <c r="Q1799" t="str">
        <f>LEFT(N1799,SEARCH("/",N1799)-1)</f>
        <v>photography</v>
      </c>
      <c r="R1799" t="str">
        <f>RIGHT(N1799, LEN(N1799)-SEARCH("/", N1799))</f>
        <v>photobooks</v>
      </c>
      <c r="S1799" s="13">
        <f>(J1799/86400)+25569+(-7/24)</f>
        <v>42689.277650462966</v>
      </c>
      <c r="T1799" s="13">
        <f>(I1799/86400)+25569+(-7/24)</f>
        <v>42719.277650462966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</f>
        <v>0.136375</v>
      </c>
      <c r="P1800" s="9">
        <f>(E1800/L1800)</f>
        <v>58.972972972972975</v>
      </c>
      <c r="Q1800" t="str">
        <f>LEFT(N1800,SEARCH("/",N1800)-1)</f>
        <v>photography</v>
      </c>
      <c r="R1800" t="str">
        <f>RIGHT(N1800, LEN(N1800)-SEARCH("/", N1800))</f>
        <v>photobooks</v>
      </c>
      <c r="S1800" s="13">
        <f>(J1800/86400)+25569+(-7/24)</f>
        <v>42344.035104166665</v>
      </c>
      <c r="T1800" s="13">
        <f>(I1800/86400)+25569+(-7/24)</f>
        <v>42404.035104166665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</f>
        <v>1.7457500000000001E-2</v>
      </c>
      <c r="P1801" s="9">
        <f>(E1801/L1801)</f>
        <v>11.638333333333334</v>
      </c>
      <c r="Q1801" t="str">
        <f>LEFT(N1801,SEARCH("/",N1801)-1)</f>
        <v>photography</v>
      </c>
      <c r="R1801" t="str">
        <f>RIGHT(N1801, LEN(N1801)-SEARCH("/", N1801))</f>
        <v>photobooks</v>
      </c>
      <c r="S1801" s="13">
        <f>(J1801/86400)+25569+(-7/24)</f>
        <v>41934.551018518519</v>
      </c>
      <c r="T1801" s="13">
        <f>(I1801/86400)+25569+(-7/24)</f>
        <v>41954.592685185191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</f>
        <v>0.20449632511889321</v>
      </c>
      <c r="P1802" s="9">
        <f>(E1802/L1802)</f>
        <v>83.716814159292042</v>
      </c>
      <c r="Q1802" t="str">
        <f>LEFT(N1802,SEARCH("/",N1802)-1)</f>
        <v>photography</v>
      </c>
      <c r="R1802" t="str">
        <f>RIGHT(N1802, LEN(N1802)-SEARCH("/", N1802))</f>
        <v>photobooks</v>
      </c>
      <c r="S1802" s="13">
        <f>(J1802/86400)+25569+(-7/24)</f>
        <v>42623.314467592594</v>
      </c>
      <c r="T1802" s="13">
        <f>(I1802/86400)+25569+(-7/24)</f>
        <v>42653.314467592594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</f>
        <v>0.13852941176470587</v>
      </c>
      <c r="P1803" s="9">
        <f>(E1803/L1803)</f>
        <v>63.648648648648646</v>
      </c>
      <c r="Q1803" t="str">
        <f>LEFT(N1803,SEARCH("/",N1803)-1)</f>
        <v>photography</v>
      </c>
      <c r="R1803" t="str">
        <f>RIGHT(N1803, LEN(N1803)-SEARCH("/", N1803))</f>
        <v>photobooks</v>
      </c>
      <c r="S1803" s="13">
        <f>(J1803/86400)+25569+(-7/24)</f>
        <v>42321.368842592594</v>
      </c>
      <c r="T1803" s="13">
        <f>(I1803/86400)+25569+(-7/24)</f>
        <v>42353.215277777781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</f>
        <v>0.48485714285714288</v>
      </c>
      <c r="P1804" s="9">
        <f>(E1804/L1804)</f>
        <v>94.277777777777771</v>
      </c>
      <c r="Q1804" t="str">
        <f>LEFT(N1804,SEARCH("/",N1804)-1)</f>
        <v>photography</v>
      </c>
      <c r="R1804" t="str">
        <f>RIGHT(N1804, LEN(N1804)-SEARCH("/", N1804))</f>
        <v>photobooks</v>
      </c>
      <c r="S1804" s="13">
        <f>(J1804/86400)+25569+(-7/24)</f>
        <v>42159.180902777785</v>
      </c>
      <c r="T1804" s="13">
        <f>(I1804/86400)+25569+(-7/24)</f>
        <v>42182.624305555561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</f>
        <v>0.308</v>
      </c>
      <c r="P1805" s="9">
        <f>(E1805/L1805)</f>
        <v>71.86666666666666</v>
      </c>
      <c r="Q1805" t="str">
        <f>LEFT(N1805,SEARCH("/",N1805)-1)</f>
        <v>photography</v>
      </c>
      <c r="R1805" t="str">
        <f>RIGHT(N1805, LEN(N1805)-SEARCH("/", N1805))</f>
        <v>photobooks</v>
      </c>
      <c r="S1805" s="13">
        <f>(J1805/86400)+25569+(-7/24)</f>
        <v>42017.77988425926</v>
      </c>
      <c r="T1805" s="13">
        <f>(I1805/86400)+25569+(-7/24)</f>
        <v>42048.77988425926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</f>
        <v>0.35174193548387095</v>
      </c>
      <c r="P1806" s="9">
        <f>(E1806/L1806)</f>
        <v>104.84615384615384</v>
      </c>
      <c r="Q1806" t="str">
        <f>LEFT(N1806,SEARCH("/",N1806)-1)</f>
        <v>photography</v>
      </c>
      <c r="R1806" t="str">
        <f>RIGHT(N1806, LEN(N1806)-SEARCH("/", N1806))</f>
        <v>photobooks</v>
      </c>
      <c r="S1806" s="13">
        <f>(J1806/86400)+25569+(-7/24)</f>
        <v>42282.386620370373</v>
      </c>
      <c r="T1806" s="13">
        <f>(I1806/86400)+25569+(-7/24)</f>
        <v>42322.428287037044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</f>
        <v>0.36404444444444445</v>
      </c>
      <c r="P1807" s="9">
        <f>(E1807/L1807)</f>
        <v>67.139344262295083</v>
      </c>
      <c r="Q1807" t="str">
        <f>LEFT(N1807,SEARCH("/",N1807)-1)</f>
        <v>photography</v>
      </c>
      <c r="R1807" t="str">
        <f>RIGHT(N1807, LEN(N1807)-SEARCH("/", N1807))</f>
        <v>photobooks</v>
      </c>
      <c r="S1807" s="13">
        <f>(J1807/86400)+25569+(-7/24)</f>
        <v>42247.512245370373</v>
      </c>
      <c r="T1807" s="13">
        <f>(I1807/86400)+25569+(-7/24)</f>
        <v>42279.458333333336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</f>
        <v>2.955E-2</v>
      </c>
      <c r="P1808" s="9">
        <f>(E1808/L1808)</f>
        <v>73.875</v>
      </c>
      <c r="Q1808" t="str">
        <f>LEFT(N1808,SEARCH("/",N1808)-1)</f>
        <v>photography</v>
      </c>
      <c r="R1808" t="str">
        <f>RIGHT(N1808, LEN(N1808)-SEARCH("/", N1808))</f>
        <v>photobooks</v>
      </c>
      <c r="S1808" s="13">
        <f>(J1808/86400)+25569+(-7/24)</f>
        <v>41877.346631944449</v>
      </c>
      <c r="T1808" s="13">
        <f>(I1808/86400)+25569+(-7/24)</f>
        <v>41912.346631944449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</f>
        <v>0.1106</v>
      </c>
      <c r="P1809" s="9">
        <f>(E1809/L1809)</f>
        <v>69.125</v>
      </c>
      <c r="Q1809" t="str">
        <f>LEFT(N1809,SEARCH("/",N1809)-1)</f>
        <v>photography</v>
      </c>
      <c r="R1809" t="str">
        <f>RIGHT(N1809, LEN(N1809)-SEARCH("/", N1809))</f>
        <v>photobooks</v>
      </c>
      <c r="S1809" s="13">
        <f>(J1809/86400)+25569+(-7/24)</f>
        <v>41879.776770833334</v>
      </c>
      <c r="T1809" s="13">
        <f>(I1809/86400)+25569+(-7/24)</f>
        <v>41909.776770833334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</f>
        <v>0.41407142857142859</v>
      </c>
      <c r="P1810" s="9">
        <f>(E1810/L1810)</f>
        <v>120.77083333333333</v>
      </c>
      <c r="Q1810" t="str">
        <f>LEFT(N1810,SEARCH("/",N1810)-1)</f>
        <v>photography</v>
      </c>
      <c r="R1810" t="str">
        <f>RIGHT(N1810, LEN(N1810)-SEARCH("/", N1810))</f>
        <v>photobooks</v>
      </c>
      <c r="S1810" s="13">
        <f>(J1810/86400)+25569+(-7/24)</f>
        <v>42742.389236111114</v>
      </c>
      <c r="T1810" s="13">
        <f>(I1810/86400)+25569+(-7/24)</f>
        <v>42777.389236111114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</f>
        <v>0.10857142857142857</v>
      </c>
      <c r="P1811" s="9">
        <f>(E1811/L1811)</f>
        <v>42.222222222222221</v>
      </c>
      <c r="Q1811" t="str">
        <f>LEFT(N1811,SEARCH("/",N1811)-1)</f>
        <v>photography</v>
      </c>
      <c r="R1811" t="str">
        <f>RIGHT(N1811, LEN(N1811)-SEARCH("/", N1811))</f>
        <v>photobooks</v>
      </c>
      <c r="S1811" s="13">
        <f>(J1811/86400)+25569+(-7/24)</f>
        <v>42029.616192129637</v>
      </c>
      <c r="T1811" s="13">
        <f>(I1811/86400)+25569+(-7/24)</f>
        <v>42064.616192129637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</f>
        <v>3.3333333333333333E-2</v>
      </c>
      <c r="P1812" s="9">
        <f>(E1812/L1812)</f>
        <v>7.5</v>
      </c>
      <c r="Q1812" t="str">
        <f>LEFT(N1812,SEARCH("/",N1812)-1)</f>
        <v>photography</v>
      </c>
      <c r="R1812" t="str">
        <f>RIGHT(N1812, LEN(N1812)-SEARCH("/", N1812))</f>
        <v>photobooks</v>
      </c>
      <c r="S1812" s="13">
        <f>(J1812/86400)+25569+(-7/24)</f>
        <v>41860.618356481486</v>
      </c>
      <c r="T1812" s="13">
        <f>(I1812/86400)+25569+(-7/24)</f>
        <v>41872.618356481486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</f>
        <v>7.407407407407407E-4</v>
      </c>
      <c r="P1813" s="9">
        <f>(E1813/L1813)</f>
        <v>1.5384615384615385</v>
      </c>
      <c r="Q1813" t="str">
        <f>LEFT(N1813,SEARCH("/",N1813)-1)</f>
        <v>photography</v>
      </c>
      <c r="R1813" t="str">
        <f>RIGHT(N1813, LEN(N1813)-SEARCH("/", N1813))</f>
        <v>photobooks</v>
      </c>
      <c r="S1813" s="13">
        <f>(J1813/86400)+25569+(-7/24)</f>
        <v>41876.142013888893</v>
      </c>
      <c r="T1813" s="13">
        <f>(I1813/86400)+25569+(-7/24)</f>
        <v>41935.875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</f>
        <v>0.13307692307692306</v>
      </c>
      <c r="P1814" s="9">
        <f>(E1814/L1814)</f>
        <v>37.608695652173914</v>
      </c>
      <c r="Q1814" t="str">
        <f>LEFT(N1814,SEARCH("/",N1814)-1)</f>
        <v>photography</v>
      </c>
      <c r="R1814" t="str">
        <f>RIGHT(N1814, LEN(N1814)-SEARCH("/", N1814))</f>
        <v>photobooks</v>
      </c>
      <c r="S1814" s="13">
        <f>(J1814/86400)+25569+(-7/24)</f>
        <v>42524.027037037034</v>
      </c>
      <c r="T1814" s="13">
        <f>(I1814/86400)+25569+(-7/24)</f>
        <v>42554.027037037034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</f>
        <v>0</v>
      </c>
      <c r="P1815" s="9" t="e">
        <f>(E1815/L1815)</f>
        <v>#DIV/0!</v>
      </c>
      <c r="Q1815" t="str">
        <f>LEFT(N1815,SEARCH("/",N1815)-1)</f>
        <v>photography</v>
      </c>
      <c r="R1815" t="str">
        <f>RIGHT(N1815, LEN(N1815)-SEARCH("/", N1815))</f>
        <v>photobooks</v>
      </c>
      <c r="S1815" s="13">
        <f>(J1815/86400)+25569+(-7/24)</f>
        <v>41829.597361111111</v>
      </c>
      <c r="T1815" s="13">
        <f>(I1815/86400)+25569+(-7/24)</f>
        <v>41859.597361111111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</f>
        <v>0.49183333333333334</v>
      </c>
      <c r="P1816" s="9">
        <f>(E1816/L1816)</f>
        <v>42.157142857142858</v>
      </c>
      <c r="Q1816" t="str">
        <f>LEFT(N1816,SEARCH("/",N1816)-1)</f>
        <v>photography</v>
      </c>
      <c r="R1816" t="str">
        <f>RIGHT(N1816, LEN(N1816)-SEARCH("/", N1816))</f>
        <v>photobooks</v>
      </c>
      <c r="S1816" s="13">
        <f>(J1816/86400)+25569+(-7/24)</f>
        <v>42033.022407407414</v>
      </c>
      <c r="T1816" s="13">
        <f>(I1816/86400)+25569+(-7/24)</f>
        <v>42063.022407407414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</f>
        <v>0</v>
      </c>
      <c r="P1817" s="9" t="e">
        <f>(E1817/L1817)</f>
        <v>#DIV/0!</v>
      </c>
      <c r="Q1817" t="str">
        <f>LEFT(N1817,SEARCH("/",N1817)-1)</f>
        <v>photography</v>
      </c>
      <c r="R1817" t="str">
        <f>RIGHT(N1817, LEN(N1817)-SEARCH("/", N1817))</f>
        <v>photobooks</v>
      </c>
      <c r="S1817" s="13">
        <f>(J1817/86400)+25569+(-7/24)</f>
        <v>42172.615011574075</v>
      </c>
      <c r="T1817" s="13">
        <f>(I1817/86400)+25569+(-7/24)</f>
        <v>42186.615011574075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</f>
        <v>2.036E-2</v>
      </c>
      <c r="P1818" s="9">
        <f>(E1818/L1818)</f>
        <v>84.833333333333329</v>
      </c>
      <c r="Q1818" t="str">
        <f>LEFT(N1818,SEARCH("/",N1818)-1)</f>
        <v>photography</v>
      </c>
      <c r="R1818" t="str">
        <f>RIGHT(N1818, LEN(N1818)-SEARCH("/", N1818))</f>
        <v>photobooks</v>
      </c>
      <c r="S1818" s="13">
        <f>(J1818/86400)+25569+(-7/24)</f>
        <v>42548.58452546296</v>
      </c>
      <c r="T1818" s="13">
        <f>(I1818/86400)+25569+(-7/24)</f>
        <v>42576.500000000007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</f>
        <v>0.52327777777777773</v>
      </c>
      <c r="P1819" s="9">
        <f>(E1819/L1819)</f>
        <v>94.19</v>
      </c>
      <c r="Q1819" t="str">
        <f>LEFT(N1819,SEARCH("/",N1819)-1)</f>
        <v>photography</v>
      </c>
      <c r="R1819" t="str">
        <f>RIGHT(N1819, LEN(N1819)-SEARCH("/", N1819))</f>
        <v>photobooks</v>
      </c>
      <c r="S1819" s="13">
        <f>(J1819/86400)+25569+(-7/24)</f>
        <v>42705.370451388888</v>
      </c>
      <c r="T1819" s="13">
        <f>(I1819/86400)+25569+(-7/24)</f>
        <v>42764.999305555561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</f>
        <v>0</v>
      </c>
      <c r="P1820" s="9" t="e">
        <f>(E1820/L1820)</f>
        <v>#DIV/0!</v>
      </c>
      <c r="Q1820" t="str">
        <f>LEFT(N1820,SEARCH("/",N1820)-1)</f>
        <v>photography</v>
      </c>
      <c r="R1820" t="str">
        <f>RIGHT(N1820, LEN(N1820)-SEARCH("/", N1820))</f>
        <v>photobooks</v>
      </c>
      <c r="S1820" s="13">
        <f>(J1820/86400)+25569+(-7/24)</f>
        <v>42066.942708333336</v>
      </c>
      <c r="T1820" s="13">
        <f>(I1820/86400)+25569+(-7/24)</f>
        <v>42096.901041666664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</f>
        <v>2.0833333333333332E-2</v>
      </c>
      <c r="P1821" s="9">
        <f>(E1821/L1821)</f>
        <v>6.25</v>
      </c>
      <c r="Q1821" t="str">
        <f>LEFT(N1821,SEARCH("/",N1821)-1)</f>
        <v>photography</v>
      </c>
      <c r="R1821" t="str">
        <f>RIGHT(N1821, LEN(N1821)-SEARCH("/", N1821))</f>
        <v>photobooks</v>
      </c>
      <c r="S1821" s="13">
        <f>(J1821/86400)+25569+(-7/24)</f>
        <v>41820.460601851853</v>
      </c>
      <c r="T1821" s="13">
        <f>(I1821/86400)+25569+(-7/24)</f>
        <v>41850.460601851853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</f>
        <v>6.565384615384616E-2</v>
      </c>
      <c r="P1822" s="9">
        <f>(E1822/L1822)</f>
        <v>213.375</v>
      </c>
      <c r="Q1822" t="str">
        <f>LEFT(N1822,SEARCH("/",N1822)-1)</f>
        <v>photography</v>
      </c>
      <c r="R1822" t="str">
        <f>RIGHT(N1822, LEN(N1822)-SEARCH("/", N1822))</f>
        <v>photobooks</v>
      </c>
      <c r="S1822" s="13">
        <f>(J1822/86400)+25569+(-7/24)</f>
        <v>42064.792708333334</v>
      </c>
      <c r="T1822" s="13">
        <f>(I1822/86400)+25569+(-7/24)</f>
        <v>42094.75104166667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</f>
        <v>1.3489</v>
      </c>
      <c r="P1823" s="9">
        <f>(E1823/L1823)</f>
        <v>59.162280701754383</v>
      </c>
      <c r="Q1823" t="str">
        <f>LEFT(N1823,SEARCH("/",N1823)-1)</f>
        <v>music</v>
      </c>
      <c r="R1823" t="str">
        <f>RIGHT(N1823, LEN(N1823)-SEARCH("/", N1823))</f>
        <v>rock</v>
      </c>
      <c r="S1823" s="13">
        <f>(J1823/86400)+25569+(-7/24)</f>
        <v>40926.027395833335</v>
      </c>
      <c r="T1823" s="13">
        <f>(I1823/86400)+25569+(-7/24)</f>
        <v>40971.027395833335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</f>
        <v>1</v>
      </c>
      <c r="P1824" s="9">
        <f>(E1824/L1824)</f>
        <v>27.272727272727273</v>
      </c>
      <c r="Q1824" t="str">
        <f>LEFT(N1824,SEARCH("/",N1824)-1)</f>
        <v>music</v>
      </c>
      <c r="R1824" t="str">
        <f>RIGHT(N1824, LEN(N1824)-SEARCH("/", N1824))</f>
        <v>rock</v>
      </c>
      <c r="S1824" s="13">
        <f>(J1824/86400)+25569+(-7/24)</f>
        <v>41634.505347222228</v>
      </c>
      <c r="T1824" s="13">
        <f>(I1824/86400)+25569+(-7/24)</f>
        <v>41670.500694444447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</f>
        <v>1.1585714285714286</v>
      </c>
      <c r="P1825" s="9">
        <f>(E1825/L1825)</f>
        <v>24.575757575757574</v>
      </c>
      <c r="Q1825" t="str">
        <f>LEFT(N1825,SEARCH("/",N1825)-1)</f>
        <v>music</v>
      </c>
      <c r="R1825" t="str">
        <f>RIGHT(N1825, LEN(N1825)-SEARCH("/", N1825))</f>
        <v>rock</v>
      </c>
      <c r="S1825" s="13">
        <f>(J1825/86400)+25569+(-7/24)</f>
        <v>41176.393240740741</v>
      </c>
      <c r="T1825" s="13">
        <f>(I1825/86400)+25569+(-7/24)</f>
        <v>41206.393240740741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</f>
        <v>1.0006666666666666</v>
      </c>
      <c r="P1826" s="9">
        <f>(E1826/L1826)</f>
        <v>75.05</v>
      </c>
      <c r="Q1826" t="str">
        <f>LEFT(N1826,SEARCH("/",N1826)-1)</f>
        <v>music</v>
      </c>
      <c r="R1826" t="str">
        <f>RIGHT(N1826, LEN(N1826)-SEARCH("/", N1826))</f>
        <v>rock</v>
      </c>
      <c r="S1826" s="13">
        <f>(J1826/86400)+25569+(-7/24)</f>
        <v>41626.624618055554</v>
      </c>
      <c r="T1826" s="13">
        <f>(I1826/86400)+25569+(-7/24)</f>
        <v>41646.797222222223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</f>
        <v>1.0505</v>
      </c>
      <c r="P1827" s="9">
        <f>(E1827/L1827)</f>
        <v>42.02</v>
      </c>
      <c r="Q1827" t="str">
        <f>LEFT(N1827,SEARCH("/",N1827)-1)</f>
        <v>music</v>
      </c>
      <c r="R1827" t="str">
        <f>RIGHT(N1827, LEN(N1827)-SEARCH("/", N1827))</f>
        <v>rock</v>
      </c>
      <c r="S1827" s="13">
        <f>(J1827/86400)+25569+(-7/24)</f>
        <v>41443.542858796296</v>
      </c>
      <c r="T1827" s="13">
        <f>(I1827/86400)+25569+(-7/24)</f>
        <v>41466.542858796296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</f>
        <v>1.01</v>
      </c>
      <c r="P1828" s="9">
        <f>(E1828/L1828)</f>
        <v>53.157894736842103</v>
      </c>
      <c r="Q1828" t="str">
        <f>LEFT(N1828,SEARCH("/",N1828)-1)</f>
        <v>music</v>
      </c>
      <c r="R1828" t="str">
        <f>RIGHT(N1828, LEN(N1828)-SEARCH("/", N1828))</f>
        <v>rock</v>
      </c>
      <c r="S1828" s="13">
        <f>(J1828/86400)+25569+(-7/24)</f>
        <v>41657.632141203707</v>
      </c>
      <c r="T1828" s="13">
        <f>(I1828/86400)+25569+(-7/24)</f>
        <v>41687.632141203707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</f>
        <v>1.0066250000000001</v>
      </c>
      <c r="P1829" s="9">
        <f>(E1829/L1829)</f>
        <v>83.885416666666671</v>
      </c>
      <c r="Q1829" t="str">
        <f>LEFT(N1829,SEARCH("/",N1829)-1)</f>
        <v>music</v>
      </c>
      <c r="R1829" t="str">
        <f>RIGHT(N1829, LEN(N1829)-SEARCH("/", N1829))</f>
        <v>rock</v>
      </c>
      <c r="S1829" s="13">
        <f>(J1829/86400)+25569+(-7/24)</f>
        <v>40555.034270833334</v>
      </c>
      <c r="T1829" s="13">
        <f>(I1829/86400)+25569+(-7/24)</f>
        <v>40605.034270833334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</f>
        <v>1.0016</v>
      </c>
      <c r="P1830" s="9">
        <f>(E1830/L1830)</f>
        <v>417.33333333333331</v>
      </c>
      <c r="Q1830" t="str">
        <f>LEFT(N1830,SEARCH("/",N1830)-1)</f>
        <v>music</v>
      </c>
      <c r="R1830" t="str">
        <f>RIGHT(N1830, LEN(N1830)-SEARCH("/", N1830))</f>
        <v>rock</v>
      </c>
      <c r="S1830" s="13">
        <f>(J1830/86400)+25569+(-7/24)</f>
        <v>41736.607986111114</v>
      </c>
      <c r="T1830" s="13">
        <f>(I1830/86400)+25569+(-7/24)</f>
        <v>41768.625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</f>
        <v>1.6668333333333334</v>
      </c>
      <c r="P1831" s="9">
        <f>(E1831/L1831)</f>
        <v>75.765151515151516</v>
      </c>
      <c r="Q1831" t="str">
        <f>LEFT(N1831,SEARCH("/",N1831)-1)</f>
        <v>music</v>
      </c>
      <c r="R1831" t="str">
        <f>RIGHT(N1831, LEN(N1831)-SEARCH("/", N1831))</f>
        <v>rock</v>
      </c>
      <c r="S1831" s="13">
        <f>(J1831/86400)+25569+(-7/24)</f>
        <v>40515.795960648153</v>
      </c>
      <c r="T1831" s="13">
        <f>(I1831/86400)+25569+(-7/24)</f>
        <v>40564.625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</f>
        <v>1.0153333333333334</v>
      </c>
      <c r="P1832" s="9">
        <f>(E1832/L1832)</f>
        <v>67.389380530973455</v>
      </c>
      <c r="Q1832" t="str">
        <f>LEFT(N1832,SEARCH("/",N1832)-1)</f>
        <v>music</v>
      </c>
      <c r="R1832" t="str">
        <f>RIGHT(N1832, LEN(N1832)-SEARCH("/", N1832))</f>
        <v>rock</v>
      </c>
      <c r="S1832" s="13">
        <f>(J1832/86400)+25569+(-7/24)</f>
        <v>41664.392442129632</v>
      </c>
      <c r="T1832" s="13">
        <f>(I1832/86400)+25569+(-7/24)</f>
        <v>41694.392442129632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</f>
        <v>1.03</v>
      </c>
      <c r="P1833" s="9">
        <f>(E1833/L1833)</f>
        <v>73.571428571428569</v>
      </c>
      <c r="Q1833" t="str">
        <f>LEFT(N1833,SEARCH("/",N1833)-1)</f>
        <v>music</v>
      </c>
      <c r="R1833" t="str">
        <f>RIGHT(N1833, LEN(N1833)-SEARCH("/", N1833))</f>
        <v>rock</v>
      </c>
      <c r="S1833" s="13">
        <f>(J1833/86400)+25569+(-7/24)</f>
        <v>41026.704432870371</v>
      </c>
      <c r="T1833" s="13">
        <f>(I1833/86400)+25569+(-7/24)</f>
        <v>41041.704432870371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</f>
        <v>1.4285714285714286</v>
      </c>
      <c r="P1834" s="9">
        <f>(E1834/L1834)</f>
        <v>25</v>
      </c>
      <c r="Q1834" t="str">
        <f>LEFT(N1834,SEARCH("/",N1834)-1)</f>
        <v>music</v>
      </c>
      <c r="R1834" t="str">
        <f>RIGHT(N1834, LEN(N1834)-SEARCH("/", N1834))</f>
        <v>rock</v>
      </c>
      <c r="S1834" s="13">
        <f>(J1834/86400)+25569+(-7/24)</f>
        <v>40576.24799768519</v>
      </c>
      <c r="T1834" s="13">
        <f>(I1834/86400)+25569+(-7/24)</f>
        <v>40606.24799768519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</f>
        <v>2.625</v>
      </c>
      <c r="P1835" s="9">
        <f>(E1835/L1835)</f>
        <v>42</v>
      </c>
      <c r="Q1835" t="str">
        <f>LEFT(N1835,SEARCH("/",N1835)-1)</f>
        <v>music</v>
      </c>
      <c r="R1835" t="str">
        <f>RIGHT(N1835, LEN(N1835)-SEARCH("/", N1835))</f>
        <v>rock</v>
      </c>
      <c r="S1835" s="13">
        <f>(J1835/86400)+25569+(-7/24)</f>
        <v>41302.752349537041</v>
      </c>
      <c r="T1835" s="13">
        <f>(I1835/86400)+25569+(-7/24)</f>
        <v>41335.040972222225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</f>
        <v>1.1805000000000001</v>
      </c>
      <c r="P1836" s="9">
        <f>(E1836/L1836)</f>
        <v>131.16666666666666</v>
      </c>
      <c r="Q1836" t="str">
        <f>LEFT(N1836,SEARCH("/",N1836)-1)</f>
        <v>music</v>
      </c>
      <c r="R1836" t="str">
        <f>RIGHT(N1836, LEN(N1836)-SEARCH("/", N1836))</f>
        <v>rock</v>
      </c>
      <c r="S1836" s="13">
        <f>(J1836/86400)+25569+(-7/24)</f>
        <v>41988.672395833339</v>
      </c>
      <c r="T1836" s="13">
        <f>(I1836/86400)+25569+(-7/24)</f>
        <v>42028.672395833339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</f>
        <v>1.04</v>
      </c>
      <c r="P1837" s="9">
        <f>(E1837/L1837)</f>
        <v>47.272727272727273</v>
      </c>
      <c r="Q1837" t="str">
        <f>LEFT(N1837,SEARCH("/",N1837)-1)</f>
        <v>music</v>
      </c>
      <c r="R1837" t="str">
        <f>RIGHT(N1837, LEN(N1837)-SEARCH("/", N1837))</f>
        <v>rock</v>
      </c>
      <c r="S1837" s="13">
        <f>(J1837/86400)+25569+(-7/24)</f>
        <v>42430.410543981481</v>
      </c>
      <c r="T1837" s="13">
        <f>(I1837/86400)+25569+(-7/24)</f>
        <v>42460.368877314817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</f>
        <v>2.0034000000000001</v>
      </c>
      <c r="P1838" s="9">
        <f>(E1838/L1838)</f>
        <v>182.12727272727273</v>
      </c>
      <c r="Q1838" t="str">
        <f>LEFT(N1838,SEARCH("/",N1838)-1)</f>
        <v>music</v>
      </c>
      <c r="R1838" t="str">
        <f>RIGHT(N1838, LEN(N1838)-SEARCH("/", N1838))</f>
        <v>rock</v>
      </c>
      <c r="S1838" s="13">
        <f>(J1838/86400)+25569+(-7/24)</f>
        <v>41305.517696759263</v>
      </c>
      <c r="T1838" s="13">
        <f>(I1838/86400)+25569+(-7/24)</f>
        <v>41322.517696759263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</f>
        <v>3.0683333333333334</v>
      </c>
      <c r="P1839" s="9">
        <f>(E1839/L1839)</f>
        <v>61.366666666666667</v>
      </c>
      <c r="Q1839" t="str">
        <f>LEFT(N1839,SEARCH("/",N1839)-1)</f>
        <v>music</v>
      </c>
      <c r="R1839" t="str">
        <f>RIGHT(N1839, LEN(N1839)-SEARCH("/", N1839))</f>
        <v>rock</v>
      </c>
      <c r="S1839" s="13">
        <f>(J1839/86400)+25569+(-7/24)</f>
        <v>40925.756192129636</v>
      </c>
      <c r="T1839" s="13">
        <f>(I1839/86400)+25569+(-7/24)</f>
        <v>40985.714525462965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</f>
        <v>1.00149</v>
      </c>
      <c r="P1840" s="9">
        <f>(E1840/L1840)</f>
        <v>35.767499999999998</v>
      </c>
      <c r="Q1840" t="str">
        <f>LEFT(N1840,SEARCH("/",N1840)-1)</f>
        <v>music</v>
      </c>
      <c r="R1840" t="str">
        <f>RIGHT(N1840, LEN(N1840)-SEARCH("/", N1840))</f>
        <v>rock</v>
      </c>
      <c r="S1840" s="13">
        <f>(J1840/86400)+25569+(-7/24)</f>
        <v>40788.494872685187</v>
      </c>
      <c r="T1840" s="13">
        <f>(I1840/86400)+25569+(-7/24)</f>
        <v>40816.833333333336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</f>
        <v>2.0529999999999999</v>
      </c>
      <c r="P1841" s="9">
        <f>(E1841/L1841)</f>
        <v>45.62222222222222</v>
      </c>
      <c r="Q1841" t="str">
        <f>LEFT(N1841,SEARCH("/",N1841)-1)</f>
        <v>music</v>
      </c>
      <c r="R1841" t="str">
        <f>RIGHT(N1841, LEN(N1841)-SEARCH("/", N1841))</f>
        <v>rock</v>
      </c>
      <c r="S1841" s="13">
        <f>(J1841/86400)+25569+(-7/24)</f>
        <v>42614.430347222224</v>
      </c>
      <c r="T1841" s="13">
        <f>(I1841/86400)+25569+(-7/24)</f>
        <v>42644.430347222224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</f>
        <v>1.0888888888888888</v>
      </c>
      <c r="P1842" s="9">
        <f>(E1842/L1842)</f>
        <v>75.384615384615387</v>
      </c>
      <c r="Q1842" t="str">
        <f>LEFT(N1842,SEARCH("/",N1842)-1)</f>
        <v>music</v>
      </c>
      <c r="R1842" t="str">
        <f>RIGHT(N1842, LEN(N1842)-SEARCH("/", N1842))</f>
        <v>rock</v>
      </c>
      <c r="S1842" s="13">
        <f>(J1842/86400)+25569+(-7/24)</f>
        <v>41381.804513888892</v>
      </c>
      <c r="T1842" s="13">
        <f>(I1842/86400)+25569+(-7/24)</f>
        <v>41400.915972222225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</f>
        <v>1.0175000000000001</v>
      </c>
      <c r="P1843" s="9">
        <f>(E1843/L1843)</f>
        <v>50.875</v>
      </c>
      <c r="Q1843" t="str">
        <f>LEFT(N1843,SEARCH("/",N1843)-1)</f>
        <v>music</v>
      </c>
      <c r="R1843" t="str">
        <f>RIGHT(N1843, LEN(N1843)-SEARCH("/", N1843))</f>
        <v>rock</v>
      </c>
      <c r="S1843" s="13">
        <f>(J1843/86400)+25569+(-7/24)</f>
        <v>41745.553761574076</v>
      </c>
      <c r="T1843" s="13">
        <f>(I1843/86400)+25569+(-7/24)</f>
        <v>41778.915972222225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</f>
        <v>1.2524999999999999</v>
      </c>
      <c r="P1844" s="9">
        <f>(E1844/L1844)</f>
        <v>119.28571428571429</v>
      </c>
      <c r="Q1844" t="str">
        <f>LEFT(N1844,SEARCH("/",N1844)-1)</f>
        <v>music</v>
      </c>
      <c r="R1844" t="str">
        <f>RIGHT(N1844, LEN(N1844)-SEARCH("/", N1844))</f>
        <v>rock</v>
      </c>
      <c r="S1844" s="13">
        <f>(J1844/86400)+25569+(-7/24)</f>
        <v>42031.340057870373</v>
      </c>
      <c r="T1844" s="13">
        <f>(I1844/86400)+25569+(-7/24)</f>
        <v>42064.957638888889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</f>
        <v>1.2400610000000001</v>
      </c>
      <c r="P1845" s="9">
        <f>(E1845/L1845)</f>
        <v>92.541865671641801</v>
      </c>
      <c r="Q1845" t="str">
        <f>LEFT(N1845,SEARCH("/",N1845)-1)</f>
        <v>music</v>
      </c>
      <c r="R1845" t="str">
        <f>RIGHT(N1845, LEN(N1845)-SEARCH("/", N1845))</f>
        <v>rock</v>
      </c>
      <c r="S1845" s="13">
        <f>(J1845/86400)+25569+(-7/24)</f>
        <v>40564.7031712963</v>
      </c>
      <c r="T1845" s="13">
        <f>(I1845/86400)+25569+(-7/24)</f>
        <v>40594.7031712963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</f>
        <v>1.014</v>
      </c>
      <c r="P1846" s="9">
        <f>(E1846/L1846)</f>
        <v>76.05</v>
      </c>
      <c r="Q1846" t="str">
        <f>LEFT(N1846,SEARCH("/",N1846)-1)</f>
        <v>music</v>
      </c>
      <c r="R1846" t="str">
        <f>RIGHT(N1846, LEN(N1846)-SEARCH("/", N1846))</f>
        <v>rock</v>
      </c>
      <c r="S1846" s="13">
        <f>(J1846/86400)+25569+(-7/24)</f>
        <v>40666.681875000002</v>
      </c>
      <c r="T1846" s="13">
        <f>(I1846/86400)+25569+(-7/24)</f>
        <v>40704.833333333336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</f>
        <v>1</v>
      </c>
      <c r="P1847" s="9">
        <f>(E1847/L1847)</f>
        <v>52.631578947368418</v>
      </c>
      <c r="Q1847" t="str">
        <f>LEFT(N1847,SEARCH("/",N1847)-1)</f>
        <v>music</v>
      </c>
      <c r="R1847" t="str">
        <f>RIGHT(N1847, LEN(N1847)-SEARCH("/", N1847))</f>
        <v>rock</v>
      </c>
      <c r="S1847" s="13">
        <f>(J1847/86400)+25569+(-7/24)</f>
        <v>42523.041643518525</v>
      </c>
      <c r="T1847" s="13">
        <f>(I1847/86400)+25569+(-7/24)</f>
        <v>42537.913194444445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</f>
        <v>1.3792666666666666</v>
      </c>
      <c r="P1848" s="9">
        <f>(E1848/L1848)</f>
        <v>98.990430622009569</v>
      </c>
      <c r="Q1848" t="str">
        <f>LEFT(N1848,SEARCH("/",N1848)-1)</f>
        <v>music</v>
      </c>
      <c r="R1848" t="str">
        <f>RIGHT(N1848, LEN(N1848)-SEARCH("/", N1848))</f>
        <v>rock</v>
      </c>
      <c r="S1848" s="13">
        <f>(J1848/86400)+25569+(-7/24)</f>
        <v>41228.358530092599</v>
      </c>
      <c r="T1848" s="13">
        <f>(I1848/86400)+25569+(-7/24)</f>
        <v>41258.358530092599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</f>
        <v>1.2088000000000001</v>
      </c>
      <c r="P1849" s="9">
        <f>(E1849/L1849)</f>
        <v>79.526315789473685</v>
      </c>
      <c r="Q1849" t="str">
        <f>LEFT(N1849,SEARCH("/",N1849)-1)</f>
        <v>music</v>
      </c>
      <c r="R1849" t="str">
        <f>RIGHT(N1849, LEN(N1849)-SEARCH("/", N1849))</f>
        <v>rock</v>
      </c>
      <c r="S1849" s="13">
        <f>(J1849/86400)+25569+(-7/24)</f>
        <v>42093.944814814815</v>
      </c>
      <c r="T1849" s="13">
        <f>(I1849/86400)+25569+(-7/24)</f>
        <v>42114.944814814815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</f>
        <v>1.0736666666666668</v>
      </c>
      <c r="P1850" s="9">
        <f>(E1850/L1850)</f>
        <v>134.20833333333334</v>
      </c>
      <c r="Q1850" t="str">
        <f>LEFT(N1850,SEARCH("/",N1850)-1)</f>
        <v>music</v>
      </c>
      <c r="R1850" t="str">
        <f>RIGHT(N1850, LEN(N1850)-SEARCH("/", N1850))</f>
        <v>rock</v>
      </c>
      <c r="S1850" s="13">
        <f>(J1850/86400)+25569+(-7/24)</f>
        <v>40691.496388888889</v>
      </c>
      <c r="T1850" s="13">
        <f>(I1850/86400)+25569+(-7/24)</f>
        <v>40754.999305555561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</f>
        <v>1.0033333333333334</v>
      </c>
      <c r="P1851" s="9">
        <f>(E1851/L1851)</f>
        <v>37.625</v>
      </c>
      <c r="Q1851" t="str">
        <f>LEFT(N1851,SEARCH("/",N1851)-1)</f>
        <v>music</v>
      </c>
      <c r="R1851" t="str">
        <f>RIGHT(N1851, LEN(N1851)-SEARCH("/", N1851))</f>
        <v>rock</v>
      </c>
      <c r="S1851" s="13">
        <f>(J1851/86400)+25569+(-7/24)</f>
        <v>41169.553923611114</v>
      </c>
      <c r="T1851" s="13">
        <f>(I1851/86400)+25569+(-7/24)</f>
        <v>41199.553923611114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</f>
        <v>1.0152222222222222</v>
      </c>
      <c r="P1852" s="9">
        <f>(E1852/L1852)</f>
        <v>51.044692737430168</v>
      </c>
      <c r="Q1852" t="str">
        <f>LEFT(N1852,SEARCH("/",N1852)-1)</f>
        <v>music</v>
      </c>
      <c r="R1852" t="str">
        <f>RIGHT(N1852, LEN(N1852)-SEARCH("/", N1852))</f>
        <v>rock</v>
      </c>
      <c r="S1852" s="13">
        <f>(J1852/86400)+25569+(-7/24)</f>
        <v>41800.66782407408</v>
      </c>
      <c r="T1852" s="13">
        <f>(I1852/86400)+25569+(-7/24)</f>
        <v>41830.66782407408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</f>
        <v>1.0007692307692309</v>
      </c>
      <c r="P1853" s="9">
        <f>(E1853/L1853)</f>
        <v>50.03846153846154</v>
      </c>
      <c r="Q1853" t="str">
        <f>LEFT(N1853,SEARCH("/",N1853)-1)</f>
        <v>music</v>
      </c>
      <c r="R1853" t="str">
        <f>RIGHT(N1853, LEN(N1853)-SEARCH("/", N1853))</f>
        <v>rock</v>
      </c>
      <c r="S1853" s="13">
        <f>(J1853/86400)+25569+(-7/24)</f>
        <v>41827.615023148152</v>
      </c>
      <c r="T1853" s="13">
        <f>(I1853/86400)+25569+(-7/24)</f>
        <v>41847.75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</f>
        <v>1.1696666666666666</v>
      </c>
      <c r="P1854" s="9">
        <f>(E1854/L1854)</f>
        <v>133.93129770992365</v>
      </c>
      <c r="Q1854" t="str">
        <f>LEFT(N1854,SEARCH("/",N1854)-1)</f>
        <v>music</v>
      </c>
      <c r="R1854" t="str">
        <f>RIGHT(N1854, LEN(N1854)-SEARCH("/", N1854))</f>
        <v>rock</v>
      </c>
      <c r="S1854" s="13">
        <f>(J1854/86400)+25569+(-7/24)</f>
        <v>42081.479768518526</v>
      </c>
      <c r="T1854" s="13">
        <f>(I1854/86400)+25569+(-7/24)</f>
        <v>42118.708333333336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</f>
        <v>1.01875</v>
      </c>
      <c r="P1855" s="9">
        <f>(E1855/L1855)</f>
        <v>58.214285714285715</v>
      </c>
      <c r="Q1855" t="str">
        <f>LEFT(N1855,SEARCH("/",N1855)-1)</f>
        <v>music</v>
      </c>
      <c r="R1855" t="str">
        <f>RIGHT(N1855, LEN(N1855)-SEARCH("/", N1855))</f>
        <v>rock</v>
      </c>
      <c r="S1855" s="13">
        <f>(J1855/86400)+25569+(-7/24)</f>
        <v>41176.76871527778</v>
      </c>
      <c r="T1855" s="13">
        <f>(I1855/86400)+25569+(-7/24)</f>
        <v>41226.810381944444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</f>
        <v>1.0212366666666666</v>
      </c>
      <c r="P1856" s="9">
        <f>(E1856/L1856)</f>
        <v>88.037643678160919</v>
      </c>
      <c r="Q1856" t="str">
        <f>LEFT(N1856,SEARCH("/",N1856)-1)</f>
        <v>music</v>
      </c>
      <c r="R1856" t="str">
        <f>RIGHT(N1856, LEN(N1856)-SEARCH("/", N1856))</f>
        <v>rock</v>
      </c>
      <c r="S1856" s="13">
        <f>(J1856/86400)+25569+(-7/24)</f>
        <v>41387.729594907411</v>
      </c>
      <c r="T1856" s="13">
        <f>(I1856/86400)+25569+(-7/24)</f>
        <v>41417.729594907411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</f>
        <v>1.5405897142857143</v>
      </c>
      <c r="P1857" s="9">
        <f>(E1857/L1857)</f>
        <v>70.576753926701571</v>
      </c>
      <c r="Q1857" t="str">
        <f>LEFT(N1857,SEARCH("/",N1857)-1)</f>
        <v>music</v>
      </c>
      <c r="R1857" t="str">
        <f>RIGHT(N1857, LEN(N1857)-SEARCH("/", N1857))</f>
        <v>rock</v>
      </c>
      <c r="S1857" s="13">
        <f>(J1857/86400)+25569+(-7/24)</f>
        <v>41600.246990740743</v>
      </c>
      <c r="T1857" s="13">
        <f>(I1857/86400)+25569+(-7/24)</f>
        <v>41645.246990740743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</f>
        <v>1.0125</v>
      </c>
      <c r="P1858" s="9">
        <f>(E1858/L1858)</f>
        <v>53.289473684210527</v>
      </c>
      <c r="Q1858" t="str">
        <f>LEFT(N1858,SEARCH("/",N1858)-1)</f>
        <v>music</v>
      </c>
      <c r="R1858" t="str">
        <f>RIGHT(N1858, LEN(N1858)-SEARCH("/", N1858))</f>
        <v>rock</v>
      </c>
      <c r="S1858" s="13">
        <f>(J1858/86400)+25569+(-7/24)</f>
        <v>41817.563333333332</v>
      </c>
      <c r="T1858" s="13">
        <f>(I1858/86400)+25569+(-7/24)</f>
        <v>41838.563333333332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</f>
        <v>1</v>
      </c>
      <c r="P1859" s="9">
        <f>(E1859/L1859)</f>
        <v>136.36363636363637</v>
      </c>
      <c r="Q1859" t="str">
        <f>LEFT(N1859,SEARCH("/",N1859)-1)</f>
        <v>music</v>
      </c>
      <c r="R1859" t="str">
        <f>RIGHT(N1859, LEN(N1859)-SEARCH("/", N1859))</f>
        <v>rock</v>
      </c>
      <c r="S1859" s="13">
        <f>(J1859/86400)+25569+(-7/24)</f>
        <v>41864.477002314816</v>
      </c>
      <c r="T1859" s="13">
        <f>(I1859/86400)+25569+(-7/24)</f>
        <v>41894.477002314816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</f>
        <v>1.0874800874800874</v>
      </c>
      <c r="P1860" s="9">
        <f>(E1860/L1860)</f>
        <v>40.547315436241611</v>
      </c>
      <c r="Q1860" t="str">
        <f>LEFT(N1860,SEARCH("/",N1860)-1)</f>
        <v>music</v>
      </c>
      <c r="R1860" t="str">
        <f>RIGHT(N1860, LEN(N1860)-SEARCH("/", N1860))</f>
        <v>rock</v>
      </c>
      <c r="S1860" s="13">
        <f>(J1860/86400)+25569+(-7/24)</f>
        <v>40832.908807870372</v>
      </c>
      <c r="T1860" s="13">
        <f>(I1860/86400)+25569+(-7/24)</f>
        <v>40892.950474537043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</f>
        <v>1.3183333333333334</v>
      </c>
      <c r="P1861" s="9">
        <f>(E1861/L1861)</f>
        <v>70.625</v>
      </c>
      <c r="Q1861" t="str">
        <f>LEFT(N1861,SEARCH("/",N1861)-1)</f>
        <v>music</v>
      </c>
      <c r="R1861" t="str">
        <f>RIGHT(N1861, LEN(N1861)-SEARCH("/", N1861))</f>
        <v>rock</v>
      </c>
      <c r="S1861" s="13">
        <f>(J1861/86400)+25569+(-7/24)</f>
        <v>40778.478344907409</v>
      </c>
      <c r="T1861" s="13">
        <f>(I1861/86400)+25569+(-7/24)</f>
        <v>40808.478344907409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</f>
        <v>1.3346666666666667</v>
      </c>
      <c r="P1862" s="9">
        <f>(E1862/L1862)</f>
        <v>52.684210526315788</v>
      </c>
      <c r="Q1862" t="str">
        <f>LEFT(N1862,SEARCH("/",N1862)-1)</f>
        <v>music</v>
      </c>
      <c r="R1862" t="str">
        <f>RIGHT(N1862, LEN(N1862)-SEARCH("/", N1862))</f>
        <v>rock</v>
      </c>
      <c r="S1862" s="13">
        <f>(J1862/86400)+25569+(-7/24)</f>
        <v>41655.417638888895</v>
      </c>
      <c r="T1862" s="13">
        <f>(I1862/86400)+25569+(-7/24)</f>
        <v>41676.417638888895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</f>
        <v>0</v>
      </c>
      <c r="P1863" s="9" t="e">
        <f>(E1863/L1863)</f>
        <v>#DIV/0!</v>
      </c>
      <c r="Q1863" t="str">
        <f>LEFT(N1863,SEARCH("/",N1863)-1)</f>
        <v>games</v>
      </c>
      <c r="R1863" t="str">
        <f>RIGHT(N1863, LEN(N1863)-SEARCH("/", N1863))</f>
        <v>mobile games</v>
      </c>
      <c r="S1863" s="13">
        <f>(J1863/86400)+25569+(-7/24)</f>
        <v>42000.008576388893</v>
      </c>
      <c r="T1863" s="13">
        <f>(I1863/86400)+25569+(-7/24)</f>
        <v>42030.008576388893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</f>
        <v>8.0833333333333326E-2</v>
      </c>
      <c r="P1864" s="9">
        <f>(E1864/L1864)</f>
        <v>90.9375</v>
      </c>
      <c r="Q1864" t="str">
        <f>LEFT(N1864,SEARCH("/",N1864)-1)</f>
        <v>games</v>
      </c>
      <c r="R1864" t="str">
        <f>RIGHT(N1864, LEN(N1864)-SEARCH("/", N1864))</f>
        <v>mobile games</v>
      </c>
      <c r="S1864" s="13">
        <f>(J1864/86400)+25569+(-7/24)</f>
        <v>42755.201087962967</v>
      </c>
      <c r="T1864" s="13">
        <f>(I1864/86400)+25569+(-7/24)</f>
        <v>42802.020833333336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</f>
        <v>4.0000000000000001E-3</v>
      </c>
      <c r="P1865" s="9">
        <f>(E1865/L1865)</f>
        <v>5</v>
      </c>
      <c r="Q1865" t="str">
        <f>LEFT(N1865,SEARCH("/",N1865)-1)</f>
        <v>games</v>
      </c>
      <c r="R1865" t="str">
        <f>RIGHT(N1865, LEN(N1865)-SEARCH("/", N1865))</f>
        <v>mobile games</v>
      </c>
      <c r="S1865" s="13">
        <f>(J1865/86400)+25569+(-7/24)</f>
        <v>41772.505613425928</v>
      </c>
      <c r="T1865" s="13">
        <f>(I1865/86400)+25569+(-7/24)</f>
        <v>41802.505613425928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</f>
        <v>0.42892307692307691</v>
      </c>
      <c r="P1866" s="9">
        <f>(E1866/L1866)</f>
        <v>58.083333333333336</v>
      </c>
      <c r="Q1866" t="str">
        <f>LEFT(N1866,SEARCH("/",N1866)-1)</f>
        <v>games</v>
      </c>
      <c r="R1866" t="str">
        <f>RIGHT(N1866, LEN(N1866)-SEARCH("/", N1866))</f>
        <v>mobile games</v>
      </c>
      <c r="S1866" s="13">
        <f>(J1866/86400)+25569+(-7/24)</f>
        <v>41733.424768518518</v>
      </c>
      <c r="T1866" s="13">
        <f>(I1866/86400)+25569+(-7/24)</f>
        <v>41763.424768518518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</f>
        <v>3.6363636363636364E-5</v>
      </c>
      <c r="P1867" s="9">
        <f>(E1867/L1867)</f>
        <v>2</v>
      </c>
      <c r="Q1867" t="str">
        <f>LEFT(N1867,SEARCH("/",N1867)-1)</f>
        <v>games</v>
      </c>
      <c r="R1867" t="str">
        <f>RIGHT(N1867, LEN(N1867)-SEARCH("/", N1867))</f>
        <v>mobile games</v>
      </c>
      <c r="S1867" s="13">
        <f>(J1867/86400)+25569+(-7/24)</f>
        <v>42645.075775462967</v>
      </c>
      <c r="T1867" s="13">
        <f>(I1867/86400)+25569+(-7/24)</f>
        <v>42680.117442129631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</f>
        <v>5.0000000000000001E-3</v>
      </c>
      <c r="P1868" s="9">
        <f>(E1868/L1868)</f>
        <v>62.5</v>
      </c>
      <c r="Q1868" t="str">
        <f>LEFT(N1868,SEARCH("/",N1868)-1)</f>
        <v>games</v>
      </c>
      <c r="R1868" t="str">
        <f>RIGHT(N1868, LEN(N1868)-SEARCH("/", N1868))</f>
        <v>mobile games</v>
      </c>
      <c r="S1868" s="13">
        <f>(J1868/86400)+25569+(-7/24)</f>
        <v>42741.954826388894</v>
      </c>
      <c r="T1868" s="13">
        <f>(I1868/86400)+25569+(-7/24)</f>
        <v>42794.875000000007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</f>
        <v>5.0000000000000001E-4</v>
      </c>
      <c r="P1869" s="9">
        <f>(E1869/L1869)</f>
        <v>10</v>
      </c>
      <c r="Q1869" t="str">
        <f>LEFT(N1869,SEARCH("/",N1869)-1)</f>
        <v>games</v>
      </c>
      <c r="R1869" t="str">
        <f>RIGHT(N1869, LEN(N1869)-SEARCH("/", N1869))</f>
        <v>mobile games</v>
      </c>
      <c r="S1869" s="13">
        <f>(J1869/86400)+25569+(-7/24)</f>
        <v>42649.633240740739</v>
      </c>
      <c r="T1869" s="13">
        <f>(I1869/86400)+25569+(-7/24)</f>
        <v>42679.633240740739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</f>
        <v>4.8680000000000001E-2</v>
      </c>
      <c r="P1870" s="9">
        <f>(E1870/L1870)</f>
        <v>71.588235294117652</v>
      </c>
      <c r="Q1870" t="str">
        <f>LEFT(N1870,SEARCH("/",N1870)-1)</f>
        <v>games</v>
      </c>
      <c r="R1870" t="str">
        <f>RIGHT(N1870, LEN(N1870)-SEARCH("/", N1870))</f>
        <v>mobile games</v>
      </c>
      <c r="S1870" s="13">
        <f>(J1870/86400)+25569+(-7/24)</f>
        <v>42328.487557870372</v>
      </c>
      <c r="T1870" s="13">
        <f>(I1870/86400)+25569+(-7/24)</f>
        <v>42353.040972222225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</f>
        <v>0</v>
      </c>
      <c r="P1871" s="9" t="e">
        <f>(E1871/L1871)</f>
        <v>#DIV/0!</v>
      </c>
      <c r="Q1871" t="str">
        <f>LEFT(N1871,SEARCH("/",N1871)-1)</f>
        <v>games</v>
      </c>
      <c r="R1871" t="str">
        <f>RIGHT(N1871, LEN(N1871)-SEARCH("/", N1871))</f>
        <v>mobile games</v>
      </c>
      <c r="S1871" s="13">
        <f>(J1871/86400)+25569+(-7/24)</f>
        <v>42708.711215277777</v>
      </c>
      <c r="T1871" s="13">
        <f>(I1871/86400)+25569+(-7/24)</f>
        <v>42738.711215277777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</f>
        <v>0.10314285714285715</v>
      </c>
      <c r="P1872" s="9">
        <f>(E1872/L1872)</f>
        <v>32.81818181818182</v>
      </c>
      <c r="Q1872" t="str">
        <f>LEFT(N1872,SEARCH("/",N1872)-1)</f>
        <v>games</v>
      </c>
      <c r="R1872" t="str">
        <f>RIGHT(N1872, LEN(N1872)-SEARCH("/", N1872))</f>
        <v>mobile games</v>
      </c>
      <c r="S1872" s="13">
        <f>(J1872/86400)+25569+(-7/24)</f>
        <v>42371.064062500001</v>
      </c>
      <c r="T1872" s="13">
        <f>(I1872/86400)+25569+(-7/24)</f>
        <v>42399.886805555558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</f>
        <v>0.7178461538461538</v>
      </c>
      <c r="P1873" s="9">
        <f>(E1873/L1873)</f>
        <v>49.11578947368421</v>
      </c>
      <c r="Q1873" t="str">
        <f>LEFT(N1873,SEARCH("/",N1873)-1)</f>
        <v>games</v>
      </c>
      <c r="R1873" t="str">
        <f>RIGHT(N1873, LEN(N1873)-SEARCH("/", N1873))</f>
        <v>mobile games</v>
      </c>
      <c r="S1873" s="13">
        <f>(J1873/86400)+25569+(-7/24)</f>
        <v>41923.491909722223</v>
      </c>
      <c r="T1873" s="13">
        <f>(I1873/86400)+25569+(-7/24)</f>
        <v>41963.533576388894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</f>
        <v>1.06E-2</v>
      </c>
      <c r="P1874" s="9">
        <f>(E1874/L1874)</f>
        <v>16.307692307692307</v>
      </c>
      <c r="Q1874" t="str">
        <f>LEFT(N1874,SEARCH("/",N1874)-1)</f>
        <v>games</v>
      </c>
      <c r="R1874" t="str">
        <f>RIGHT(N1874, LEN(N1874)-SEARCH("/", N1874))</f>
        <v>mobile games</v>
      </c>
      <c r="S1874" s="13">
        <f>(J1874/86400)+25569+(-7/24)</f>
        <v>42154.83798611111</v>
      </c>
      <c r="T1874" s="13">
        <f>(I1874/86400)+25569+(-7/24)</f>
        <v>42184.83798611111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</f>
        <v>4.4999999999999997E-3</v>
      </c>
      <c r="P1875" s="9">
        <f>(E1875/L1875)</f>
        <v>18</v>
      </c>
      <c r="Q1875" t="str">
        <f>LEFT(N1875,SEARCH("/",N1875)-1)</f>
        <v>games</v>
      </c>
      <c r="R1875" t="str">
        <f>RIGHT(N1875, LEN(N1875)-SEARCH("/", N1875))</f>
        <v>mobile games</v>
      </c>
      <c r="S1875" s="13">
        <f>(J1875/86400)+25569+(-7/24)</f>
        <v>42164.324189814819</v>
      </c>
      <c r="T1875" s="13">
        <f>(I1875/86400)+25569+(-7/24)</f>
        <v>42193.406250000007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</f>
        <v>1.6249999999999999E-4</v>
      </c>
      <c r="P1876" s="9">
        <f>(E1876/L1876)</f>
        <v>13</v>
      </c>
      <c r="Q1876" t="str">
        <f>LEFT(N1876,SEARCH("/",N1876)-1)</f>
        <v>games</v>
      </c>
      <c r="R1876" t="str">
        <f>RIGHT(N1876, LEN(N1876)-SEARCH("/", N1876))</f>
        <v>mobile games</v>
      </c>
      <c r="S1876" s="13">
        <f>(J1876/86400)+25569+(-7/24)</f>
        <v>42529.677465277775</v>
      </c>
      <c r="T1876" s="13">
        <f>(I1876/86400)+25569+(-7/24)</f>
        <v>42549.677465277775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</f>
        <v>5.1000000000000004E-3</v>
      </c>
      <c r="P1877" s="9">
        <f>(E1877/L1877)</f>
        <v>17</v>
      </c>
      <c r="Q1877" t="str">
        <f>LEFT(N1877,SEARCH("/",N1877)-1)</f>
        <v>games</v>
      </c>
      <c r="R1877" t="str">
        <f>RIGHT(N1877, LEN(N1877)-SEARCH("/", N1877))</f>
        <v>mobile games</v>
      </c>
      <c r="S1877" s="13">
        <f>(J1877/86400)+25569+(-7/24)</f>
        <v>42528.607731481483</v>
      </c>
      <c r="T1877" s="13">
        <f>(I1877/86400)+25569+(-7/24)</f>
        <v>42588.607731481483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</f>
        <v>0</v>
      </c>
      <c r="P1878" s="9" t="e">
        <f>(E1878/L1878)</f>
        <v>#DIV/0!</v>
      </c>
      <c r="Q1878" t="str">
        <f>LEFT(N1878,SEARCH("/",N1878)-1)</f>
        <v>games</v>
      </c>
      <c r="R1878" t="str">
        <f>RIGHT(N1878, LEN(N1878)-SEARCH("/", N1878))</f>
        <v>mobile games</v>
      </c>
      <c r="S1878" s="13">
        <f>(J1878/86400)+25569+(-7/24)</f>
        <v>41775.993113425931</v>
      </c>
      <c r="T1878" s="13">
        <f>(I1878/86400)+25569+(-7/24)</f>
        <v>41805.993113425931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</f>
        <v>0</v>
      </c>
      <c r="P1879" s="9" t="e">
        <f>(E1879/L1879)</f>
        <v>#DIV/0!</v>
      </c>
      <c r="Q1879" t="str">
        <f>LEFT(N1879,SEARCH("/",N1879)-1)</f>
        <v>games</v>
      </c>
      <c r="R1879" t="str">
        <f>RIGHT(N1879, LEN(N1879)-SEARCH("/", N1879))</f>
        <v>mobile games</v>
      </c>
      <c r="S1879" s="13">
        <f>(J1879/86400)+25569+(-7/24)</f>
        <v>42034.737557870372</v>
      </c>
      <c r="T1879" s="13">
        <f>(I1879/86400)+25569+(-7/24)</f>
        <v>42063.737557870372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</f>
        <v>0</v>
      </c>
      <c r="P1880" s="9" t="e">
        <f>(E1880/L1880)</f>
        <v>#DIV/0!</v>
      </c>
      <c r="Q1880" t="str">
        <f>LEFT(N1880,SEARCH("/",N1880)-1)</f>
        <v>games</v>
      </c>
      <c r="R1880" t="str">
        <f>RIGHT(N1880, LEN(N1880)-SEARCH("/", N1880))</f>
        <v>mobile games</v>
      </c>
      <c r="S1880" s="13">
        <f>(J1880/86400)+25569+(-7/24)</f>
        <v>41772.71707175926</v>
      </c>
      <c r="T1880" s="13">
        <f>(I1880/86400)+25569+(-7/24)</f>
        <v>41802.71707175926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</f>
        <v>1.1999999999999999E-3</v>
      </c>
      <c r="P1881" s="9">
        <f>(E1881/L1881)</f>
        <v>3</v>
      </c>
      <c r="Q1881" t="str">
        <f>LEFT(N1881,SEARCH("/",N1881)-1)</f>
        <v>games</v>
      </c>
      <c r="R1881" t="str">
        <f>RIGHT(N1881, LEN(N1881)-SEARCH("/", N1881))</f>
        <v>mobile games</v>
      </c>
      <c r="S1881" s="13">
        <f>(J1881/86400)+25569+(-7/24)</f>
        <v>42413.357974537044</v>
      </c>
      <c r="T1881" s="13">
        <f>(I1881/86400)+25569+(-7/24)</f>
        <v>42443.316307870373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</f>
        <v>0.20080000000000001</v>
      </c>
      <c r="P1882" s="9">
        <f>(E1882/L1882)</f>
        <v>41.833333333333336</v>
      </c>
      <c r="Q1882" t="str">
        <f>LEFT(N1882,SEARCH("/",N1882)-1)</f>
        <v>games</v>
      </c>
      <c r="R1882" t="str">
        <f>RIGHT(N1882, LEN(N1882)-SEARCH("/", N1882))</f>
        <v>mobile games</v>
      </c>
      <c r="S1882" s="13">
        <f>(J1882/86400)+25569+(-7/24)</f>
        <v>42430.275231481479</v>
      </c>
      <c r="T1882" s="13">
        <f>(I1882/86400)+25569+(-7/24)</f>
        <v>42459.233564814822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</f>
        <v>1.726845</v>
      </c>
      <c r="P1883" s="9">
        <f>(E1883/L1883)</f>
        <v>49.338428571428572</v>
      </c>
      <c r="Q1883" t="str">
        <f>LEFT(N1883,SEARCH("/",N1883)-1)</f>
        <v>music</v>
      </c>
      <c r="R1883" t="str">
        <f>RIGHT(N1883, LEN(N1883)-SEARCH("/", N1883))</f>
        <v>indie rock</v>
      </c>
      <c r="S1883" s="13">
        <f>(J1883/86400)+25569+(-7/24)</f>
        <v>42042.860983796294</v>
      </c>
      <c r="T1883" s="13">
        <f>(I1883/86400)+25569+(-7/24)</f>
        <v>42072.819317129637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</f>
        <v>1.008955223880597</v>
      </c>
      <c r="P1884" s="9">
        <f>(E1884/L1884)</f>
        <v>41.728395061728392</v>
      </c>
      <c r="Q1884" t="str">
        <f>LEFT(N1884,SEARCH("/",N1884)-1)</f>
        <v>music</v>
      </c>
      <c r="R1884" t="str">
        <f>RIGHT(N1884, LEN(N1884)-SEARCH("/", N1884))</f>
        <v>indie rock</v>
      </c>
      <c r="S1884" s="13">
        <f>(J1884/86400)+25569+(-7/24)</f>
        <v>41067.657546296301</v>
      </c>
      <c r="T1884" s="13">
        <f>(I1884/86400)+25569+(-7/24)</f>
        <v>41100.700000000004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</f>
        <v>1.0480480480480481</v>
      </c>
      <c r="P1885" s="9">
        <f>(E1885/L1885)</f>
        <v>32.71875</v>
      </c>
      <c r="Q1885" t="str">
        <f>LEFT(N1885,SEARCH("/",N1885)-1)</f>
        <v>music</v>
      </c>
      <c r="R1885" t="str">
        <f>RIGHT(N1885, LEN(N1885)-SEARCH("/", N1885))</f>
        <v>indie rock</v>
      </c>
      <c r="S1885" s="13">
        <f>(J1885/86400)+25569+(-7/24)</f>
        <v>40977.656342592592</v>
      </c>
      <c r="T1885" s="13">
        <f>(I1885/86400)+25569+(-7/24)</f>
        <v>41007.614675925928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</f>
        <v>1.351</v>
      </c>
      <c r="P1886" s="9">
        <f>(E1886/L1886)</f>
        <v>51.96153846153846</v>
      </c>
      <c r="Q1886" t="str">
        <f>LEFT(N1886,SEARCH("/",N1886)-1)</f>
        <v>music</v>
      </c>
      <c r="R1886" t="str">
        <f>RIGHT(N1886, LEN(N1886)-SEARCH("/", N1886))</f>
        <v>indie rock</v>
      </c>
      <c r="S1886" s="13">
        <f>(J1886/86400)+25569+(-7/24)</f>
        <v>41204.906655092593</v>
      </c>
      <c r="T1886" s="13">
        <f>(I1886/86400)+25569+(-7/24)</f>
        <v>41240.208333333336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</f>
        <v>1.1632786885245903</v>
      </c>
      <c r="P1887" s="9">
        <f>(E1887/L1887)</f>
        <v>50.685714285714283</v>
      </c>
      <c r="Q1887" t="str">
        <f>LEFT(N1887,SEARCH("/",N1887)-1)</f>
        <v>music</v>
      </c>
      <c r="R1887" t="str">
        <f>RIGHT(N1887, LEN(N1887)-SEARCH("/", N1887))</f>
        <v>indie rock</v>
      </c>
      <c r="S1887" s="13">
        <f>(J1887/86400)+25569+(-7/24)</f>
        <v>41098.802199074074</v>
      </c>
      <c r="T1887" s="13">
        <f>(I1887/86400)+25569+(-7/24)</f>
        <v>41131.625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</f>
        <v>1.0208333333333333</v>
      </c>
      <c r="P1888" s="9">
        <f>(E1888/L1888)</f>
        <v>42.241379310344826</v>
      </c>
      <c r="Q1888" t="str">
        <f>LEFT(N1888,SEARCH("/",N1888)-1)</f>
        <v>music</v>
      </c>
      <c r="R1888" t="str">
        <f>RIGHT(N1888, LEN(N1888)-SEARCH("/", N1888))</f>
        <v>indie rock</v>
      </c>
      <c r="S1888" s="13">
        <f>(J1888/86400)+25569+(-7/24)</f>
        <v>41925.615023148152</v>
      </c>
      <c r="T1888" s="13">
        <f>(I1888/86400)+25569+(-7/24)</f>
        <v>41955.656689814816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</f>
        <v>1.1116666666666666</v>
      </c>
      <c r="P1889" s="9">
        <f>(E1889/L1889)</f>
        <v>416.875</v>
      </c>
      <c r="Q1889" t="str">
        <f>LEFT(N1889,SEARCH("/",N1889)-1)</f>
        <v>music</v>
      </c>
      <c r="R1889" t="str">
        <f>RIGHT(N1889, LEN(N1889)-SEARCH("/", N1889))</f>
        <v>indie rock</v>
      </c>
      <c r="S1889" s="13">
        <f>(J1889/86400)+25569+(-7/24)</f>
        <v>42323.508472222224</v>
      </c>
      <c r="T1889" s="13">
        <f>(I1889/86400)+25569+(-7/24)</f>
        <v>42341.604166666664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</f>
        <v>1.6608000000000001</v>
      </c>
      <c r="P1890" s="9">
        <f>(E1890/L1890)</f>
        <v>46.651685393258425</v>
      </c>
      <c r="Q1890" t="str">
        <f>LEFT(N1890,SEARCH("/",N1890)-1)</f>
        <v>music</v>
      </c>
      <c r="R1890" t="str">
        <f>RIGHT(N1890, LEN(N1890)-SEARCH("/", N1890))</f>
        <v>indie rock</v>
      </c>
      <c r="S1890" s="13">
        <f>(J1890/86400)+25569+(-7/24)</f>
        <v>40298.948287037041</v>
      </c>
      <c r="T1890" s="13">
        <f>(I1890/86400)+25569+(-7/24)</f>
        <v>40329.915972222225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</f>
        <v>1.0660000000000001</v>
      </c>
      <c r="P1891" s="9">
        <f>(E1891/L1891)</f>
        <v>48.454545454545453</v>
      </c>
      <c r="Q1891" t="str">
        <f>LEFT(N1891,SEARCH("/",N1891)-1)</f>
        <v>music</v>
      </c>
      <c r="R1891" t="str">
        <f>RIGHT(N1891, LEN(N1891)-SEARCH("/", N1891))</f>
        <v>indie rock</v>
      </c>
      <c r="S1891" s="13">
        <f>(J1891/86400)+25569+(-7/24)</f>
        <v>41299.501689814817</v>
      </c>
      <c r="T1891" s="13">
        <f>(I1891/86400)+25569+(-7/24)</f>
        <v>41344.460023148153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</f>
        <v>1.4458441666666668</v>
      </c>
      <c r="P1892" s="9">
        <f>(E1892/L1892)</f>
        <v>70.5289837398374</v>
      </c>
      <c r="Q1892" t="str">
        <f>LEFT(N1892,SEARCH("/",N1892)-1)</f>
        <v>music</v>
      </c>
      <c r="R1892" t="str">
        <f>RIGHT(N1892, LEN(N1892)-SEARCH("/", N1892))</f>
        <v>indie rock</v>
      </c>
      <c r="S1892" s="13">
        <f>(J1892/86400)+25569+(-7/24)</f>
        <v>41228.494537037041</v>
      </c>
      <c r="T1892" s="13">
        <f>(I1892/86400)+25569+(-7/24)</f>
        <v>41258.494537037041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</f>
        <v>1.0555000000000001</v>
      </c>
      <c r="P1893" s="9">
        <f>(E1893/L1893)</f>
        <v>87.958333333333329</v>
      </c>
      <c r="Q1893" t="str">
        <f>LEFT(N1893,SEARCH("/",N1893)-1)</f>
        <v>music</v>
      </c>
      <c r="R1893" t="str">
        <f>RIGHT(N1893, LEN(N1893)-SEARCH("/", N1893))</f>
        <v>indie rock</v>
      </c>
      <c r="S1893" s="13">
        <f>(J1893/86400)+25569+(-7/24)</f>
        <v>40335.506412037037</v>
      </c>
      <c r="T1893" s="13">
        <f>(I1893/86400)+25569+(-7/24)</f>
        <v>40380.958333333336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</f>
        <v>1.3660000000000001</v>
      </c>
      <c r="P1894" s="9">
        <f>(E1894/L1894)</f>
        <v>26.26923076923077</v>
      </c>
      <c r="Q1894" t="str">
        <f>LEFT(N1894,SEARCH("/",N1894)-1)</f>
        <v>music</v>
      </c>
      <c r="R1894" t="str">
        <f>RIGHT(N1894, LEN(N1894)-SEARCH("/", N1894))</f>
        <v>indie rock</v>
      </c>
      <c r="S1894" s="13">
        <f>(J1894/86400)+25569+(-7/24)</f>
        <v>40671.34584490741</v>
      </c>
      <c r="T1894" s="13">
        <f>(I1894/86400)+25569+(-7/24)</f>
        <v>40701.34584490741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</f>
        <v>1.04</v>
      </c>
      <c r="P1895" s="9">
        <f>(E1895/L1895)</f>
        <v>57.777777777777779</v>
      </c>
      <c r="Q1895" t="str">
        <f>LEFT(N1895,SEARCH("/",N1895)-1)</f>
        <v>music</v>
      </c>
      <c r="R1895" t="str">
        <f>RIGHT(N1895, LEN(N1895)-SEARCH("/", N1895))</f>
        <v>indie rock</v>
      </c>
      <c r="S1895" s="13">
        <f>(J1895/86400)+25569+(-7/24)</f>
        <v>40632.650289351855</v>
      </c>
      <c r="T1895" s="13">
        <f>(I1895/86400)+25569+(-7/24)</f>
        <v>40648.874305555561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</f>
        <v>1.145</v>
      </c>
      <c r="P1896" s="9">
        <f>(E1896/L1896)</f>
        <v>57.25</v>
      </c>
      <c r="Q1896" t="str">
        <f>LEFT(N1896,SEARCH("/",N1896)-1)</f>
        <v>music</v>
      </c>
      <c r="R1896" t="str">
        <f>RIGHT(N1896, LEN(N1896)-SEARCH("/", N1896))</f>
        <v>indie rock</v>
      </c>
      <c r="S1896" s="13">
        <f>(J1896/86400)+25569+(-7/24)</f>
        <v>40920.613229166665</v>
      </c>
      <c r="T1896" s="13">
        <f>(I1896/86400)+25569+(-7/24)</f>
        <v>40951.613229166665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</f>
        <v>1.0171957671957672</v>
      </c>
      <c r="P1897" s="9">
        <f>(E1897/L1897)</f>
        <v>196.34042553191489</v>
      </c>
      <c r="Q1897" t="str">
        <f>LEFT(N1897,SEARCH("/",N1897)-1)</f>
        <v>music</v>
      </c>
      <c r="R1897" t="str">
        <f>RIGHT(N1897, LEN(N1897)-SEARCH("/", N1897))</f>
        <v>indie rock</v>
      </c>
      <c r="S1897" s="13">
        <f>(J1897/86400)+25569+(-7/24)</f>
        <v>42267.455115740748</v>
      </c>
      <c r="T1897" s="13">
        <f>(I1897/86400)+25569+(-7/24)</f>
        <v>42297.455115740748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</f>
        <v>1.2394678492239468</v>
      </c>
      <c r="P1898" s="9">
        <f>(E1898/L1898)</f>
        <v>43</v>
      </c>
      <c r="Q1898" t="str">
        <f>LEFT(N1898,SEARCH("/",N1898)-1)</f>
        <v>music</v>
      </c>
      <c r="R1898" t="str">
        <f>RIGHT(N1898, LEN(N1898)-SEARCH("/", N1898))</f>
        <v>indie rock</v>
      </c>
      <c r="S1898" s="13">
        <f>(J1898/86400)+25569+(-7/24)</f>
        <v>40981.418576388889</v>
      </c>
      <c r="T1898" s="13">
        <f>(I1898/86400)+25569+(-7/24)</f>
        <v>41011.418576388889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</f>
        <v>1.0245669291338582</v>
      </c>
      <c r="P1899" s="9">
        <f>(E1899/L1899)</f>
        <v>35.551912568306008</v>
      </c>
      <c r="Q1899" t="str">
        <f>LEFT(N1899,SEARCH("/",N1899)-1)</f>
        <v>music</v>
      </c>
      <c r="R1899" t="str">
        <f>RIGHT(N1899, LEN(N1899)-SEARCH("/", N1899))</f>
        <v>indie rock</v>
      </c>
      <c r="S1899" s="13">
        <f>(J1899/86400)+25569+(-7/24)</f>
        <v>41680.29173611111</v>
      </c>
      <c r="T1899" s="13">
        <f>(I1899/86400)+25569+(-7/24)</f>
        <v>41702.583333333336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</f>
        <v>1.4450000000000001</v>
      </c>
      <c r="P1900" s="9">
        <f>(E1900/L1900)</f>
        <v>68.80952380952381</v>
      </c>
      <c r="Q1900" t="str">
        <f>LEFT(N1900,SEARCH("/",N1900)-1)</f>
        <v>music</v>
      </c>
      <c r="R1900" t="str">
        <f>RIGHT(N1900, LEN(N1900)-SEARCH("/", N1900))</f>
        <v>indie rock</v>
      </c>
      <c r="S1900" s="13">
        <f>(J1900/86400)+25569+(-7/24)</f>
        <v>42365.901307870372</v>
      </c>
      <c r="T1900" s="13">
        <f>(I1900/86400)+25569+(-7/24)</f>
        <v>42401.458333333336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</f>
        <v>1.3333333333333333</v>
      </c>
      <c r="P1901" s="9">
        <f>(E1901/L1901)</f>
        <v>28.571428571428573</v>
      </c>
      <c r="Q1901" t="str">
        <f>LEFT(N1901,SEARCH("/",N1901)-1)</f>
        <v>music</v>
      </c>
      <c r="R1901" t="str">
        <f>RIGHT(N1901, LEN(N1901)-SEARCH("/", N1901))</f>
        <v>indie rock</v>
      </c>
      <c r="S1901" s="13">
        <f>(J1901/86400)+25569+(-7/24)</f>
        <v>42058.650069444448</v>
      </c>
      <c r="T1901" s="13">
        <f>(I1901/86400)+25569+(-7/24)</f>
        <v>42088.608402777776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</f>
        <v>1.0936440000000001</v>
      </c>
      <c r="P1902" s="9">
        <f>(E1902/L1902)</f>
        <v>50.631666666666668</v>
      </c>
      <c r="Q1902" t="str">
        <f>LEFT(N1902,SEARCH("/",N1902)-1)</f>
        <v>music</v>
      </c>
      <c r="R1902" t="str">
        <f>RIGHT(N1902, LEN(N1902)-SEARCH("/", N1902))</f>
        <v>indie rock</v>
      </c>
      <c r="S1902" s="13">
        <f>(J1902/86400)+25569+(-7/24)</f>
        <v>41160.58021990741</v>
      </c>
      <c r="T1902" s="13">
        <f>(I1902/86400)+25569+(-7/24)</f>
        <v>41188.124305555561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</f>
        <v>2.696969696969697E-2</v>
      </c>
      <c r="P1903" s="9">
        <f>(E1903/L1903)</f>
        <v>106.8</v>
      </c>
      <c r="Q1903" t="str">
        <f>LEFT(N1903,SEARCH("/",N1903)-1)</f>
        <v>technology</v>
      </c>
      <c r="R1903" t="str">
        <f>RIGHT(N1903, LEN(N1903)-SEARCH("/", N1903))</f>
        <v>gadgets</v>
      </c>
      <c r="S1903" s="13">
        <f>(J1903/86400)+25569+(-7/24)</f>
        <v>42116.251493055555</v>
      </c>
      <c r="T1903" s="13">
        <f>(I1903/86400)+25569+(-7/24)</f>
        <v>42146.250000000007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</f>
        <v>1.2E-2</v>
      </c>
      <c r="P1904" s="9">
        <f>(E1904/L1904)</f>
        <v>4</v>
      </c>
      <c r="Q1904" t="str">
        <f>LEFT(N1904,SEARCH("/",N1904)-1)</f>
        <v>technology</v>
      </c>
      <c r="R1904" t="str">
        <f>RIGHT(N1904, LEN(N1904)-SEARCH("/", N1904))</f>
        <v>gadgets</v>
      </c>
      <c r="S1904" s="13">
        <f>(J1904/86400)+25569+(-7/24)</f>
        <v>42037.498229166667</v>
      </c>
      <c r="T1904" s="13">
        <f>(I1904/86400)+25569+(-7/24)</f>
        <v>42067.498229166667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</f>
        <v>0.46600000000000003</v>
      </c>
      <c r="P1905" s="9">
        <f>(E1905/L1905)</f>
        <v>34.097560975609753</v>
      </c>
      <c r="Q1905" t="str">
        <f>LEFT(N1905,SEARCH("/",N1905)-1)</f>
        <v>technology</v>
      </c>
      <c r="R1905" t="str">
        <f>RIGHT(N1905, LEN(N1905)-SEARCH("/", N1905))</f>
        <v>gadgets</v>
      </c>
      <c r="S1905" s="13">
        <f>(J1905/86400)+25569+(-7/24)</f>
        <v>42702.479062500002</v>
      </c>
      <c r="T1905" s="13">
        <f>(I1905/86400)+25569+(-7/24)</f>
        <v>42762.479062500002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</f>
        <v>1E-3</v>
      </c>
      <c r="P1906" s="9">
        <f>(E1906/L1906)</f>
        <v>25</v>
      </c>
      <c r="Q1906" t="str">
        <f>LEFT(N1906,SEARCH("/",N1906)-1)</f>
        <v>technology</v>
      </c>
      <c r="R1906" t="str">
        <f>RIGHT(N1906, LEN(N1906)-SEARCH("/", N1906))</f>
        <v>gadgets</v>
      </c>
      <c r="S1906" s="13">
        <f>(J1906/86400)+25569+(-7/24)</f>
        <v>42326.39376157408</v>
      </c>
      <c r="T1906" s="13">
        <f>(I1906/86400)+25569+(-7/24)</f>
        <v>42371.39376157408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</f>
        <v>1.6800000000000001E-3</v>
      </c>
      <c r="P1907" s="9">
        <f>(E1907/L1907)</f>
        <v>10.5</v>
      </c>
      <c r="Q1907" t="str">
        <f>LEFT(N1907,SEARCH("/",N1907)-1)</f>
        <v>technology</v>
      </c>
      <c r="R1907" t="str">
        <f>RIGHT(N1907, LEN(N1907)-SEARCH("/", N1907))</f>
        <v>gadgets</v>
      </c>
      <c r="S1907" s="13">
        <f>(J1907/86400)+25569+(-7/24)</f>
        <v>41859.634189814817</v>
      </c>
      <c r="T1907" s="13">
        <f>(I1907/86400)+25569+(-7/24)</f>
        <v>41889.634189814817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</f>
        <v>0.42759999999999998</v>
      </c>
      <c r="P1908" s="9">
        <f>(E1908/L1908)</f>
        <v>215.95959595959596</v>
      </c>
      <c r="Q1908" t="str">
        <f>LEFT(N1908,SEARCH("/",N1908)-1)</f>
        <v>technology</v>
      </c>
      <c r="R1908" t="str">
        <f>RIGHT(N1908, LEN(N1908)-SEARCH("/", N1908))</f>
        <v>gadgets</v>
      </c>
      <c r="S1908" s="13">
        <f>(J1908/86400)+25569+(-7/24)</f>
        <v>42514.379432870373</v>
      </c>
      <c r="T1908" s="13">
        <f>(I1908/86400)+25569+(-7/24)</f>
        <v>42544.379432870373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</f>
        <v>2.8333333333333335E-3</v>
      </c>
      <c r="P1909" s="9">
        <f>(E1909/L1909)</f>
        <v>21.25</v>
      </c>
      <c r="Q1909" t="str">
        <f>LEFT(N1909,SEARCH("/",N1909)-1)</f>
        <v>technology</v>
      </c>
      <c r="R1909" t="str">
        <f>RIGHT(N1909, LEN(N1909)-SEARCH("/", N1909))</f>
        <v>gadgets</v>
      </c>
      <c r="S1909" s="13">
        <f>(J1909/86400)+25569+(-7/24)</f>
        <v>41767.295428240745</v>
      </c>
      <c r="T1909" s="13">
        <f>(I1909/86400)+25569+(-7/24)</f>
        <v>41782.295428240745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</f>
        <v>1.7319999999999999E-2</v>
      </c>
      <c r="P1910" s="9">
        <f>(E1910/L1910)</f>
        <v>108.25</v>
      </c>
      <c r="Q1910" t="str">
        <f>LEFT(N1910,SEARCH("/",N1910)-1)</f>
        <v>technology</v>
      </c>
      <c r="R1910" t="str">
        <f>RIGHT(N1910, LEN(N1910)-SEARCH("/", N1910))</f>
        <v>gadgets</v>
      </c>
      <c r="S1910" s="13">
        <f>(J1910/86400)+25569+(-7/24)</f>
        <v>42703.626157407409</v>
      </c>
      <c r="T1910" s="13">
        <f>(I1910/86400)+25569+(-7/24)</f>
        <v>42733.626157407409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</f>
        <v>0.14111428571428572</v>
      </c>
      <c r="P1911" s="9">
        <f>(E1911/L1911)</f>
        <v>129.97368421052633</v>
      </c>
      <c r="Q1911" t="str">
        <f>LEFT(N1911,SEARCH("/",N1911)-1)</f>
        <v>technology</v>
      </c>
      <c r="R1911" t="str">
        <f>RIGHT(N1911, LEN(N1911)-SEARCH("/", N1911))</f>
        <v>gadgets</v>
      </c>
      <c r="S1911" s="13">
        <f>(J1911/86400)+25569+(-7/24)</f>
        <v>41905.137488425928</v>
      </c>
      <c r="T1911" s="13">
        <f>(I1911/86400)+25569+(-7/24)</f>
        <v>41935.137488425928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</f>
        <v>0.39395294117647056</v>
      </c>
      <c r="P1912" s="9">
        <f>(E1912/L1912)</f>
        <v>117.49473684210527</v>
      </c>
      <c r="Q1912" t="str">
        <f>LEFT(N1912,SEARCH("/",N1912)-1)</f>
        <v>technology</v>
      </c>
      <c r="R1912" t="str">
        <f>RIGHT(N1912, LEN(N1912)-SEARCH("/", N1912))</f>
        <v>gadgets</v>
      </c>
      <c r="S1912" s="13">
        <f>(J1912/86400)+25569+(-7/24)</f>
        <v>42264.671493055554</v>
      </c>
      <c r="T1912" s="13">
        <f>(I1912/86400)+25569+(-7/24)</f>
        <v>42308.656250000007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</f>
        <v>2.3529411764705883E-4</v>
      </c>
      <c r="P1913" s="9">
        <f>(E1913/L1913)</f>
        <v>10</v>
      </c>
      <c r="Q1913" t="str">
        <f>LEFT(N1913,SEARCH("/",N1913)-1)</f>
        <v>technology</v>
      </c>
      <c r="R1913" t="str">
        <f>RIGHT(N1913, LEN(N1913)-SEARCH("/", N1913))</f>
        <v>gadgets</v>
      </c>
      <c r="S1913" s="13">
        <f>(J1913/86400)+25569+(-7/24)</f>
        <v>41829.742291666669</v>
      </c>
      <c r="T1913" s="13">
        <f>(I1913/86400)+25569+(-7/24)</f>
        <v>41859.742291666669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</f>
        <v>0.59299999999999997</v>
      </c>
      <c r="P1914" s="9">
        <f>(E1914/L1914)</f>
        <v>70.595238095238102</v>
      </c>
      <c r="Q1914" t="str">
        <f>LEFT(N1914,SEARCH("/",N1914)-1)</f>
        <v>technology</v>
      </c>
      <c r="R1914" t="str">
        <f>RIGHT(N1914, LEN(N1914)-SEARCH("/", N1914))</f>
        <v>gadgets</v>
      </c>
      <c r="S1914" s="13">
        <f>(J1914/86400)+25569+(-7/24)</f>
        <v>42128.93472222222</v>
      </c>
      <c r="T1914" s="13">
        <f>(I1914/86400)+25569+(-7/24)</f>
        <v>42158.93472222222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</f>
        <v>1.3270833333333334E-2</v>
      </c>
      <c r="P1915" s="9">
        <f>(E1915/L1915)</f>
        <v>24.5</v>
      </c>
      <c r="Q1915" t="str">
        <f>LEFT(N1915,SEARCH("/",N1915)-1)</f>
        <v>technology</v>
      </c>
      <c r="R1915" t="str">
        <f>RIGHT(N1915, LEN(N1915)-SEARCH("/", N1915))</f>
        <v>gadgets</v>
      </c>
      <c r="S1915" s="13">
        <f>(J1915/86400)+25569+(-7/24)</f>
        <v>41890.219652777778</v>
      </c>
      <c r="T1915" s="13">
        <f>(I1915/86400)+25569+(-7/24)</f>
        <v>41920.219652777778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</f>
        <v>9.0090090090090086E-2</v>
      </c>
      <c r="P1916" s="9">
        <f>(E1916/L1916)</f>
        <v>30</v>
      </c>
      <c r="Q1916" t="str">
        <f>LEFT(N1916,SEARCH("/",N1916)-1)</f>
        <v>technology</v>
      </c>
      <c r="R1916" t="str">
        <f>RIGHT(N1916, LEN(N1916)-SEARCH("/", N1916))</f>
        <v>gadgets</v>
      </c>
      <c r="S1916" s="13">
        <f>(J1916/86400)+25569+(-7/24)</f>
        <v>41928.882789351854</v>
      </c>
      <c r="T1916" s="13">
        <f>(I1916/86400)+25569+(-7/24)</f>
        <v>41943.874305555561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</f>
        <v>1.6E-2</v>
      </c>
      <c r="P1917" s="9">
        <f>(E1917/L1917)</f>
        <v>2</v>
      </c>
      <c r="Q1917" t="str">
        <f>LEFT(N1917,SEARCH("/",N1917)-1)</f>
        <v>technology</v>
      </c>
      <c r="R1917" t="str">
        <f>RIGHT(N1917, LEN(N1917)-SEARCH("/", N1917))</f>
        <v>gadgets</v>
      </c>
      <c r="S1917" s="13">
        <f>(J1917/86400)+25569+(-7/24)</f>
        <v>41863.757199074076</v>
      </c>
      <c r="T1917" s="13">
        <f>(I1917/86400)+25569+(-7/24)</f>
        <v>41883.757199074076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</f>
        <v>5.1000000000000004E-3</v>
      </c>
      <c r="P1918" s="9">
        <f>(E1918/L1918)</f>
        <v>17</v>
      </c>
      <c r="Q1918" t="str">
        <f>LEFT(N1918,SEARCH("/",N1918)-1)</f>
        <v>technology</v>
      </c>
      <c r="R1918" t="str">
        <f>RIGHT(N1918, LEN(N1918)-SEARCH("/", N1918))</f>
        <v>gadgets</v>
      </c>
      <c r="S1918" s="13">
        <f>(J1918/86400)+25569+(-7/24)</f>
        <v>42656.42563657408</v>
      </c>
      <c r="T1918" s="13">
        <f>(I1918/86400)+25569+(-7/24)</f>
        <v>42681.467303240745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</f>
        <v>0.52570512820512816</v>
      </c>
      <c r="P1919" s="9">
        <f>(E1919/L1919)</f>
        <v>2928.9285714285716</v>
      </c>
      <c r="Q1919" t="str">
        <f>LEFT(N1919,SEARCH("/",N1919)-1)</f>
        <v>technology</v>
      </c>
      <c r="R1919" t="str">
        <f>RIGHT(N1919, LEN(N1919)-SEARCH("/", N1919))</f>
        <v>gadgets</v>
      </c>
      <c r="S1919" s="13">
        <f>(J1919/86400)+25569+(-7/24)</f>
        <v>42745.978391203702</v>
      </c>
      <c r="T1919" s="13">
        <f>(I1919/86400)+25569+(-7/24)</f>
        <v>42775.978391203702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</f>
        <v>1.04E-2</v>
      </c>
      <c r="P1920" s="9">
        <f>(E1920/L1920)</f>
        <v>28.888888888888889</v>
      </c>
      <c r="Q1920" t="str">
        <f>LEFT(N1920,SEARCH("/",N1920)-1)</f>
        <v>technology</v>
      </c>
      <c r="R1920" t="str">
        <f>RIGHT(N1920, LEN(N1920)-SEARCH("/", N1920))</f>
        <v>gadgets</v>
      </c>
      <c r="S1920" s="13">
        <f>(J1920/86400)+25569+(-7/24)</f>
        <v>41828.498275462967</v>
      </c>
      <c r="T1920" s="13">
        <f>(I1920/86400)+25569+(-7/24)</f>
        <v>41863.498275462967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</f>
        <v>0.47399999999999998</v>
      </c>
      <c r="P1921" s="9">
        <f>(E1921/L1921)</f>
        <v>29.625</v>
      </c>
      <c r="Q1921" t="str">
        <f>LEFT(N1921,SEARCH("/",N1921)-1)</f>
        <v>technology</v>
      </c>
      <c r="R1921" t="str">
        <f>RIGHT(N1921, LEN(N1921)-SEARCH("/", N1921))</f>
        <v>gadgets</v>
      </c>
      <c r="S1921" s="13">
        <f>(J1921/86400)+25569+(-7/24)</f>
        <v>42113.583900462967</v>
      </c>
      <c r="T1921" s="13">
        <f>(I1921/86400)+25569+(-7/24)</f>
        <v>42143.583900462967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</f>
        <v>0.43030000000000002</v>
      </c>
      <c r="P1922" s="9">
        <f>(E1922/L1922)</f>
        <v>40.980952380952381</v>
      </c>
      <c r="Q1922" t="str">
        <f>LEFT(N1922,SEARCH("/",N1922)-1)</f>
        <v>technology</v>
      </c>
      <c r="R1922" t="str">
        <f>RIGHT(N1922, LEN(N1922)-SEARCH("/", N1922))</f>
        <v>gadgets</v>
      </c>
      <c r="S1922" s="13">
        <f>(J1922/86400)+25569+(-7/24)</f>
        <v>42270.584039351852</v>
      </c>
      <c r="T1922" s="13">
        <f>(I1922/86400)+25569+(-7/24)</f>
        <v>42298.666666666664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</f>
        <v>1.3680000000000001</v>
      </c>
      <c r="P1923" s="9">
        <f>(E1923/L1923)</f>
        <v>54</v>
      </c>
      <c r="Q1923" t="str">
        <f>LEFT(N1923,SEARCH("/",N1923)-1)</f>
        <v>music</v>
      </c>
      <c r="R1923" t="str">
        <f>RIGHT(N1923, LEN(N1923)-SEARCH("/", N1923))</f>
        <v>indie rock</v>
      </c>
      <c r="S1923" s="13">
        <f>(J1923/86400)+25569+(-7/24)</f>
        <v>41073.929895833338</v>
      </c>
      <c r="T1923" s="13">
        <f>(I1923/86400)+25569+(-7/24)</f>
        <v>41103.929895833338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</f>
        <v>1.1555</v>
      </c>
      <c r="P1924" s="9">
        <f>(E1924/L1924)</f>
        <v>36.109375</v>
      </c>
      <c r="Q1924" t="str">
        <f>LEFT(N1924,SEARCH("/",N1924)-1)</f>
        <v>music</v>
      </c>
      <c r="R1924" t="str">
        <f>RIGHT(N1924, LEN(N1924)-SEARCH("/", N1924))</f>
        <v>indie rock</v>
      </c>
      <c r="S1924" s="13">
        <f>(J1924/86400)+25569+(-7/24)</f>
        <v>41589.964201388888</v>
      </c>
      <c r="T1924" s="13">
        <f>(I1924/86400)+25569+(-7/24)</f>
        <v>41619.964201388888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</f>
        <v>2.4079999999999999</v>
      </c>
      <c r="P1925" s="9">
        <f>(E1925/L1925)</f>
        <v>23.153846153846153</v>
      </c>
      <c r="Q1925" t="str">
        <f>LEFT(N1925,SEARCH("/",N1925)-1)</f>
        <v>music</v>
      </c>
      <c r="R1925" t="str">
        <f>RIGHT(N1925, LEN(N1925)-SEARCH("/", N1925))</f>
        <v>indie rock</v>
      </c>
      <c r="S1925" s="13">
        <f>(J1925/86400)+25569+(-7/24)</f>
        <v>40772.557083333333</v>
      </c>
      <c r="T1925" s="13">
        <f>(I1925/86400)+25569+(-7/24)</f>
        <v>40812.915972222225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</f>
        <v>1.1439999999999999</v>
      </c>
      <c r="P1926" s="9">
        <f>(E1926/L1926)</f>
        <v>104</v>
      </c>
      <c r="Q1926" t="str">
        <f>LEFT(N1926,SEARCH("/",N1926)-1)</f>
        <v>music</v>
      </c>
      <c r="R1926" t="str">
        <f>RIGHT(N1926, LEN(N1926)-SEARCH("/", N1926))</f>
        <v>indie rock</v>
      </c>
      <c r="S1926" s="13">
        <f>(J1926/86400)+25569+(-7/24)</f>
        <v>41626.469386574077</v>
      </c>
      <c r="T1926" s="13">
        <f>(I1926/86400)+25569+(-7/24)</f>
        <v>41654.522916666669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</f>
        <v>1.1033333333333333</v>
      </c>
      <c r="P1927" s="9">
        <f>(E1927/L1927)</f>
        <v>31.826923076923077</v>
      </c>
      <c r="Q1927" t="str">
        <f>LEFT(N1927,SEARCH("/",N1927)-1)</f>
        <v>music</v>
      </c>
      <c r="R1927" t="str">
        <f>RIGHT(N1927, LEN(N1927)-SEARCH("/", N1927))</f>
        <v>indie rock</v>
      </c>
      <c r="S1927" s="13">
        <f>(J1927/86400)+25569+(-7/24)</f>
        <v>41535.609814814816</v>
      </c>
      <c r="T1927" s="13">
        <f>(I1927/86400)+25569+(-7/24)</f>
        <v>41557.708333333336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</f>
        <v>1.9537933333333333</v>
      </c>
      <c r="P1928" s="9">
        <f>(E1928/L1928)</f>
        <v>27.3896261682243</v>
      </c>
      <c r="Q1928" t="str">
        <f>LEFT(N1928,SEARCH("/",N1928)-1)</f>
        <v>music</v>
      </c>
      <c r="R1928" t="str">
        <f>RIGHT(N1928, LEN(N1928)-SEARCH("/", N1928))</f>
        <v>indie rock</v>
      </c>
      <c r="S1928" s="13">
        <f>(J1928/86400)+25569+(-7/24)</f>
        <v>40456.662685185183</v>
      </c>
      <c r="T1928" s="13">
        <f>(I1928/86400)+25569+(-7/24)</f>
        <v>40483.726388888892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</f>
        <v>1.0333333333333334</v>
      </c>
      <c r="P1929" s="9">
        <f>(E1929/L1929)</f>
        <v>56.363636363636367</v>
      </c>
      <c r="Q1929" t="str">
        <f>LEFT(N1929,SEARCH("/",N1929)-1)</f>
        <v>music</v>
      </c>
      <c r="R1929" t="str">
        <f>RIGHT(N1929, LEN(N1929)-SEARCH("/", N1929))</f>
        <v>indie rock</v>
      </c>
      <c r="S1929" s="13">
        <f>(J1929/86400)+25569+(-7/24)</f>
        <v>40960.569895833338</v>
      </c>
      <c r="T1929" s="13">
        <f>(I1929/86400)+25569+(-7/24)</f>
        <v>40975.915972222225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</f>
        <v>1.031372549019608</v>
      </c>
      <c r="P1930" s="9">
        <f>(E1930/L1930)</f>
        <v>77.352941176470594</v>
      </c>
      <c r="Q1930" t="str">
        <f>LEFT(N1930,SEARCH("/",N1930)-1)</f>
        <v>music</v>
      </c>
      <c r="R1930" t="str">
        <f>RIGHT(N1930, LEN(N1930)-SEARCH("/", N1930))</f>
        <v>indie rock</v>
      </c>
      <c r="S1930" s="13">
        <f>(J1930/86400)+25569+(-7/24)</f>
        <v>41371.356412037036</v>
      </c>
      <c r="T1930" s="13">
        <f>(I1930/86400)+25569+(-7/24)</f>
        <v>41401.356412037036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</f>
        <v>1.003125</v>
      </c>
      <c r="P1931" s="9">
        <f>(E1931/L1931)</f>
        <v>42.8</v>
      </c>
      <c r="Q1931" t="str">
        <f>LEFT(N1931,SEARCH("/",N1931)-1)</f>
        <v>music</v>
      </c>
      <c r="R1931" t="str">
        <f>RIGHT(N1931, LEN(N1931)-SEARCH("/", N1931))</f>
        <v>indie rock</v>
      </c>
      <c r="S1931" s="13">
        <f>(J1931/86400)+25569+(-7/24)</f>
        <v>40686.729930555557</v>
      </c>
      <c r="T1931" s="13">
        <f>(I1931/86400)+25569+(-7/24)</f>
        <v>40728.729930555557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</f>
        <v>1.27</v>
      </c>
      <c r="P1932" s="9">
        <f>(E1932/L1932)</f>
        <v>48.846153846153847</v>
      </c>
      <c r="Q1932" t="str">
        <f>LEFT(N1932,SEARCH("/",N1932)-1)</f>
        <v>music</v>
      </c>
      <c r="R1932" t="str">
        <f>RIGHT(N1932, LEN(N1932)-SEARCH("/", N1932))</f>
        <v>indie rock</v>
      </c>
      <c r="S1932" s="13">
        <f>(J1932/86400)+25569+(-7/24)</f>
        <v>41402.267152777778</v>
      </c>
      <c r="T1932" s="13">
        <f>(I1932/86400)+25569+(-7/24)</f>
        <v>41462.267152777778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</f>
        <v>1.20601</v>
      </c>
      <c r="P1933" s="9">
        <f>(E1933/L1933)</f>
        <v>48.240400000000001</v>
      </c>
      <c r="Q1933" t="str">
        <f>LEFT(N1933,SEARCH("/",N1933)-1)</f>
        <v>music</v>
      </c>
      <c r="R1933" t="str">
        <f>RIGHT(N1933, LEN(N1933)-SEARCH("/", N1933))</f>
        <v>indie rock</v>
      </c>
      <c r="S1933" s="13">
        <f>(J1933/86400)+25569+(-7/24)</f>
        <v>41037.600798611114</v>
      </c>
      <c r="T1933" s="13">
        <f>(I1933/86400)+25569+(-7/24)</f>
        <v>41050.854166666672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</f>
        <v>1.0699047619047619</v>
      </c>
      <c r="P1934" s="9">
        <f>(E1934/L1934)</f>
        <v>70.212500000000006</v>
      </c>
      <c r="Q1934" t="str">
        <f>LEFT(N1934,SEARCH("/",N1934)-1)</f>
        <v>music</v>
      </c>
      <c r="R1934" t="str">
        <f>RIGHT(N1934, LEN(N1934)-SEARCH("/", N1934))</f>
        <v>indie rock</v>
      </c>
      <c r="S1934" s="13">
        <f>(J1934/86400)+25569+(-7/24)</f>
        <v>40911.518206018525</v>
      </c>
      <c r="T1934" s="13">
        <f>(I1934/86400)+25569+(-7/24)</f>
        <v>40932.518206018525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</f>
        <v>1.7243333333333333</v>
      </c>
      <c r="P1935" s="9">
        <f>(E1935/L1935)</f>
        <v>94.054545454545448</v>
      </c>
      <c r="Q1935" t="str">
        <f>LEFT(N1935,SEARCH("/",N1935)-1)</f>
        <v>music</v>
      </c>
      <c r="R1935" t="str">
        <f>RIGHT(N1935, LEN(N1935)-SEARCH("/", N1935))</f>
        <v>indie rock</v>
      </c>
      <c r="S1935" s="13">
        <f>(J1935/86400)+25569+(-7/24)</f>
        <v>41878.839201388888</v>
      </c>
      <c r="T1935" s="13">
        <f>(I1935/86400)+25569+(-7/24)</f>
        <v>41908.839201388888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</f>
        <v>1.2362</v>
      </c>
      <c r="P1936" s="9">
        <f>(E1936/L1936)</f>
        <v>80.272727272727266</v>
      </c>
      <c r="Q1936" t="str">
        <f>LEFT(N1936,SEARCH("/",N1936)-1)</f>
        <v>music</v>
      </c>
      <c r="R1936" t="str">
        <f>RIGHT(N1936, LEN(N1936)-SEARCH("/", N1936))</f>
        <v>indie rock</v>
      </c>
      <c r="S1936" s="13">
        <f>(J1936/86400)+25569+(-7/24)</f>
        <v>40865.575474537043</v>
      </c>
      <c r="T1936" s="13">
        <f>(I1936/86400)+25569+(-7/24)</f>
        <v>40901.916666666672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</f>
        <v>1.0840000000000001</v>
      </c>
      <c r="P1937" s="9">
        <f>(E1937/L1937)</f>
        <v>54.2</v>
      </c>
      <c r="Q1937" t="str">
        <f>LEFT(N1937,SEARCH("/",N1937)-1)</f>
        <v>music</v>
      </c>
      <c r="R1937" t="str">
        <f>RIGHT(N1937, LEN(N1937)-SEARCH("/", N1937))</f>
        <v>indie rock</v>
      </c>
      <c r="S1937" s="13">
        <f>(J1937/86400)+25569+(-7/24)</f>
        <v>41773.640868055554</v>
      </c>
      <c r="T1937" s="13">
        <f>(I1937/86400)+25569+(-7/24)</f>
        <v>41810.915972222225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</f>
        <v>1.1652013333333333</v>
      </c>
      <c r="P1938" s="9">
        <f>(E1938/L1938)</f>
        <v>60.26903448275862</v>
      </c>
      <c r="Q1938" t="str">
        <f>LEFT(N1938,SEARCH("/",N1938)-1)</f>
        <v>music</v>
      </c>
      <c r="R1938" t="str">
        <f>RIGHT(N1938, LEN(N1938)-SEARCH("/", N1938))</f>
        <v>indie rock</v>
      </c>
      <c r="S1938" s="13">
        <f>(J1938/86400)+25569+(-7/24)</f>
        <v>40852.598032407412</v>
      </c>
      <c r="T1938" s="13">
        <f>(I1938/86400)+25569+(-7/24)</f>
        <v>40882.957638888889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</f>
        <v>1.8724499999999999</v>
      </c>
      <c r="P1939" s="9">
        <f>(E1939/L1939)</f>
        <v>38.740344827586206</v>
      </c>
      <c r="Q1939" t="str">
        <f>LEFT(N1939,SEARCH("/",N1939)-1)</f>
        <v>music</v>
      </c>
      <c r="R1939" t="str">
        <f>RIGHT(N1939, LEN(N1939)-SEARCH("/", N1939))</f>
        <v>indie rock</v>
      </c>
      <c r="S1939" s="13">
        <f>(J1939/86400)+25569+(-7/24)</f>
        <v>41058.827326388891</v>
      </c>
      <c r="T1939" s="13">
        <f>(I1939/86400)+25569+(-7/24)</f>
        <v>41074.874305555561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</f>
        <v>1.1593333333333333</v>
      </c>
      <c r="P1940" s="9">
        <f>(E1940/L1940)</f>
        <v>152.54385964912279</v>
      </c>
      <c r="Q1940" t="str">
        <f>LEFT(N1940,SEARCH("/",N1940)-1)</f>
        <v>music</v>
      </c>
      <c r="R1940" t="str">
        <f>RIGHT(N1940, LEN(N1940)-SEARCH("/", N1940))</f>
        <v>indie rock</v>
      </c>
      <c r="S1940" s="13">
        <f>(J1940/86400)+25569+(-7/24)</f>
        <v>41425.967951388891</v>
      </c>
      <c r="T1940" s="13">
        <f>(I1940/86400)+25569+(-7/24)</f>
        <v>41456.916666666672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</f>
        <v>1.107</v>
      </c>
      <c r="P1941" s="9">
        <f>(E1941/L1941)</f>
        <v>115.3125</v>
      </c>
      <c r="Q1941" t="str">
        <f>LEFT(N1941,SEARCH("/",N1941)-1)</f>
        <v>music</v>
      </c>
      <c r="R1941" t="str">
        <f>RIGHT(N1941, LEN(N1941)-SEARCH("/", N1941))</f>
        <v>indie rock</v>
      </c>
      <c r="S1941" s="13">
        <f>(J1941/86400)+25569+(-7/24)</f>
        <v>41313.693379629629</v>
      </c>
      <c r="T1941" s="13">
        <f>(I1941/86400)+25569+(-7/24)</f>
        <v>41343.651712962965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</f>
        <v>1.7092307692307693</v>
      </c>
      <c r="P1942" s="9">
        <f>(E1942/L1942)</f>
        <v>35.838709677419352</v>
      </c>
      <c r="Q1942" t="str">
        <f>LEFT(N1942,SEARCH("/",N1942)-1)</f>
        <v>music</v>
      </c>
      <c r="R1942" t="str">
        <f>RIGHT(N1942, LEN(N1942)-SEARCH("/", N1942))</f>
        <v>indie rock</v>
      </c>
      <c r="S1942" s="13">
        <f>(J1942/86400)+25569+(-7/24)</f>
        <v>40670.215659722227</v>
      </c>
      <c r="T1942" s="13">
        <f>(I1942/86400)+25569+(-7/24)</f>
        <v>40708.874305555561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</f>
        <v>1.2611835600000001</v>
      </c>
      <c r="P1943" s="9">
        <f>(E1943/L1943)</f>
        <v>64.570118779438872</v>
      </c>
      <c r="Q1943" t="str">
        <f>LEFT(N1943,SEARCH("/",N1943)-1)</f>
        <v>technology</v>
      </c>
      <c r="R1943" t="str">
        <f>RIGHT(N1943, LEN(N1943)-SEARCH("/", N1943))</f>
        <v>hardware</v>
      </c>
      <c r="S1943" s="13">
        <f>(J1943/86400)+25569+(-7/24)</f>
        <v>41743.999201388891</v>
      </c>
      <c r="T1943" s="13">
        <f>(I1943/86400)+25569+(-7/24)</f>
        <v>41773.999201388891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</f>
        <v>1.3844033333333334</v>
      </c>
      <c r="P1944" s="9">
        <f>(E1944/L1944)</f>
        <v>87.436000000000007</v>
      </c>
      <c r="Q1944" t="str">
        <f>LEFT(N1944,SEARCH("/",N1944)-1)</f>
        <v>technology</v>
      </c>
      <c r="R1944" t="str">
        <f>RIGHT(N1944, LEN(N1944)-SEARCH("/", N1944))</f>
        <v>hardware</v>
      </c>
      <c r="S1944" s="13">
        <f>(J1944/86400)+25569+(-7/24)</f>
        <v>40638.536342592597</v>
      </c>
      <c r="T1944" s="13">
        <f>(I1944/86400)+25569+(-7/24)</f>
        <v>40728.536342592597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</f>
        <v>17.052499999999998</v>
      </c>
      <c r="P1945" s="9">
        <f>(E1945/L1945)</f>
        <v>68.815577078288939</v>
      </c>
      <c r="Q1945" t="str">
        <f>LEFT(N1945,SEARCH("/",N1945)-1)</f>
        <v>technology</v>
      </c>
      <c r="R1945" t="str">
        <f>RIGHT(N1945, LEN(N1945)-SEARCH("/", N1945))</f>
        <v>hardware</v>
      </c>
      <c r="S1945" s="13">
        <f>(J1945/86400)+25569+(-7/24)</f>
        <v>42547.978194444448</v>
      </c>
      <c r="T1945" s="13">
        <f>(I1945/86400)+25569+(-7/24)</f>
        <v>42592.978194444448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</f>
        <v>7.8805550000000002</v>
      </c>
      <c r="P1946" s="9">
        <f>(E1946/L1946)</f>
        <v>176.200223588597</v>
      </c>
      <c r="Q1946" t="str">
        <f>LEFT(N1946,SEARCH("/",N1946)-1)</f>
        <v>technology</v>
      </c>
      <c r="R1946" t="str">
        <f>RIGHT(N1946, LEN(N1946)-SEARCH("/", N1946))</f>
        <v>hardware</v>
      </c>
      <c r="S1946" s="13">
        <f>(J1946/86400)+25569+(-7/24)</f>
        <v>41730.292708333334</v>
      </c>
      <c r="T1946" s="13">
        <f>(I1946/86400)+25569+(-7/24)</f>
        <v>41760.292708333334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</f>
        <v>3.4801799999999998</v>
      </c>
      <c r="P1947" s="9">
        <f>(E1947/L1947)</f>
        <v>511.79117647058825</v>
      </c>
      <c r="Q1947" t="str">
        <f>LEFT(N1947,SEARCH("/",N1947)-1)</f>
        <v>technology</v>
      </c>
      <c r="R1947" t="str">
        <f>RIGHT(N1947, LEN(N1947)-SEARCH("/", N1947))</f>
        <v>hardware</v>
      </c>
      <c r="S1947" s="13">
        <f>(J1947/86400)+25569+(-7/24)</f>
        <v>42156.960162037038</v>
      </c>
      <c r="T1947" s="13">
        <f>(I1947/86400)+25569+(-7/24)</f>
        <v>42196.960162037038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</f>
        <v>1.4974666666666667</v>
      </c>
      <c r="P1948" s="9">
        <f>(E1948/L1948)</f>
        <v>160.44285714285715</v>
      </c>
      <c r="Q1948" t="str">
        <f>LEFT(N1948,SEARCH("/",N1948)-1)</f>
        <v>technology</v>
      </c>
      <c r="R1948" t="str">
        <f>RIGHT(N1948, LEN(N1948)-SEARCH("/", N1948))</f>
        <v>hardware</v>
      </c>
      <c r="S1948" s="13">
        <f>(J1948/86400)+25569+(-7/24)</f>
        <v>41688.858344907414</v>
      </c>
      <c r="T1948" s="13">
        <f>(I1948/86400)+25569+(-7/24)</f>
        <v>41748.816678240742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</f>
        <v>1.0063375000000001</v>
      </c>
      <c r="P1949" s="9">
        <f>(E1949/L1949)</f>
        <v>35.003043478260871</v>
      </c>
      <c r="Q1949" t="str">
        <f>LEFT(N1949,SEARCH("/",N1949)-1)</f>
        <v>technology</v>
      </c>
      <c r="R1949" t="str">
        <f>RIGHT(N1949, LEN(N1949)-SEARCH("/", N1949))</f>
        <v>hardware</v>
      </c>
      <c r="S1949" s="13">
        <f>(J1949/86400)+25569+(-7/24)</f>
        <v>40102.626388888893</v>
      </c>
      <c r="T1949" s="13">
        <f>(I1949/86400)+25569+(-7/24)</f>
        <v>40139.957638888889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</f>
        <v>8.0021100000000001</v>
      </c>
      <c r="P1950" s="9">
        <f>(E1950/L1950)</f>
        <v>188.50671378091872</v>
      </c>
      <c r="Q1950" t="str">
        <f>LEFT(N1950,SEARCH("/",N1950)-1)</f>
        <v>technology</v>
      </c>
      <c r="R1950" t="str">
        <f>RIGHT(N1950, LEN(N1950)-SEARCH("/", N1950))</f>
        <v>hardware</v>
      </c>
      <c r="S1950" s="13">
        <f>(J1950/86400)+25569+(-7/24)</f>
        <v>42473.312604166669</v>
      </c>
      <c r="T1950" s="13">
        <f>(I1950/86400)+25569+(-7/24)</f>
        <v>42527.418055555558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</f>
        <v>1.0600260000000001</v>
      </c>
      <c r="P1951" s="9">
        <f>(E1951/L1951)</f>
        <v>56.204984093319197</v>
      </c>
      <c r="Q1951" t="str">
        <f>LEFT(N1951,SEARCH("/",N1951)-1)</f>
        <v>technology</v>
      </c>
      <c r="R1951" t="str">
        <f>RIGHT(N1951, LEN(N1951)-SEARCH("/", N1951))</f>
        <v>hardware</v>
      </c>
      <c r="S1951" s="13">
        <f>(J1951/86400)+25569+(-7/24)</f>
        <v>41800.131377314821</v>
      </c>
      <c r="T1951" s="13">
        <f>(I1951/86400)+25569+(-7/24)</f>
        <v>41830.131377314821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</f>
        <v>2.0051866666666669</v>
      </c>
      <c r="P1952" s="9">
        <f>(E1952/L1952)</f>
        <v>51.3054157782516</v>
      </c>
      <c r="Q1952" t="str">
        <f>LEFT(N1952,SEARCH("/",N1952)-1)</f>
        <v>technology</v>
      </c>
      <c r="R1952" t="str">
        <f>RIGHT(N1952, LEN(N1952)-SEARCH("/", N1952))</f>
        <v>hardware</v>
      </c>
      <c r="S1952" s="13">
        <f>(J1952/86400)+25569+(-7/24)</f>
        <v>40623.889733796299</v>
      </c>
      <c r="T1952" s="13">
        <f>(I1952/86400)+25569+(-7/24)</f>
        <v>40654.889733796299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</f>
        <v>2.1244399999999999</v>
      </c>
      <c r="P1953" s="9">
        <f>(E1953/L1953)</f>
        <v>127.36450839328538</v>
      </c>
      <c r="Q1953" t="str">
        <f>LEFT(N1953,SEARCH("/",N1953)-1)</f>
        <v>technology</v>
      </c>
      <c r="R1953" t="str">
        <f>RIGHT(N1953, LEN(N1953)-SEARCH("/", N1953))</f>
        <v>hardware</v>
      </c>
      <c r="S1953" s="13">
        <f>(J1953/86400)+25569+(-7/24)</f>
        <v>42651.128900462965</v>
      </c>
      <c r="T1953" s="13">
        <f>(I1953/86400)+25569+(-7/24)</f>
        <v>42681.170567129629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</f>
        <v>1.9847237142857144</v>
      </c>
      <c r="P1954" s="9">
        <f>(E1954/L1954)</f>
        <v>101.85532258064516</v>
      </c>
      <c r="Q1954" t="str">
        <f>LEFT(N1954,SEARCH("/",N1954)-1)</f>
        <v>technology</v>
      </c>
      <c r="R1954" t="str">
        <f>RIGHT(N1954, LEN(N1954)-SEARCH("/", N1954))</f>
        <v>hardware</v>
      </c>
      <c r="S1954" s="13">
        <f>(J1954/86400)+25569+(-7/24)</f>
        <v>41526.314988425926</v>
      </c>
      <c r="T1954" s="13">
        <f>(I1954/86400)+25569+(-7/24)</f>
        <v>41563.314988425926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</f>
        <v>2.2594666666666665</v>
      </c>
      <c r="P1955" s="9">
        <f>(E1955/L1955)</f>
        <v>230.55782312925169</v>
      </c>
      <c r="Q1955" t="str">
        <f>LEFT(N1955,SEARCH("/",N1955)-1)</f>
        <v>technology</v>
      </c>
      <c r="R1955" t="str">
        <f>RIGHT(N1955, LEN(N1955)-SEARCH("/", N1955))</f>
        <v>hardware</v>
      </c>
      <c r="S1955" s="13">
        <f>(J1955/86400)+25569+(-7/24)</f>
        <v>40940.908159722225</v>
      </c>
      <c r="T1955" s="13">
        <f>(I1955/86400)+25569+(-7/24)</f>
        <v>40969.833333333336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</f>
        <v>6.9894800000000004</v>
      </c>
      <c r="P1956" s="9">
        <f>(E1956/L1956)</f>
        <v>842.10602409638557</v>
      </c>
      <c r="Q1956" t="str">
        <f>LEFT(N1956,SEARCH("/",N1956)-1)</f>
        <v>technology</v>
      </c>
      <c r="R1956" t="str">
        <f>RIGHT(N1956, LEN(N1956)-SEARCH("/", N1956))</f>
        <v>hardware</v>
      </c>
      <c r="S1956" s="13">
        <f>(J1956/86400)+25569+(-7/24)</f>
        <v>42394.289074074077</v>
      </c>
      <c r="T1956" s="13">
        <f>(I1956/86400)+25569+(-7/24)</f>
        <v>42440.916666666664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</f>
        <v>3.9859528571428569</v>
      </c>
      <c r="P1957" s="9">
        <f>(E1957/L1957)</f>
        <v>577.27593103448271</v>
      </c>
      <c r="Q1957" t="str">
        <f>LEFT(N1957,SEARCH("/",N1957)-1)</f>
        <v>technology</v>
      </c>
      <c r="R1957" t="str">
        <f>RIGHT(N1957, LEN(N1957)-SEARCH("/", N1957))</f>
        <v>hardware</v>
      </c>
      <c r="S1957" s="13">
        <f>(J1957/86400)+25569+(-7/24)</f>
        <v>41019.980104166672</v>
      </c>
      <c r="T1957" s="13">
        <f>(I1957/86400)+25569+(-7/24)</f>
        <v>41052.5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</f>
        <v>2.9403333333333332</v>
      </c>
      <c r="P1958" s="9">
        <f>(E1958/L1958)</f>
        <v>483.34246575342468</v>
      </c>
      <c r="Q1958" t="str">
        <f>LEFT(N1958,SEARCH("/",N1958)-1)</f>
        <v>technology</v>
      </c>
      <c r="R1958" t="str">
        <f>RIGHT(N1958, LEN(N1958)-SEARCH("/", N1958))</f>
        <v>hardware</v>
      </c>
      <c r="S1958" s="13">
        <f>(J1958/86400)+25569+(-7/24)</f>
        <v>42067.632002314822</v>
      </c>
      <c r="T1958" s="13">
        <f>(I1958/86400)+25569+(-7/24)</f>
        <v>42112.59033564815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</f>
        <v>1.6750470000000002</v>
      </c>
      <c r="P1959" s="9">
        <f>(E1959/L1959)</f>
        <v>76.138500000000008</v>
      </c>
      <c r="Q1959" t="str">
        <f>LEFT(N1959,SEARCH("/",N1959)-1)</f>
        <v>technology</v>
      </c>
      <c r="R1959" t="str">
        <f>RIGHT(N1959, LEN(N1959)-SEARCH("/", N1959))</f>
        <v>hardware</v>
      </c>
      <c r="S1959" s="13">
        <f>(J1959/86400)+25569+(-7/24)</f>
        <v>41178.806863425933</v>
      </c>
      <c r="T1959" s="13">
        <f>(I1959/86400)+25569+(-7/24)</f>
        <v>41208.806863425933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</f>
        <v>14.355717142857143</v>
      </c>
      <c r="P1960" s="9">
        <f>(E1960/L1960)</f>
        <v>74.107684365781708</v>
      </c>
      <c r="Q1960" t="str">
        <f>LEFT(N1960,SEARCH("/",N1960)-1)</f>
        <v>technology</v>
      </c>
      <c r="R1960" t="str">
        <f>RIGHT(N1960, LEN(N1960)-SEARCH("/", N1960))</f>
        <v>hardware</v>
      </c>
      <c r="S1960" s="13">
        <f>(J1960/86400)+25569+(-7/24)</f>
        <v>41326.69630787037</v>
      </c>
      <c r="T1960" s="13">
        <f>(I1960/86400)+25569+(-7/24)</f>
        <v>41356.654641203706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</f>
        <v>1.5673440000000001</v>
      </c>
      <c r="P1961" s="9">
        <f>(E1961/L1961)</f>
        <v>36.965660377358489</v>
      </c>
      <c r="Q1961" t="str">
        <f>LEFT(N1961,SEARCH("/",N1961)-1)</f>
        <v>technology</v>
      </c>
      <c r="R1961" t="str">
        <f>RIGHT(N1961, LEN(N1961)-SEARCH("/", N1961))</f>
        <v>hardware</v>
      </c>
      <c r="S1961" s="13">
        <f>(J1961/86400)+25569+(-7/24)</f>
        <v>41871.553935185184</v>
      </c>
      <c r="T1961" s="13">
        <f>(I1961/86400)+25569+(-7/24)</f>
        <v>41912.708333333336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</f>
        <v>1.1790285714285715</v>
      </c>
      <c r="P1962" s="9">
        <f>(E1962/L1962)</f>
        <v>2500.969696969697</v>
      </c>
      <c r="Q1962" t="str">
        <f>LEFT(N1962,SEARCH("/",N1962)-1)</f>
        <v>technology</v>
      </c>
      <c r="R1962" t="str">
        <f>RIGHT(N1962, LEN(N1962)-SEARCH("/", N1962))</f>
        <v>hardware</v>
      </c>
      <c r="S1962" s="13">
        <f>(J1962/86400)+25569+(-7/24)</f>
        <v>41964.071076388893</v>
      </c>
      <c r="T1962" s="13">
        <f>(I1962/86400)+25569+(-7/24)</f>
        <v>41994.071076388893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</f>
        <v>11.053811999999999</v>
      </c>
      <c r="P1963" s="9">
        <f>(E1963/L1963)</f>
        <v>67.690214329454989</v>
      </c>
      <c r="Q1963" t="str">
        <f>LEFT(N1963,SEARCH("/",N1963)-1)</f>
        <v>technology</v>
      </c>
      <c r="R1963" t="str">
        <f>RIGHT(N1963, LEN(N1963)-SEARCH("/", N1963))</f>
        <v>hardware</v>
      </c>
      <c r="S1963" s="13">
        <f>(J1963/86400)+25569+(-7/24)</f>
        <v>41147.902974537043</v>
      </c>
      <c r="T1963" s="13">
        <f>(I1963/86400)+25569+(-7/24)</f>
        <v>41187.874305555561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</f>
        <v>1.9292499999999999</v>
      </c>
      <c r="P1964" s="9">
        <f>(E1964/L1964)</f>
        <v>63.04738562091503</v>
      </c>
      <c r="Q1964" t="str">
        <f>LEFT(N1964,SEARCH("/",N1964)-1)</f>
        <v>technology</v>
      </c>
      <c r="R1964" t="str">
        <f>RIGHT(N1964, LEN(N1964)-SEARCH("/", N1964))</f>
        <v>hardware</v>
      </c>
      <c r="S1964" s="13">
        <f>(J1964/86400)+25569+(-7/24)</f>
        <v>41742.488842592596</v>
      </c>
      <c r="T1964" s="13">
        <f>(I1964/86400)+25569+(-7/24)</f>
        <v>41772.488842592596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</f>
        <v>1.268842105263158</v>
      </c>
      <c r="P1965" s="9">
        <f>(E1965/L1965)</f>
        <v>117.6</v>
      </c>
      <c r="Q1965" t="str">
        <f>LEFT(N1965,SEARCH("/",N1965)-1)</f>
        <v>technology</v>
      </c>
      <c r="R1965" t="str">
        <f>RIGHT(N1965, LEN(N1965)-SEARCH("/", N1965))</f>
        <v>hardware</v>
      </c>
      <c r="S1965" s="13">
        <f>(J1965/86400)+25569+(-7/24)</f>
        <v>41863.138125000005</v>
      </c>
      <c r="T1965" s="13">
        <f>(I1965/86400)+25569+(-7/24)</f>
        <v>41898.138125000005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</f>
        <v>2.5957748878923765</v>
      </c>
      <c r="P1966" s="9">
        <f>(E1966/L1966)</f>
        <v>180.75185011709601</v>
      </c>
      <c r="Q1966" t="str">
        <f>LEFT(N1966,SEARCH("/",N1966)-1)</f>
        <v>technology</v>
      </c>
      <c r="R1966" t="str">
        <f>RIGHT(N1966, LEN(N1966)-SEARCH("/", N1966))</f>
        <v>hardware</v>
      </c>
      <c r="S1966" s="13">
        <f>(J1966/86400)+25569+(-7/24)</f>
        <v>42451.981157407405</v>
      </c>
      <c r="T1966" s="13">
        <f>(I1966/86400)+25569+(-7/24)</f>
        <v>42481.981157407405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</f>
        <v>2.6227999999999998</v>
      </c>
      <c r="P1967" s="9">
        <f>(E1967/L1967)</f>
        <v>127.32038834951456</v>
      </c>
      <c r="Q1967" t="str">
        <f>LEFT(N1967,SEARCH("/",N1967)-1)</f>
        <v>technology</v>
      </c>
      <c r="R1967" t="str">
        <f>RIGHT(N1967, LEN(N1967)-SEARCH("/", N1967))</f>
        <v>hardware</v>
      </c>
      <c r="S1967" s="13">
        <f>(J1967/86400)+25569+(-7/24)</f>
        <v>40897.797569444447</v>
      </c>
      <c r="T1967" s="13">
        <f>(I1967/86400)+25569+(-7/24)</f>
        <v>40919.75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</f>
        <v>2.0674309000000002</v>
      </c>
      <c r="P1968" s="9">
        <f>(E1968/L1968)</f>
        <v>136.6444745538665</v>
      </c>
      <c r="Q1968" t="str">
        <f>LEFT(N1968,SEARCH("/",N1968)-1)</f>
        <v>technology</v>
      </c>
      <c r="R1968" t="str">
        <f>RIGHT(N1968, LEN(N1968)-SEARCH("/", N1968))</f>
        <v>hardware</v>
      </c>
      <c r="S1968" s="13">
        <f>(J1968/86400)+25569+(-7/24)</f>
        <v>41835.248819444445</v>
      </c>
      <c r="T1968" s="13">
        <f>(I1968/86400)+25569+(-7/24)</f>
        <v>41865.248819444445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</f>
        <v>3.7012999999999998</v>
      </c>
      <c r="P1969" s="9">
        <f>(E1969/L1969)</f>
        <v>182.78024691358024</v>
      </c>
      <c r="Q1969" t="str">
        <f>LEFT(N1969,SEARCH("/",N1969)-1)</f>
        <v>technology</v>
      </c>
      <c r="R1969" t="str">
        <f>RIGHT(N1969, LEN(N1969)-SEARCH("/", N1969))</f>
        <v>hardware</v>
      </c>
      <c r="S1969" s="13">
        <f>(J1969/86400)+25569+(-7/24)</f>
        <v>41730.371863425928</v>
      </c>
      <c r="T1969" s="13">
        <f>(I1969/86400)+25569+(-7/24)</f>
        <v>41760.371863425928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</f>
        <v>2.8496600000000001</v>
      </c>
      <c r="P1970" s="9">
        <f>(E1970/L1970)</f>
        <v>279.37843137254902</v>
      </c>
      <c r="Q1970" t="str">
        <f>LEFT(N1970,SEARCH("/",N1970)-1)</f>
        <v>technology</v>
      </c>
      <c r="R1970" t="str">
        <f>RIGHT(N1970, LEN(N1970)-SEARCH("/", N1970))</f>
        <v>hardware</v>
      </c>
      <c r="S1970" s="13">
        <f>(J1970/86400)+25569+(-7/24)</f>
        <v>42676.295312499999</v>
      </c>
      <c r="T1970" s="13">
        <f>(I1970/86400)+25569+(-7/24)</f>
        <v>42707.33697916667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</f>
        <v>5.7907999999999999</v>
      </c>
      <c r="P1971" s="9">
        <f>(E1971/L1971)</f>
        <v>61.375728669846318</v>
      </c>
      <c r="Q1971" t="str">
        <f>LEFT(N1971,SEARCH("/",N1971)-1)</f>
        <v>technology</v>
      </c>
      <c r="R1971" t="str">
        <f>RIGHT(N1971, LEN(N1971)-SEARCH("/", N1971))</f>
        <v>hardware</v>
      </c>
      <c r="S1971" s="13">
        <f>(J1971/86400)+25569+(-7/24)</f>
        <v>42557.500787037039</v>
      </c>
      <c r="T1971" s="13">
        <f>(I1971/86400)+25569+(-7/24)</f>
        <v>42587.500787037039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</f>
        <v>11.318</v>
      </c>
      <c r="P1972" s="9">
        <f>(E1972/L1972)</f>
        <v>80.727532097004286</v>
      </c>
      <c r="Q1972" t="str">
        <f>LEFT(N1972,SEARCH("/",N1972)-1)</f>
        <v>technology</v>
      </c>
      <c r="R1972" t="str">
        <f>RIGHT(N1972, LEN(N1972)-SEARCH("/", N1972))</f>
        <v>hardware</v>
      </c>
      <c r="S1972" s="13">
        <f>(J1972/86400)+25569+(-7/24)</f>
        <v>41323.901631944449</v>
      </c>
      <c r="T1972" s="13">
        <f>(I1972/86400)+25569+(-7/24)</f>
        <v>41383.859965277778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</f>
        <v>2.6302771750000002</v>
      </c>
      <c r="P1973" s="9">
        <f>(E1973/L1973)</f>
        <v>272.35590732591254</v>
      </c>
      <c r="Q1973" t="str">
        <f>LEFT(N1973,SEARCH("/",N1973)-1)</f>
        <v>technology</v>
      </c>
      <c r="R1973" t="str">
        <f>RIGHT(N1973, LEN(N1973)-SEARCH("/", N1973))</f>
        <v>hardware</v>
      </c>
      <c r="S1973" s="13">
        <f>(J1973/86400)+25569+(-7/24)</f>
        <v>41561.209039351852</v>
      </c>
      <c r="T1973" s="13">
        <f>(I1973/86400)+25569+(-7/24)</f>
        <v>41592.875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</f>
        <v>6.7447999999999997</v>
      </c>
      <c r="P1974" s="9">
        <f>(E1974/L1974)</f>
        <v>70.848739495798313</v>
      </c>
      <c r="Q1974" t="str">
        <f>LEFT(N1974,SEARCH("/",N1974)-1)</f>
        <v>technology</v>
      </c>
      <c r="R1974" t="str">
        <f>RIGHT(N1974, LEN(N1974)-SEARCH("/", N1974))</f>
        <v>hardware</v>
      </c>
      <c r="S1974" s="13">
        <f>(J1974/86400)+25569+(-7/24)</f>
        <v>41200.720416666671</v>
      </c>
      <c r="T1974" s="13">
        <f>(I1974/86400)+25569+(-7/24)</f>
        <v>41230.762083333335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</f>
        <v>2.5683081313131315</v>
      </c>
      <c r="P1975" s="9">
        <f>(E1975/L1975)</f>
        <v>247.94003412969283</v>
      </c>
      <c r="Q1975" t="str">
        <f>LEFT(N1975,SEARCH("/",N1975)-1)</f>
        <v>technology</v>
      </c>
      <c r="R1975" t="str">
        <f>RIGHT(N1975, LEN(N1975)-SEARCH("/", N1975))</f>
        <v>hardware</v>
      </c>
      <c r="S1975" s="13">
        <f>(J1975/86400)+25569+(-7/24)</f>
        <v>42549.431296296294</v>
      </c>
      <c r="T1975" s="13">
        <f>(I1975/86400)+25569+(-7/24)</f>
        <v>42588.000000000007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</f>
        <v>3.7549600000000001</v>
      </c>
      <c r="P1976" s="9">
        <f>(E1976/L1976)</f>
        <v>186.81393034825871</v>
      </c>
      <c r="Q1976" t="str">
        <f>LEFT(N1976,SEARCH("/",N1976)-1)</f>
        <v>technology</v>
      </c>
      <c r="R1976" t="str">
        <f>RIGHT(N1976, LEN(N1976)-SEARCH("/", N1976))</f>
        <v>hardware</v>
      </c>
      <c r="S1976" s="13">
        <f>(J1976/86400)+25569+(-7/24)</f>
        <v>41445.04246527778</v>
      </c>
      <c r="T1976" s="13">
        <f>(I1976/86400)+25569+(-7/24)</f>
        <v>41505.04246527778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</f>
        <v>2.0870837499999997</v>
      </c>
      <c r="P1977" s="9">
        <f>(E1977/L1977)</f>
        <v>131.98948616600788</v>
      </c>
      <c r="Q1977" t="str">
        <f>LEFT(N1977,SEARCH("/",N1977)-1)</f>
        <v>technology</v>
      </c>
      <c r="R1977" t="str">
        <f>RIGHT(N1977, LEN(N1977)-SEARCH("/", N1977))</f>
        <v>hardware</v>
      </c>
      <c r="S1977" s="13">
        <f>(J1977/86400)+25569+(-7/24)</f>
        <v>41313.463553240741</v>
      </c>
      <c r="T1977" s="13">
        <f>(I1977/86400)+25569+(-7/24)</f>
        <v>41343.463553240741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</f>
        <v>3.4660000000000002</v>
      </c>
      <c r="P1978" s="9">
        <f>(E1978/L1978)</f>
        <v>29.310782241014799</v>
      </c>
      <c r="Q1978" t="str">
        <f>LEFT(N1978,SEARCH("/",N1978)-1)</f>
        <v>technology</v>
      </c>
      <c r="R1978" t="str">
        <f>RIGHT(N1978, LEN(N1978)-SEARCH("/", N1978))</f>
        <v>hardware</v>
      </c>
      <c r="S1978" s="13">
        <f>(J1978/86400)+25569+(-7/24)</f>
        <v>41438.607928240745</v>
      </c>
      <c r="T1978" s="13">
        <f>(I1978/86400)+25569+(-7/24)</f>
        <v>41468.607928240745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</f>
        <v>4.0232999999999999</v>
      </c>
      <c r="P1979" s="9">
        <f>(E1979/L1979)</f>
        <v>245.02436053593178</v>
      </c>
      <c r="Q1979" t="str">
        <f>LEFT(N1979,SEARCH("/",N1979)-1)</f>
        <v>technology</v>
      </c>
      <c r="R1979" t="str">
        <f>RIGHT(N1979, LEN(N1979)-SEARCH("/", N1979))</f>
        <v>hardware</v>
      </c>
      <c r="S1979" s="13">
        <f>(J1979/86400)+25569+(-7/24)</f>
        <v>42310.925231481488</v>
      </c>
      <c r="T1979" s="13">
        <f>(I1979/86400)+25569+(-7/24)</f>
        <v>42357.040972222225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</f>
        <v>10.2684514</v>
      </c>
      <c r="P1980" s="9">
        <f>(E1980/L1980)</f>
        <v>1323.2540463917526</v>
      </c>
      <c r="Q1980" t="str">
        <f>LEFT(N1980,SEARCH("/",N1980)-1)</f>
        <v>technology</v>
      </c>
      <c r="R1980" t="str">
        <f>RIGHT(N1980, LEN(N1980)-SEARCH("/", N1980))</f>
        <v>hardware</v>
      </c>
      <c r="S1980" s="13">
        <f>(J1980/86400)+25569+(-7/24)</f>
        <v>41038.933935185189</v>
      </c>
      <c r="T1980" s="13">
        <f>(I1980/86400)+25569+(-7/24)</f>
        <v>41072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</f>
        <v>1.14901155</v>
      </c>
      <c r="P1981" s="9">
        <f>(E1981/L1981)</f>
        <v>282.65966789667897</v>
      </c>
      <c r="Q1981" t="str">
        <f>LEFT(N1981,SEARCH("/",N1981)-1)</f>
        <v>technology</v>
      </c>
      <c r="R1981" t="str">
        <f>RIGHT(N1981, LEN(N1981)-SEARCH("/", N1981))</f>
        <v>hardware</v>
      </c>
      <c r="S1981" s="13">
        <f>(J1981/86400)+25569+(-7/24)</f>
        <v>42290.168356481481</v>
      </c>
      <c r="T1981" s="13">
        <f>(I1981/86400)+25569+(-7/24)</f>
        <v>42326.915972222225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</f>
        <v>3.5482402000000004</v>
      </c>
      <c r="P1982" s="9">
        <f>(E1982/L1982)</f>
        <v>91.214401028277635</v>
      </c>
      <c r="Q1982" t="str">
        <f>LEFT(N1982,SEARCH("/",N1982)-1)</f>
        <v>technology</v>
      </c>
      <c r="R1982" t="str">
        <f>RIGHT(N1982, LEN(N1982)-SEARCH("/", N1982))</f>
        <v>hardware</v>
      </c>
      <c r="S1982" s="13">
        <f>(J1982/86400)+25569+(-7/24)</f>
        <v>42423.250717592593</v>
      </c>
      <c r="T1982" s="13">
        <f>(I1982/86400)+25569+(-7/24)</f>
        <v>42463.209050925929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</f>
        <v>5.0799999999999998E-2</v>
      </c>
      <c r="P1983" s="9">
        <f>(E1983/L1983)</f>
        <v>31.75</v>
      </c>
      <c r="Q1983" t="str">
        <f>LEFT(N1983,SEARCH("/",N1983)-1)</f>
        <v>photography</v>
      </c>
      <c r="R1983" t="str">
        <f>RIGHT(N1983, LEN(N1983)-SEARCH("/", N1983))</f>
        <v>people</v>
      </c>
      <c r="S1983" s="13">
        <f>(J1983/86400)+25569+(-7/24)</f>
        <v>41799.433622685188</v>
      </c>
      <c r="T1983" s="13">
        <f>(I1983/86400)+25569+(-7/24)</f>
        <v>41829.433622685188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</f>
        <v>0</v>
      </c>
      <c r="P1984" s="9" t="e">
        <f>(E1984/L1984)</f>
        <v>#DIV/0!</v>
      </c>
      <c r="Q1984" t="str">
        <f>LEFT(N1984,SEARCH("/",N1984)-1)</f>
        <v>photography</v>
      </c>
      <c r="R1984" t="str">
        <f>RIGHT(N1984, LEN(N1984)-SEARCH("/", N1984))</f>
        <v>people</v>
      </c>
      <c r="S1984" s="13">
        <f>(J1984/86400)+25569+(-7/24)</f>
        <v>42678.294988425929</v>
      </c>
      <c r="T1984" s="13">
        <f>(I1984/86400)+25569+(-7/24)</f>
        <v>42708.336655092593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</f>
        <v>4.2999999999999997E-2</v>
      </c>
      <c r="P1985" s="9">
        <f>(E1985/L1985)</f>
        <v>88.6875</v>
      </c>
      <c r="Q1985" t="str">
        <f>LEFT(N1985,SEARCH("/",N1985)-1)</f>
        <v>photography</v>
      </c>
      <c r="R1985" t="str">
        <f>RIGHT(N1985, LEN(N1985)-SEARCH("/", N1985))</f>
        <v>people</v>
      </c>
      <c r="S1985" s="13">
        <f>(J1985/86400)+25569+(-7/24)</f>
        <v>42592.720115740747</v>
      </c>
      <c r="T1985" s="13">
        <f>(I1985/86400)+25569+(-7/24)</f>
        <v>42615.000000000007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</f>
        <v>0.21146666666666666</v>
      </c>
      <c r="P1986" s="9">
        <f>(E1986/L1986)</f>
        <v>453.14285714285717</v>
      </c>
      <c r="Q1986" t="str">
        <f>LEFT(N1986,SEARCH("/",N1986)-1)</f>
        <v>photography</v>
      </c>
      <c r="R1986" t="str">
        <f>RIGHT(N1986, LEN(N1986)-SEARCH("/", N1986))</f>
        <v>people</v>
      </c>
      <c r="S1986" s="13">
        <f>(J1986/86400)+25569+(-7/24)</f>
        <v>41913.498622685183</v>
      </c>
      <c r="T1986" s="13">
        <f>(I1986/86400)+25569+(-7/24)</f>
        <v>41973.540289351855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</f>
        <v>3.1875000000000001E-2</v>
      </c>
      <c r="P1987" s="9">
        <f>(E1987/L1987)</f>
        <v>12.75</v>
      </c>
      <c r="Q1987" t="str">
        <f>LEFT(N1987,SEARCH("/",N1987)-1)</f>
        <v>photography</v>
      </c>
      <c r="R1987" t="str">
        <f>RIGHT(N1987, LEN(N1987)-SEARCH("/", N1987))</f>
        <v>people</v>
      </c>
      <c r="S1987" s="13">
        <f>(J1987/86400)+25569+(-7/24)</f>
        <v>42555.407071759262</v>
      </c>
      <c r="T1987" s="13">
        <f>(I1987/86400)+25569+(-7/24)</f>
        <v>42584.666666666664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</f>
        <v>5.0000000000000001E-4</v>
      </c>
      <c r="P1988" s="9">
        <f>(E1988/L1988)</f>
        <v>1</v>
      </c>
      <c r="Q1988" t="str">
        <f>LEFT(N1988,SEARCH("/",N1988)-1)</f>
        <v>photography</v>
      </c>
      <c r="R1988" t="str">
        <f>RIGHT(N1988, LEN(N1988)-SEARCH("/", N1988))</f>
        <v>people</v>
      </c>
      <c r="S1988" s="13">
        <f>(J1988/86400)+25569+(-7/24)</f>
        <v>42413.142164351855</v>
      </c>
      <c r="T1988" s="13">
        <f>(I1988/86400)+25569+(-7/24)</f>
        <v>42443.100497685191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</f>
        <v>0.42472727272727273</v>
      </c>
      <c r="P1989" s="9">
        <f>(E1989/L1989)</f>
        <v>83.428571428571431</v>
      </c>
      <c r="Q1989" t="str">
        <f>LEFT(N1989,SEARCH("/",N1989)-1)</f>
        <v>photography</v>
      </c>
      <c r="R1989" t="str">
        <f>RIGHT(N1989, LEN(N1989)-SEARCH("/", N1989))</f>
        <v>people</v>
      </c>
      <c r="S1989" s="13">
        <f>(J1989/86400)+25569+(-7/24)</f>
        <v>42034.348101851858</v>
      </c>
      <c r="T1989" s="13">
        <f>(I1989/86400)+25569+(-7/24)</f>
        <v>42064.348101851858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</f>
        <v>4.1666666666666666E-3</v>
      </c>
      <c r="P1990" s="9">
        <f>(E1990/L1990)</f>
        <v>25</v>
      </c>
      <c r="Q1990" t="str">
        <f>LEFT(N1990,SEARCH("/",N1990)-1)</f>
        <v>photography</v>
      </c>
      <c r="R1990" t="str">
        <f>RIGHT(N1990, LEN(N1990)-SEARCH("/", N1990))</f>
        <v>people</v>
      </c>
      <c r="S1990" s="13">
        <f>(J1990/86400)+25569+(-7/24)</f>
        <v>42206.471550925933</v>
      </c>
      <c r="T1990" s="13">
        <f>(I1990/86400)+25569+(-7/24)</f>
        <v>42236.471550925933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</f>
        <v>0.01</v>
      </c>
      <c r="P1991" s="9">
        <f>(E1991/L1991)</f>
        <v>50</v>
      </c>
      <c r="Q1991" t="str">
        <f>LEFT(N1991,SEARCH("/",N1991)-1)</f>
        <v>photography</v>
      </c>
      <c r="R1991" t="str">
        <f>RIGHT(N1991, LEN(N1991)-SEARCH("/", N1991))</f>
        <v>people</v>
      </c>
      <c r="S1991" s="13">
        <f>(J1991/86400)+25569+(-7/24)</f>
        <v>42685.388981481483</v>
      </c>
      <c r="T1991" s="13">
        <f>(I1991/86400)+25569+(-7/24)</f>
        <v>42715.388981481483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</f>
        <v>0.16966666666666666</v>
      </c>
      <c r="P1992" s="9">
        <f>(E1992/L1992)</f>
        <v>101.8</v>
      </c>
      <c r="Q1992" t="str">
        <f>LEFT(N1992,SEARCH("/",N1992)-1)</f>
        <v>photography</v>
      </c>
      <c r="R1992" t="str">
        <f>RIGHT(N1992, LEN(N1992)-SEARCH("/", N1992))</f>
        <v>people</v>
      </c>
      <c r="S1992" s="13">
        <f>(J1992/86400)+25569+(-7/24)</f>
        <v>42397.904305555559</v>
      </c>
      <c r="T1992" s="13">
        <f>(I1992/86400)+25569+(-7/24)</f>
        <v>42412.904305555559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</f>
        <v>7.0000000000000007E-2</v>
      </c>
      <c r="P1993" s="9">
        <f>(E1993/L1993)</f>
        <v>46.666666666666664</v>
      </c>
      <c r="Q1993" t="str">
        <f>LEFT(N1993,SEARCH("/",N1993)-1)</f>
        <v>photography</v>
      </c>
      <c r="R1993" t="str">
        <f>RIGHT(N1993, LEN(N1993)-SEARCH("/", N1993))</f>
        <v>people</v>
      </c>
      <c r="S1993" s="13">
        <f>(J1993/86400)+25569+(-7/24)</f>
        <v>42167.601689814815</v>
      </c>
      <c r="T1993" s="13">
        <f>(I1993/86400)+25569+(-7/24)</f>
        <v>42188.601689814815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</f>
        <v>1.3333333333333333E-3</v>
      </c>
      <c r="P1994" s="9">
        <f>(E1994/L1994)</f>
        <v>1</v>
      </c>
      <c r="Q1994" t="str">
        <f>LEFT(N1994,SEARCH("/",N1994)-1)</f>
        <v>photography</v>
      </c>
      <c r="R1994" t="str">
        <f>RIGHT(N1994, LEN(N1994)-SEARCH("/", N1994))</f>
        <v>people</v>
      </c>
      <c r="S1994" s="13">
        <f>(J1994/86400)+25569+(-7/24)</f>
        <v>42022.851747685192</v>
      </c>
      <c r="T1994" s="13">
        <f>(I1994/86400)+25569+(-7/24)</f>
        <v>42052.851747685192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</f>
        <v>0</v>
      </c>
      <c r="P1995" s="9" t="e">
        <f>(E1995/L1995)</f>
        <v>#DIV/0!</v>
      </c>
      <c r="Q1995" t="str">
        <f>LEFT(N1995,SEARCH("/",N1995)-1)</f>
        <v>photography</v>
      </c>
      <c r="R1995" t="str">
        <f>RIGHT(N1995, LEN(N1995)-SEARCH("/", N1995))</f>
        <v>people</v>
      </c>
      <c r="S1995" s="13">
        <f>(J1995/86400)+25569+(-7/24)</f>
        <v>42329.296724537038</v>
      </c>
      <c r="T1995" s="13">
        <f>(I1995/86400)+25569+(-7/24)</f>
        <v>42359.296724537038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</f>
        <v>0</v>
      </c>
      <c r="P1996" s="9" t="e">
        <f>(E1996/L1996)</f>
        <v>#DIV/0!</v>
      </c>
      <c r="Q1996" t="str">
        <f>LEFT(N1996,SEARCH("/",N1996)-1)</f>
        <v>photography</v>
      </c>
      <c r="R1996" t="str">
        <f>RIGHT(N1996, LEN(N1996)-SEARCH("/", N1996))</f>
        <v>people</v>
      </c>
      <c r="S1996" s="13">
        <f>(J1996/86400)+25569+(-7/24)</f>
        <v>42650.714606481481</v>
      </c>
      <c r="T1996" s="13">
        <f>(I1996/86400)+25569+(-7/24)</f>
        <v>42710.756273148152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</f>
        <v>7.8E-2</v>
      </c>
      <c r="P1997" s="9">
        <f>(E1997/L1997)</f>
        <v>26</v>
      </c>
      <c r="Q1997" t="str">
        <f>LEFT(N1997,SEARCH("/",N1997)-1)</f>
        <v>photography</v>
      </c>
      <c r="R1997" t="str">
        <f>RIGHT(N1997, LEN(N1997)-SEARCH("/", N1997))</f>
        <v>people</v>
      </c>
      <c r="S1997" s="13">
        <f>(J1997/86400)+25569+(-7/24)</f>
        <v>42181.610370370377</v>
      </c>
      <c r="T1997" s="13">
        <f>(I1997/86400)+25569+(-7/24)</f>
        <v>42201.610370370377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</f>
        <v>0</v>
      </c>
      <c r="P1998" s="9" t="e">
        <f>(E1998/L1998)</f>
        <v>#DIV/0!</v>
      </c>
      <c r="Q1998" t="str">
        <f>LEFT(N1998,SEARCH("/",N1998)-1)</f>
        <v>photography</v>
      </c>
      <c r="R1998" t="str">
        <f>RIGHT(N1998, LEN(N1998)-SEARCH("/", N1998))</f>
        <v>people</v>
      </c>
      <c r="S1998" s="13">
        <f>(J1998/86400)+25569+(-7/24)</f>
        <v>41800.527905092596</v>
      </c>
      <c r="T1998" s="13">
        <f>(I1998/86400)+25569+(-7/24)</f>
        <v>41830.527905092596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</f>
        <v>0</v>
      </c>
      <c r="P1999" s="9" t="e">
        <f>(E1999/L1999)</f>
        <v>#DIV/0!</v>
      </c>
      <c r="Q1999" t="str">
        <f>LEFT(N1999,SEARCH("/",N1999)-1)</f>
        <v>photography</v>
      </c>
      <c r="R1999" t="str">
        <f>RIGHT(N1999, LEN(N1999)-SEARCH("/", N1999))</f>
        <v>people</v>
      </c>
      <c r="S1999" s="13">
        <f>(J1999/86400)+25569+(-7/24)</f>
        <v>41847.639027777783</v>
      </c>
      <c r="T1999" s="13">
        <f>(I1999/86400)+25569+(-7/24)</f>
        <v>41877.639027777783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</f>
        <v>0.26200000000000001</v>
      </c>
      <c r="P2000" s="9">
        <f>(E2000/L2000)</f>
        <v>218.33333333333334</v>
      </c>
      <c r="Q2000" t="str">
        <f>LEFT(N2000,SEARCH("/",N2000)-1)</f>
        <v>photography</v>
      </c>
      <c r="R2000" t="str">
        <f>RIGHT(N2000, LEN(N2000)-SEARCH("/", N2000))</f>
        <v>people</v>
      </c>
      <c r="S2000" s="13">
        <f>(J2000/86400)+25569+(-7/24)</f>
        <v>41806.826828703706</v>
      </c>
      <c r="T2000" s="13">
        <f>(I2000/86400)+25569+(-7/24)</f>
        <v>41851.826828703706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</f>
        <v>7.6129032258064515E-3</v>
      </c>
      <c r="P2001" s="9">
        <f>(E2001/L2001)</f>
        <v>33.714285714285715</v>
      </c>
      <c r="Q2001" t="str">
        <f>LEFT(N2001,SEARCH("/",N2001)-1)</f>
        <v>photography</v>
      </c>
      <c r="R2001" t="str">
        <f>RIGHT(N2001, LEN(N2001)-SEARCH("/", N2001))</f>
        <v>people</v>
      </c>
      <c r="S2001" s="13">
        <f>(J2001/86400)+25569+(-7/24)</f>
        <v>41926.191064814819</v>
      </c>
      <c r="T2001" s="13">
        <f>(I2001/86400)+25569+(-7/24)</f>
        <v>41956.232731481483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</f>
        <v>0.125</v>
      </c>
      <c r="P2002" s="9">
        <f>(E2002/L2002)</f>
        <v>25</v>
      </c>
      <c r="Q2002" t="str">
        <f>LEFT(N2002,SEARCH("/",N2002)-1)</f>
        <v>photography</v>
      </c>
      <c r="R2002" t="str">
        <f>RIGHT(N2002, LEN(N2002)-SEARCH("/", N2002))</f>
        <v>people</v>
      </c>
      <c r="S2002" s="13">
        <f>(J2002/86400)+25569+(-7/24)</f>
        <v>42345.659872685188</v>
      </c>
      <c r="T2002" s="13">
        <f>(I2002/86400)+25569+(-7/24)</f>
        <v>42375.659872685188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</f>
        <v>3.8212909090909091</v>
      </c>
      <c r="P2003" s="9">
        <f>(E2003/L2003)</f>
        <v>128.38790470372632</v>
      </c>
      <c r="Q2003" t="str">
        <f>LEFT(N2003,SEARCH("/",N2003)-1)</f>
        <v>technology</v>
      </c>
      <c r="R2003" t="str">
        <f>RIGHT(N2003, LEN(N2003)-SEARCH("/", N2003))</f>
        <v>hardware</v>
      </c>
      <c r="S2003" s="13">
        <f>(J2003/86400)+25569+(-7/24)</f>
        <v>42135.918009259265</v>
      </c>
      <c r="T2003" s="13">
        <f>(I2003/86400)+25569+(-7/24)</f>
        <v>42167.541666666664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</f>
        <v>2.1679422000000002</v>
      </c>
      <c r="P2004" s="9">
        <f>(E2004/L2004)</f>
        <v>78.834261818181815</v>
      </c>
      <c r="Q2004" t="str">
        <f>LEFT(N2004,SEARCH("/",N2004)-1)</f>
        <v>technology</v>
      </c>
      <c r="R2004" t="str">
        <f>RIGHT(N2004, LEN(N2004)-SEARCH("/", N2004))</f>
        <v>hardware</v>
      </c>
      <c r="S2004" s="13">
        <f>(J2004/86400)+25569+(-7/24)</f>
        <v>42728.420636574076</v>
      </c>
      <c r="T2004" s="13">
        <f>(I2004/86400)+25569+(-7/24)</f>
        <v>42758.420636574076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</f>
        <v>3.12</v>
      </c>
      <c r="P2005" s="9">
        <f>(E2005/L2005)</f>
        <v>91.764705882352942</v>
      </c>
      <c r="Q2005" t="str">
        <f>LEFT(N2005,SEARCH("/",N2005)-1)</f>
        <v>technology</v>
      </c>
      <c r="R2005" t="str">
        <f>RIGHT(N2005, LEN(N2005)-SEARCH("/", N2005))</f>
        <v>hardware</v>
      </c>
      <c r="S2005" s="13">
        <f>(J2005/86400)+25569+(-7/24)</f>
        <v>40346.83393518519</v>
      </c>
      <c r="T2005" s="13">
        <f>(I2005/86400)+25569+(-7/24)</f>
        <v>40361.666666666672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</f>
        <v>2.3442048</v>
      </c>
      <c r="P2006" s="9">
        <f>(E2006/L2006)</f>
        <v>331.10237288135596</v>
      </c>
      <c r="Q2006" t="str">
        <f>LEFT(N2006,SEARCH("/",N2006)-1)</f>
        <v>technology</v>
      </c>
      <c r="R2006" t="str">
        <f>RIGHT(N2006, LEN(N2006)-SEARCH("/", N2006))</f>
        <v>hardware</v>
      </c>
      <c r="S2006" s="13">
        <f>(J2006/86400)+25569+(-7/24)</f>
        <v>41800.31322916667</v>
      </c>
      <c r="T2006" s="13">
        <f>(I2006/86400)+25569+(-7/24)</f>
        <v>41830.31322916667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</f>
        <v>1.236801</v>
      </c>
      <c r="P2007" s="9">
        <f>(E2007/L2007)</f>
        <v>194.26193717277485</v>
      </c>
      <c r="Q2007" t="str">
        <f>LEFT(N2007,SEARCH("/",N2007)-1)</f>
        <v>technology</v>
      </c>
      <c r="R2007" t="str">
        <f>RIGHT(N2007, LEN(N2007)-SEARCH("/", N2007))</f>
        <v>hardware</v>
      </c>
      <c r="S2007" s="13">
        <f>(J2007/86400)+25569+(-7/24)</f>
        <v>41535.521041666667</v>
      </c>
      <c r="T2007" s="13">
        <f>(I2007/86400)+25569+(-7/24)</f>
        <v>41562.874305555561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</f>
        <v>2.4784000000000002</v>
      </c>
      <c r="P2008" s="9">
        <f>(E2008/L2008)</f>
        <v>408.97689768976898</v>
      </c>
      <c r="Q2008" t="str">
        <f>LEFT(N2008,SEARCH("/",N2008)-1)</f>
        <v>technology</v>
      </c>
      <c r="R2008" t="str">
        <f>RIGHT(N2008, LEN(N2008)-SEARCH("/", N2008))</f>
        <v>hardware</v>
      </c>
      <c r="S2008" s="13">
        <f>(J2008/86400)+25569+(-7/24)</f>
        <v>41941.208854166667</v>
      </c>
      <c r="T2008" s="13">
        <f>(I2008/86400)+25569+(-7/24)</f>
        <v>41976.250520833339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</f>
        <v>1.157092</v>
      </c>
      <c r="P2009" s="9">
        <f>(E2009/L2009)</f>
        <v>84.459270072992695</v>
      </c>
      <c r="Q2009" t="str">
        <f>LEFT(N2009,SEARCH("/",N2009)-1)</f>
        <v>technology</v>
      </c>
      <c r="R2009" t="str">
        <f>RIGHT(N2009, LEN(N2009)-SEARCH("/", N2009))</f>
        <v>hardware</v>
      </c>
      <c r="S2009" s="13">
        <f>(J2009/86400)+25569+(-7/24)</f>
        <v>40347.546134259261</v>
      </c>
      <c r="T2009" s="13">
        <f>(I2009/86400)+25569+(-7/24)</f>
        <v>40413.875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</f>
        <v>1.1707484768810599</v>
      </c>
      <c r="P2010" s="9">
        <f>(E2010/L2010)</f>
        <v>44.853658536585364</v>
      </c>
      <c r="Q2010" t="str">
        <f>LEFT(N2010,SEARCH("/",N2010)-1)</f>
        <v>technology</v>
      </c>
      <c r="R2010" t="str">
        <f>RIGHT(N2010, LEN(N2010)-SEARCH("/", N2010))</f>
        <v>hardware</v>
      </c>
      <c r="S2010" s="13">
        <f>(J2010/86400)+25569+(-7/24)</f>
        <v>40761.312754629631</v>
      </c>
      <c r="T2010" s="13">
        <f>(I2010/86400)+25569+(-7/24)</f>
        <v>40805.312754629631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</f>
        <v>3.05158</v>
      </c>
      <c r="P2011" s="9">
        <f>(E2011/L2011)</f>
        <v>383.3643216080402</v>
      </c>
      <c r="Q2011" t="str">
        <f>LEFT(N2011,SEARCH("/",N2011)-1)</f>
        <v>technology</v>
      </c>
      <c r="R2011" t="str">
        <f>RIGHT(N2011, LEN(N2011)-SEARCH("/", N2011))</f>
        <v>hardware</v>
      </c>
      <c r="S2011" s="13">
        <f>(J2011/86400)+25569+(-7/24)</f>
        <v>42661.031747685185</v>
      </c>
      <c r="T2011" s="13">
        <f>(I2011/86400)+25569+(-7/24)</f>
        <v>42697.073414351857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</f>
        <v>3.2005299999999997</v>
      </c>
      <c r="P2012" s="9">
        <f>(E2012/L2012)</f>
        <v>55.276856649395505</v>
      </c>
      <c r="Q2012" t="str">
        <f>LEFT(N2012,SEARCH("/",N2012)-1)</f>
        <v>technology</v>
      </c>
      <c r="R2012" t="str">
        <f>RIGHT(N2012, LEN(N2012)-SEARCH("/", N2012))</f>
        <v>hardware</v>
      </c>
      <c r="S2012" s="13">
        <f>(J2012/86400)+25569+(-7/24)</f>
        <v>42570.704756944448</v>
      </c>
      <c r="T2012" s="13">
        <f>(I2012/86400)+25569+(-7/24)</f>
        <v>42600.704756944448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</f>
        <v>8.1956399999999991</v>
      </c>
      <c r="P2013" s="9">
        <f>(E2013/L2013)</f>
        <v>422.02059732234807</v>
      </c>
      <c r="Q2013" t="str">
        <f>LEFT(N2013,SEARCH("/",N2013)-1)</f>
        <v>technology</v>
      </c>
      <c r="R2013" t="str">
        <f>RIGHT(N2013, LEN(N2013)-SEARCH("/", N2013))</f>
        <v>hardware</v>
      </c>
      <c r="S2013" s="13">
        <f>(J2013/86400)+25569+(-7/24)</f>
        <v>42347.066817129635</v>
      </c>
      <c r="T2013" s="13">
        <f>(I2013/86400)+25569+(-7/24)</f>
        <v>42380.666666666664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</f>
        <v>2.3490000000000002</v>
      </c>
      <c r="P2014" s="9">
        <f>(E2014/L2014)</f>
        <v>64.180327868852459</v>
      </c>
      <c r="Q2014" t="str">
        <f>LEFT(N2014,SEARCH("/",N2014)-1)</f>
        <v>technology</v>
      </c>
      <c r="R2014" t="str">
        <f>RIGHT(N2014, LEN(N2014)-SEARCH("/", N2014))</f>
        <v>hardware</v>
      </c>
      <c r="S2014" s="13">
        <f>(J2014/86400)+25569+(-7/24)</f>
        <v>42010.53056712963</v>
      </c>
      <c r="T2014" s="13">
        <f>(I2014/86400)+25569+(-7/24)</f>
        <v>42040.53056712963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</f>
        <v>4.9491375</v>
      </c>
      <c r="P2015" s="9">
        <f>(E2015/L2015)</f>
        <v>173.57781674704077</v>
      </c>
      <c r="Q2015" t="str">
        <f>LEFT(N2015,SEARCH("/",N2015)-1)</f>
        <v>technology</v>
      </c>
      <c r="R2015" t="str">
        <f>RIGHT(N2015, LEN(N2015)-SEARCH("/", N2015))</f>
        <v>hardware</v>
      </c>
      <c r="S2015" s="13">
        <f>(J2015/86400)+25569+(-7/24)</f>
        <v>42499.66914351852</v>
      </c>
      <c r="T2015" s="13">
        <f>(I2015/86400)+25569+(-7/24)</f>
        <v>42559.66914351852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</f>
        <v>78.137822333333332</v>
      </c>
      <c r="P2016" s="9">
        <f>(E2016/L2016)</f>
        <v>88.601680840609291</v>
      </c>
      <c r="Q2016" t="str">
        <f>LEFT(N2016,SEARCH("/",N2016)-1)</f>
        <v>technology</v>
      </c>
      <c r="R2016" t="str">
        <f>RIGHT(N2016, LEN(N2016)-SEARCH("/", N2016))</f>
        <v>hardware</v>
      </c>
      <c r="S2016" s="13">
        <f>(J2016/86400)+25569+(-7/24)</f>
        <v>41323.922905092593</v>
      </c>
      <c r="T2016" s="13">
        <f>(I2016/86400)+25569+(-7/24)</f>
        <v>41357.881238425929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</f>
        <v>1.1300013888888889</v>
      </c>
      <c r="P2017" s="9">
        <f>(E2017/L2017)</f>
        <v>50.222283950617282</v>
      </c>
      <c r="Q2017" t="str">
        <f>LEFT(N2017,SEARCH("/",N2017)-1)</f>
        <v>technology</v>
      </c>
      <c r="R2017" t="str">
        <f>RIGHT(N2017, LEN(N2017)-SEARCH("/", N2017))</f>
        <v>hardware</v>
      </c>
      <c r="S2017" s="13">
        <f>(J2017/86400)+25569+(-7/24)</f>
        <v>40765.585219907407</v>
      </c>
      <c r="T2017" s="13">
        <f>(I2017/86400)+25569+(-7/24)</f>
        <v>40795.585219907407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</f>
        <v>9.2154220000000002</v>
      </c>
      <c r="P2018" s="9">
        <f>(E2018/L2018)</f>
        <v>192.38876826722338</v>
      </c>
      <c r="Q2018" t="str">
        <f>LEFT(N2018,SEARCH("/",N2018)-1)</f>
        <v>technology</v>
      </c>
      <c r="R2018" t="str">
        <f>RIGHT(N2018, LEN(N2018)-SEARCH("/", N2018))</f>
        <v>hardware</v>
      </c>
      <c r="S2018" s="13">
        <f>(J2018/86400)+25569+(-7/24)</f>
        <v>41312.589108796303</v>
      </c>
      <c r="T2018" s="13">
        <f>(I2018/86400)+25569+(-7/24)</f>
        <v>41342.589108796303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</f>
        <v>1.2510239999999999</v>
      </c>
      <c r="P2019" s="9">
        <f>(E2019/L2019)</f>
        <v>73.416901408450698</v>
      </c>
      <c r="Q2019" t="str">
        <f>LEFT(N2019,SEARCH("/",N2019)-1)</f>
        <v>technology</v>
      </c>
      <c r="R2019" t="str">
        <f>RIGHT(N2019, LEN(N2019)-SEARCH("/", N2019))</f>
        <v>hardware</v>
      </c>
      <c r="S2019" s="13">
        <f>(J2019/86400)+25569+(-7/24)</f>
        <v>40960.765682870369</v>
      </c>
      <c r="T2019" s="13">
        <f>(I2019/86400)+25569+(-7/24)</f>
        <v>40991.875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</f>
        <v>1.0224343076923077</v>
      </c>
      <c r="P2020" s="9">
        <f>(E2020/L2020)</f>
        <v>147.68495555555555</v>
      </c>
      <c r="Q2020" t="str">
        <f>LEFT(N2020,SEARCH("/",N2020)-1)</f>
        <v>technology</v>
      </c>
      <c r="R2020" t="str">
        <f>RIGHT(N2020, LEN(N2020)-SEARCH("/", N2020))</f>
        <v>hardware</v>
      </c>
      <c r="S2020" s="13">
        <f>(J2020/86400)+25569+(-7/24)</f>
        <v>42199.074178240742</v>
      </c>
      <c r="T2020" s="13">
        <f>(I2020/86400)+25569+(-7/24)</f>
        <v>42229.074178240742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</f>
        <v>4.8490975000000001</v>
      </c>
      <c r="P2021" s="9">
        <f>(E2021/L2021)</f>
        <v>108.96848314606741</v>
      </c>
      <c r="Q2021" t="str">
        <f>LEFT(N2021,SEARCH("/",N2021)-1)</f>
        <v>technology</v>
      </c>
      <c r="R2021" t="str">
        <f>RIGHT(N2021, LEN(N2021)-SEARCH("/", N2021))</f>
        <v>hardware</v>
      </c>
      <c r="S2021" s="13">
        <f>(J2021/86400)+25569+(-7/24)</f>
        <v>42605.416909722226</v>
      </c>
      <c r="T2021" s="13">
        <f>(I2021/86400)+25569+(-7/24)</f>
        <v>42635.416909722226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</f>
        <v>1.9233333333333333</v>
      </c>
      <c r="P2022" s="9">
        <f>(E2022/L2022)</f>
        <v>23.647540983606557</v>
      </c>
      <c r="Q2022" t="str">
        <f>LEFT(N2022,SEARCH("/",N2022)-1)</f>
        <v>technology</v>
      </c>
      <c r="R2022" t="str">
        <f>RIGHT(N2022, LEN(N2022)-SEARCH("/", N2022))</f>
        <v>hardware</v>
      </c>
      <c r="S2022" s="13">
        <f>(J2022/86400)+25569+(-7/24)</f>
        <v>41736.805833333339</v>
      </c>
      <c r="T2022" s="13">
        <f>(I2022/86400)+25569+(-7/24)</f>
        <v>41773.669444444451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</f>
        <v>2.8109999999999999</v>
      </c>
      <c r="P2023" s="9">
        <f>(E2023/L2023)</f>
        <v>147.94736842105263</v>
      </c>
      <c r="Q2023" t="str">
        <f>LEFT(N2023,SEARCH("/",N2023)-1)</f>
        <v>technology</v>
      </c>
      <c r="R2023" t="str">
        <f>RIGHT(N2023, LEN(N2023)-SEARCH("/", N2023))</f>
        <v>hardware</v>
      </c>
      <c r="S2023" s="13">
        <f>(J2023/86400)+25569+(-7/24)</f>
        <v>41860.778900462967</v>
      </c>
      <c r="T2023" s="13">
        <f>(I2023/86400)+25569+(-7/24)</f>
        <v>41905.778900462967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</f>
        <v>1.2513700000000001</v>
      </c>
      <c r="P2024" s="9">
        <f>(E2024/L2024)</f>
        <v>385.03692307692307</v>
      </c>
      <c r="Q2024" t="str">
        <f>LEFT(N2024,SEARCH("/",N2024)-1)</f>
        <v>technology</v>
      </c>
      <c r="R2024" t="str">
        <f>RIGHT(N2024, LEN(N2024)-SEARCH("/", N2024))</f>
        <v>hardware</v>
      </c>
      <c r="S2024" s="13">
        <f>(J2024/86400)+25569+(-7/24)</f>
        <v>42502.277453703711</v>
      </c>
      <c r="T2024" s="13">
        <f>(I2024/86400)+25569+(-7/24)</f>
        <v>42532.277453703711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</f>
        <v>1.61459</v>
      </c>
      <c r="P2025" s="9">
        <f>(E2025/L2025)</f>
        <v>457.39093484419266</v>
      </c>
      <c r="Q2025" t="str">
        <f>LEFT(N2025,SEARCH("/",N2025)-1)</f>
        <v>technology</v>
      </c>
      <c r="R2025" t="str">
        <f>RIGHT(N2025, LEN(N2025)-SEARCH("/", N2025))</f>
        <v>hardware</v>
      </c>
      <c r="S2025" s="13">
        <f>(J2025/86400)+25569+(-7/24)</f>
        <v>42136.12908564815</v>
      </c>
      <c r="T2025" s="13">
        <f>(I2025/86400)+25569+(-7/24)</f>
        <v>42166.12908564815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</f>
        <v>5.8535000000000004</v>
      </c>
      <c r="P2026" s="9">
        <f>(E2026/L2026)</f>
        <v>222.99047619047619</v>
      </c>
      <c r="Q2026" t="str">
        <f>LEFT(N2026,SEARCH("/",N2026)-1)</f>
        <v>technology</v>
      </c>
      <c r="R2026" t="str">
        <f>RIGHT(N2026, LEN(N2026)-SEARCH("/", N2026))</f>
        <v>hardware</v>
      </c>
      <c r="S2026" s="13">
        <f>(J2026/86400)+25569+(-7/24)</f>
        <v>41099.67527777778</v>
      </c>
      <c r="T2026" s="13">
        <f>(I2026/86400)+25569+(-7/24)</f>
        <v>41133.833333333336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</f>
        <v>2.0114999999999998</v>
      </c>
      <c r="P2027" s="9">
        <f>(E2027/L2027)</f>
        <v>220.74074074074073</v>
      </c>
      <c r="Q2027" t="str">
        <f>LEFT(N2027,SEARCH("/",N2027)-1)</f>
        <v>technology</v>
      </c>
      <c r="R2027" t="str">
        <f>RIGHT(N2027, LEN(N2027)-SEARCH("/", N2027))</f>
        <v>hardware</v>
      </c>
      <c r="S2027" s="13">
        <f>(J2027/86400)+25569+(-7/24)</f>
        <v>42135.892893518518</v>
      </c>
      <c r="T2027" s="13">
        <f>(I2027/86400)+25569+(-7/24)</f>
        <v>42165.892893518518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</f>
        <v>1.3348307999999998</v>
      </c>
      <c r="P2028" s="9">
        <f>(E2028/L2028)</f>
        <v>73.503898678414089</v>
      </c>
      <c r="Q2028" t="str">
        <f>LEFT(N2028,SEARCH("/",N2028)-1)</f>
        <v>technology</v>
      </c>
      <c r="R2028" t="str">
        <f>RIGHT(N2028, LEN(N2028)-SEARCH("/", N2028))</f>
        <v>hardware</v>
      </c>
      <c r="S2028" s="13">
        <f>(J2028/86400)+25569+(-7/24)</f>
        <v>41704.444270833337</v>
      </c>
      <c r="T2028" s="13">
        <f>(I2028/86400)+25569+(-7/24)</f>
        <v>41749.874305555561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</f>
        <v>1.2024900000000001</v>
      </c>
      <c r="P2029" s="9">
        <f>(E2029/L2029)</f>
        <v>223.09647495361781</v>
      </c>
      <c r="Q2029" t="str">
        <f>LEFT(N2029,SEARCH("/",N2029)-1)</f>
        <v>technology</v>
      </c>
      <c r="R2029" t="str">
        <f>RIGHT(N2029, LEN(N2029)-SEARCH("/", N2029))</f>
        <v>hardware</v>
      </c>
      <c r="S2029" s="13">
        <f>(J2029/86400)+25569+(-7/24)</f>
        <v>42048.522210648145</v>
      </c>
      <c r="T2029" s="13">
        <f>(I2029/86400)+25569+(-7/24)</f>
        <v>42093.480543981488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</f>
        <v>1.2616666666666667</v>
      </c>
      <c r="P2030" s="9">
        <f>(E2030/L2030)</f>
        <v>47.911392405063289</v>
      </c>
      <c r="Q2030" t="str">
        <f>LEFT(N2030,SEARCH("/",N2030)-1)</f>
        <v>technology</v>
      </c>
      <c r="R2030" t="str">
        <f>RIGHT(N2030, LEN(N2030)-SEARCH("/", N2030))</f>
        <v>hardware</v>
      </c>
      <c r="S2030" s="13">
        <f>(J2030/86400)+25569+(-7/24)</f>
        <v>40215.627384259264</v>
      </c>
      <c r="T2030" s="13">
        <f>(I2030/86400)+25569+(-7/24)</f>
        <v>40252.621527777781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</f>
        <v>3.6120000000000001</v>
      </c>
      <c r="P2031" s="9">
        <f>(E2031/L2031)</f>
        <v>96.063829787234042</v>
      </c>
      <c r="Q2031" t="str">
        <f>LEFT(N2031,SEARCH("/",N2031)-1)</f>
        <v>technology</v>
      </c>
      <c r="R2031" t="str">
        <f>RIGHT(N2031, LEN(N2031)-SEARCH("/", N2031))</f>
        <v>hardware</v>
      </c>
      <c r="S2031" s="13">
        <f>(J2031/86400)+25569+(-7/24)</f>
        <v>41847.730104166672</v>
      </c>
      <c r="T2031" s="13">
        <f>(I2031/86400)+25569+(-7/24)</f>
        <v>41877.730104166672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</f>
        <v>2.26239013671875</v>
      </c>
      <c r="P2032" s="9">
        <f>(E2032/L2032)</f>
        <v>118.6144</v>
      </c>
      <c r="Q2032" t="str">
        <f>LEFT(N2032,SEARCH("/",N2032)-1)</f>
        <v>technology</v>
      </c>
      <c r="R2032" t="str">
        <f>RIGHT(N2032, LEN(N2032)-SEARCH("/", N2032))</f>
        <v>hardware</v>
      </c>
      <c r="S2032" s="13">
        <f>(J2032/86400)+25569+(-7/24)</f>
        <v>41212.704814814817</v>
      </c>
      <c r="T2032" s="13">
        <f>(I2032/86400)+25569+(-7/24)</f>
        <v>41242.704814814817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</f>
        <v>1.2035</v>
      </c>
      <c r="P2033" s="9">
        <f>(E2033/L2033)</f>
        <v>118.45472440944881</v>
      </c>
      <c r="Q2033" t="str">
        <f>LEFT(N2033,SEARCH("/",N2033)-1)</f>
        <v>technology</v>
      </c>
      <c r="R2033" t="str">
        <f>RIGHT(N2033, LEN(N2033)-SEARCH("/", N2033))</f>
        <v>hardware</v>
      </c>
      <c r="S2033" s="13">
        <f>(J2033/86400)+25569+(-7/24)</f>
        <v>41975.03765046296</v>
      </c>
      <c r="T2033" s="13">
        <f>(I2033/86400)+25569+(-7/24)</f>
        <v>42012.750000000007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</f>
        <v>3.0418799999999999</v>
      </c>
      <c r="P2034" s="9">
        <f>(E2034/L2034)</f>
        <v>143.21468926553672</v>
      </c>
      <c r="Q2034" t="str">
        <f>LEFT(N2034,SEARCH("/",N2034)-1)</f>
        <v>technology</v>
      </c>
      <c r="R2034" t="str">
        <f>RIGHT(N2034, LEN(N2034)-SEARCH("/", N2034))</f>
        <v>hardware</v>
      </c>
      <c r="S2034" s="13">
        <f>(J2034/86400)+25569+(-7/24)</f>
        <v>42689.274004629631</v>
      </c>
      <c r="T2034" s="13">
        <f>(I2034/86400)+25569+(-7/24)</f>
        <v>42718.916666666664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</f>
        <v>1.7867599999999999</v>
      </c>
      <c r="P2035" s="9">
        <f>(E2035/L2035)</f>
        <v>282.71518987341773</v>
      </c>
      <c r="Q2035" t="str">
        <f>LEFT(N2035,SEARCH("/",N2035)-1)</f>
        <v>technology</v>
      </c>
      <c r="R2035" t="str">
        <f>RIGHT(N2035, LEN(N2035)-SEARCH("/", N2035))</f>
        <v>hardware</v>
      </c>
      <c r="S2035" s="13">
        <f>(J2035/86400)+25569+(-7/24)</f>
        <v>41724.790717592594</v>
      </c>
      <c r="T2035" s="13">
        <f>(I2035/86400)+25569+(-7/24)</f>
        <v>41754.790717592594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</f>
        <v>3.868199871794872</v>
      </c>
      <c r="P2036" s="9">
        <f>(E2036/L2036)</f>
        <v>593.93620078740162</v>
      </c>
      <c r="Q2036" t="str">
        <f>LEFT(N2036,SEARCH("/",N2036)-1)</f>
        <v>technology</v>
      </c>
      <c r="R2036" t="str">
        <f>RIGHT(N2036, LEN(N2036)-SEARCH("/", N2036))</f>
        <v>hardware</v>
      </c>
      <c r="S2036" s="13">
        <f>(J2036/86400)+25569+(-7/24)</f>
        <v>42075.83834490741</v>
      </c>
      <c r="T2036" s="13">
        <f>(I2036/86400)+25569+(-7/24)</f>
        <v>42130.998611111114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</f>
        <v>2.1103642500000004</v>
      </c>
      <c r="P2037" s="9">
        <f>(E2037/L2037)</f>
        <v>262.15704968944101</v>
      </c>
      <c r="Q2037" t="str">
        <f>LEFT(N2037,SEARCH("/",N2037)-1)</f>
        <v>technology</v>
      </c>
      <c r="R2037" t="str">
        <f>RIGHT(N2037, LEN(N2037)-SEARCH("/", N2037))</f>
        <v>hardware</v>
      </c>
      <c r="S2037" s="13">
        <f>(J2037/86400)+25569+(-7/24)</f>
        <v>42311.333414351851</v>
      </c>
      <c r="T2037" s="13">
        <f>(I2037/86400)+25569+(-7/24)</f>
        <v>42356.750000000007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</f>
        <v>1.3166833333333334</v>
      </c>
      <c r="P2038" s="9">
        <f>(E2038/L2038)</f>
        <v>46.580778301886795</v>
      </c>
      <c r="Q2038" t="str">
        <f>LEFT(N2038,SEARCH("/",N2038)-1)</f>
        <v>technology</v>
      </c>
      <c r="R2038" t="str">
        <f>RIGHT(N2038, LEN(N2038)-SEARCH("/", N2038))</f>
        <v>hardware</v>
      </c>
      <c r="S2038" s="13">
        <f>(J2038/86400)+25569+(-7/24)</f>
        <v>41738.573136574072</v>
      </c>
      <c r="T2038" s="13">
        <f>(I2038/86400)+25569+(-7/24)</f>
        <v>41768.573136574072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</f>
        <v>3.0047639999999998</v>
      </c>
      <c r="P2039" s="9">
        <f>(E2039/L2039)</f>
        <v>70.041118881118877</v>
      </c>
      <c r="Q2039" t="str">
        <f>LEFT(N2039,SEARCH("/",N2039)-1)</f>
        <v>technology</v>
      </c>
      <c r="R2039" t="str">
        <f>RIGHT(N2039, LEN(N2039)-SEARCH("/", N2039))</f>
        <v>hardware</v>
      </c>
      <c r="S2039" s="13">
        <f>(J2039/86400)+25569+(-7/24)</f>
        <v>41577.918437500004</v>
      </c>
      <c r="T2039" s="13">
        <f>(I2039/86400)+25569+(-7/24)</f>
        <v>41637.960104166668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</f>
        <v>4.2051249999999998</v>
      </c>
      <c r="P2040" s="9">
        <f>(E2040/L2040)</f>
        <v>164.90686274509804</v>
      </c>
      <c r="Q2040" t="str">
        <f>LEFT(N2040,SEARCH("/",N2040)-1)</f>
        <v>technology</v>
      </c>
      <c r="R2040" t="str">
        <f>RIGHT(N2040, LEN(N2040)-SEARCH("/", N2040))</f>
        <v>hardware</v>
      </c>
      <c r="S2040" s="13">
        <f>(J2040/86400)+25569+(-7/24)</f>
        <v>41423.979409722226</v>
      </c>
      <c r="T2040" s="13">
        <f>(I2040/86400)+25569+(-7/24)</f>
        <v>41456.458333333336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</f>
        <v>1.362168</v>
      </c>
      <c r="P2041" s="9">
        <f>(E2041/L2041)</f>
        <v>449.26385224274406</v>
      </c>
      <c r="Q2041" t="str">
        <f>LEFT(N2041,SEARCH("/",N2041)-1)</f>
        <v>technology</v>
      </c>
      <c r="R2041" t="str">
        <f>RIGHT(N2041, LEN(N2041)-SEARCH("/", N2041))</f>
        <v>hardware</v>
      </c>
      <c r="S2041" s="13">
        <f>(J2041/86400)+25569+(-7/24)</f>
        <v>42675.147280092591</v>
      </c>
      <c r="T2041" s="13">
        <f>(I2041/86400)+25569+(-7/24)</f>
        <v>42704.915972222225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</f>
        <v>2.4817133333333334</v>
      </c>
      <c r="P2042" s="9">
        <f>(E2042/L2042)</f>
        <v>27.472841328413285</v>
      </c>
      <c r="Q2042" t="str">
        <f>LEFT(N2042,SEARCH("/",N2042)-1)</f>
        <v>technology</v>
      </c>
      <c r="R2042" t="str">
        <f>RIGHT(N2042, LEN(N2042)-SEARCH("/", N2042))</f>
        <v>hardware</v>
      </c>
      <c r="S2042" s="13">
        <f>(J2042/86400)+25569+(-7/24)</f>
        <v>41578.635451388887</v>
      </c>
      <c r="T2042" s="13">
        <f>(I2042/86400)+25569+(-7/24)</f>
        <v>41593.677118055559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</f>
        <v>1.8186315789473684</v>
      </c>
      <c r="P2043" s="9">
        <f>(E2043/L2043)</f>
        <v>143.97499999999999</v>
      </c>
      <c r="Q2043" t="str">
        <f>LEFT(N2043,SEARCH("/",N2043)-1)</f>
        <v>technology</v>
      </c>
      <c r="R2043" t="str">
        <f>RIGHT(N2043, LEN(N2043)-SEARCH("/", N2043))</f>
        <v>hardware</v>
      </c>
      <c r="S2043" s="13">
        <f>(J2043/86400)+25569+(-7/24)</f>
        <v>42654.2341087963</v>
      </c>
      <c r="T2043" s="13">
        <f>(I2043/86400)+25569+(-7/24)</f>
        <v>42684.275775462964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</f>
        <v>1.2353000000000001</v>
      </c>
      <c r="P2044" s="9">
        <f>(E2044/L2044)</f>
        <v>88.23571428571428</v>
      </c>
      <c r="Q2044" t="str">
        <f>LEFT(N2044,SEARCH("/",N2044)-1)</f>
        <v>technology</v>
      </c>
      <c r="R2044" t="str">
        <f>RIGHT(N2044, LEN(N2044)-SEARCH("/", N2044))</f>
        <v>hardware</v>
      </c>
      <c r="S2044" s="13">
        <f>(J2044/86400)+25569+(-7/24)</f>
        <v>42331.416365740741</v>
      </c>
      <c r="T2044" s="13">
        <f>(I2044/86400)+25569+(-7/24)</f>
        <v>42391.416365740741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</f>
        <v>5.0620938628158845</v>
      </c>
      <c r="P2045" s="9">
        <f>(E2045/L2045)</f>
        <v>36.326424870466319</v>
      </c>
      <c r="Q2045" t="str">
        <f>LEFT(N2045,SEARCH("/",N2045)-1)</f>
        <v>technology</v>
      </c>
      <c r="R2045" t="str">
        <f>RIGHT(N2045, LEN(N2045)-SEARCH("/", N2045))</f>
        <v>hardware</v>
      </c>
      <c r="S2045" s="13">
        <f>(J2045/86400)+25569+(-7/24)</f>
        <v>42660.885150462964</v>
      </c>
      <c r="T2045" s="13">
        <f>(I2045/86400)+25569+(-7/24)</f>
        <v>42714.915972222225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</f>
        <v>1.0821333333333334</v>
      </c>
      <c r="P2046" s="9">
        <f>(E2046/L2046)</f>
        <v>90.177777777777777</v>
      </c>
      <c r="Q2046" t="str">
        <f>LEFT(N2046,SEARCH("/",N2046)-1)</f>
        <v>technology</v>
      </c>
      <c r="R2046" t="str">
        <f>RIGHT(N2046, LEN(N2046)-SEARCH("/", N2046))</f>
        <v>hardware</v>
      </c>
      <c r="S2046" s="13">
        <f>(J2046/86400)+25569+(-7/24)</f>
        <v>42138.392523148148</v>
      </c>
      <c r="T2046" s="13">
        <f>(I2046/86400)+25569+(-7/24)</f>
        <v>42168.392523148148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</f>
        <v>8.1918387755102042</v>
      </c>
      <c r="P2047" s="9">
        <f>(E2047/L2047)</f>
        <v>152.62361216730039</v>
      </c>
      <c r="Q2047" t="str">
        <f>LEFT(N2047,SEARCH("/",N2047)-1)</f>
        <v>technology</v>
      </c>
      <c r="R2047" t="str">
        <f>RIGHT(N2047, LEN(N2047)-SEARCH("/", N2047))</f>
        <v>hardware</v>
      </c>
      <c r="S2047" s="13">
        <f>(J2047/86400)+25569+(-7/24)</f>
        <v>41068.796840277784</v>
      </c>
      <c r="T2047" s="13">
        <f>(I2047/86400)+25569+(-7/24)</f>
        <v>41098.796840277784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</f>
        <v>1.2110000000000001</v>
      </c>
      <c r="P2048" s="9">
        <f>(E2048/L2048)</f>
        <v>55.806451612903224</v>
      </c>
      <c r="Q2048" t="str">
        <f>LEFT(N2048,SEARCH("/",N2048)-1)</f>
        <v>technology</v>
      </c>
      <c r="R2048" t="str">
        <f>RIGHT(N2048, LEN(N2048)-SEARCH("/", N2048))</f>
        <v>hardware</v>
      </c>
      <c r="S2048" s="13">
        <f>(J2048/86400)+25569+(-7/24)</f>
        <v>41386.88013888889</v>
      </c>
      <c r="T2048" s="13">
        <f>(I2048/86400)+25569+(-7/24)</f>
        <v>41416.88013888889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</f>
        <v>1.0299897959183673</v>
      </c>
      <c r="P2049" s="9">
        <f>(E2049/L2049)</f>
        <v>227.85327313769753</v>
      </c>
      <c r="Q2049" t="str">
        <f>LEFT(N2049,SEARCH("/",N2049)-1)</f>
        <v>technology</v>
      </c>
      <c r="R2049" t="str">
        <f>RIGHT(N2049, LEN(N2049)-SEARCH("/", N2049))</f>
        <v>hardware</v>
      </c>
      <c r="S2049" s="13">
        <f>(J2049/86400)+25569+(-7/24)</f>
        <v>42081.611921296302</v>
      </c>
      <c r="T2049" s="13">
        <f>(I2049/86400)+25569+(-7/24)</f>
        <v>42110.708333333336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</f>
        <v>1.4833229411764706</v>
      </c>
      <c r="P2050" s="9">
        <f>(E2050/L2050)</f>
        <v>91.82989803350327</v>
      </c>
      <c r="Q2050" t="str">
        <f>LEFT(N2050,SEARCH("/",N2050)-1)</f>
        <v>technology</v>
      </c>
      <c r="R2050" t="str">
        <f>RIGHT(N2050, LEN(N2050)-SEARCH("/", N2050))</f>
        <v>hardware</v>
      </c>
      <c r="S2050" s="13">
        <f>(J2050/86400)+25569+(-7/24)</f>
        <v>41387.359849537039</v>
      </c>
      <c r="T2050" s="13">
        <f>(I2050/86400)+25569+(-7/24)</f>
        <v>41417.359849537039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</f>
        <v>1.2019070000000001</v>
      </c>
      <c r="P2051" s="9">
        <f>(E2051/L2051)</f>
        <v>80.991037735849048</v>
      </c>
      <c r="Q2051" t="str">
        <f>LEFT(N2051,SEARCH("/",N2051)-1)</f>
        <v>technology</v>
      </c>
      <c r="R2051" t="str">
        <f>RIGHT(N2051, LEN(N2051)-SEARCH("/", N2051))</f>
        <v>hardware</v>
      </c>
      <c r="S2051" s="13">
        <f>(J2051/86400)+25569+(-7/24)</f>
        <v>41575.235682870371</v>
      </c>
      <c r="T2051" s="13">
        <f>(I2051/86400)+25569+(-7/24)</f>
        <v>41610.665972222225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</f>
        <v>4.7327000000000004</v>
      </c>
      <c r="P2052" s="9">
        <f>(E2052/L2052)</f>
        <v>278.39411764705881</v>
      </c>
      <c r="Q2052" t="str">
        <f>LEFT(N2052,SEARCH("/",N2052)-1)</f>
        <v>technology</v>
      </c>
      <c r="R2052" t="str">
        <f>RIGHT(N2052, LEN(N2052)-SEARCH("/", N2052))</f>
        <v>hardware</v>
      </c>
      <c r="S2052" s="13">
        <f>(J2052/86400)+25569+(-7/24)</f>
        <v>42114.77983796296</v>
      </c>
      <c r="T2052" s="13">
        <f>(I2052/86400)+25569+(-7/24)</f>
        <v>42154.77983796296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</f>
        <v>1.303625</v>
      </c>
      <c r="P2053" s="9">
        <f>(E2053/L2053)</f>
        <v>43.095041322314053</v>
      </c>
      <c r="Q2053" t="str">
        <f>LEFT(N2053,SEARCH("/",N2053)-1)</f>
        <v>technology</v>
      </c>
      <c r="R2053" t="str">
        <f>RIGHT(N2053, LEN(N2053)-SEARCH("/", N2053))</f>
        <v>hardware</v>
      </c>
      <c r="S2053" s="13">
        <f>(J2053/86400)+25569+(-7/24)</f>
        <v>41603.730752314819</v>
      </c>
      <c r="T2053" s="13">
        <f>(I2053/86400)+25569+(-7/24)</f>
        <v>41633.730752314819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</f>
        <v>3.5304799999999998</v>
      </c>
      <c r="P2054" s="9">
        <f>(E2054/L2054)</f>
        <v>326.29205175600737</v>
      </c>
      <c r="Q2054" t="str">
        <f>LEFT(N2054,SEARCH("/",N2054)-1)</f>
        <v>technology</v>
      </c>
      <c r="R2054" t="str">
        <f>RIGHT(N2054, LEN(N2054)-SEARCH("/", N2054))</f>
        <v>hardware</v>
      </c>
      <c r="S2054" s="13">
        <f>(J2054/86400)+25569+(-7/24)</f>
        <v>42374.792280092595</v>
      </c>
      <c r="T2054" s="13">
        <f>(I2054/86400)+25569+(-7/24)</f>
        <v>42419.792280092595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</f>
        <v>1.0102</v>
      </c>
      <c r="P2055" s="9">
        <f>(E2055/L2055)</f>
        <v>41.743801652892564</v>
      </c>
      <c r="Q2055" t="str">
        <f>LEFT(N2055,SEARCH("/",N2055)-1)</f>
        <v>technology</v>
      </c>
      <c r="R2055" t="str">
        <f>RIGHT(N2055, LEN(N2055)-SEARCH("/", N2055))</f>
        <v>hardware</v>
      </c>
      <c r="S2055" s="13">
        <f>(J2055/86400)+25569+(-7/24)</f>
        <v>42303.325821759259</v>
      </c>
      <c r="T2055" s="13">
        <f>(I2055/86400)+25569+(-7/24)</f>
        <v>42333.367488425931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</f>
        <v>1.1359142857142857</v>
      </c>
      <c r="P2056" s="9">
        <f>(E2056/L2056)</f>
        <v>64.020933977455712</v>
      </c>
      <c r="Q2056" t="str">
        <f>LEFT(N2056,SEARCH("/",N2056)-1)</f>
        <v>technology</v>
      </c>
      <c r="R2056" t="str">
        <f>RIGHT(N2056, LEN(N2056)-SEARCH("/", N2056))</f>
        <v>hardware</v>
      </c>
      <c r="S2056" s="13">
        <f>(J2056/86400)+25569+(-7/24)</f>
        <v>41731.22928240741</v>
      </c>
      <c r="T2056" s="13">
        <f>(I2056/86400)+25569+(-7/24)</f>
        <v>41761.22928240741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</f>
        <v>1.6741666666666666</v>
      </c>
      <c r="P2057" s="9">
        <f>(E2057/L2057)</f>
        <v>99.455445544554451</v>
      </c>
      <c r="Q2057" t="str">
        <f>LEFT(N2057,SEARCH("/",N2057)-1)</f>
        <v>technology</v>
      </c>
      <c r="R2057" t="str">
        <f>RIGHT(N2057, LEN(N2057)-SEARCH("/", N2057))</f>
        <v>hardware</v>
      </c>
      <c r="S2057" s="13">
        <f>(J2057/86400)+25569+(-7/24)</f>
        <v>41946.38244212963</v>
      </c>
      <c r="T2057" s="13">
        <f>(I2057/86400)+25569+(-7/24)</f>
        <v>41975.875000000007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</f>
        <v>1.5345200000000001</v>
      </c>
      <c r="P2058" s="9">
        <f>(E2058/L2058)</f>
        <v>138.49458483754512</v>
      </c>
      <c r="Q2058" t="str">
        <f>LEFT(N2058,SEARCH("/",N2058)-1)</f>
        <v>technology</v>
      </c>
      <c r="R2058" t="str">
        <f>RIGHT(N2058, LEN(N2058)-SEARCH("/", N2058))</f>
        <v>hardware</v>
      </c>
      <c r="S2058" s="13">
        <f>(J2058/86400)+25569+(-7/24)</f>
        <v>41351.469236111116</v>
      </c>
      <c r="T2058" s="13">
        <f>(I2058/86400)+25569+(-7/24)</f>
        <v>41381.469236111116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</f>
        <v>2.022322</v>
      </c>
      <c r="P2059" s="9">
        <f>(E2059/L2059)</f>
        <v>45.547792792792798</v>
      </c>
      <c r="Q2059" t="str">
        <f>LEFT(N2059,SEARCH("/",N2059)-1)</f>
        <v>technology</v>
      </c>
      <c r="R2059" t="str">
        <f>RIGHT(N2059, LEN(N2059)-SEARCH("/", N2059))</f>
        <v>hardware</v>
      </c>
      <c r="S2059" s="13">
        <f>(J2059/86400)+25569+(-7/24)</f>
        <v>42396.202916666669</v>
      </c>
      <c r="T2059" s="13">
        <f>(I2059/86400)+25569+(-7/24)</f>
        <v>42426.202916666669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</f>
        <v>1.6828125</v>
      </c>
      <c r="P2060" s="9">
        <f>(E2060/L2060)</f>
        <v>10.507317073170732</v>
      </c>
      <c r="Q2060" t="str">
        <f>LEFT(N2060,SEARCH("/",N2060)-1)</f>
        <v>technology</v>
      </c>
      <c r="R2060" t="str">
        <f>RIGHT(N2060, LEN(N2060)-SEARCH("/", N2060))</f>
        <v>hardware</v>
      </c>
      <c r="S2060" s="13">
        <f>(J2060/86400)+25569+(-7/24)</f>
        <v>42026.079050925931</v>
      </c>
      <c r="T2060" s="13">
        <f>(I2060/86400)+25569+(-7/24)</f>
        <v>42065.541666666664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</f>
        <v>1.4345666666666668</v>
      </c>
      <c r="P2061" s="9">
        <f>(E2061/L2061)</f>
        <v>114.76533333333333</v>
      </c>
      <c r="Q2061" t="str">
        <f>LEFT(N2061,SEARCH("/",N2061)-1)</f>
        <v>technology</v>
      </c>
      <c r="R2061" t="str">
        <f>RIGHT(N2061, LEN(N2061)-SEARCH("/", N2061))</f>
        <v>hardware</v>
      </c>
      <c r="S2061" s="13">
        <f>(J2061/86400)+25569+(-7/24)</f>
        <v>42361.31081018519</v>
      </c>
      <c r="T2061" s="13">
        <f>(I2061/86400)+25569+(-7/24)</f>
        <v>42400.624305555561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</f>
        <v>1.964</v>
      </c>
      <c r="P2062" s="9">
        <f>(E2062/L2062)</f>
        <v>35.997067448680355</v>
      </c>
      <c r="Q2062" t="str">
        <f>LEFT(N2062,SEARCH("/",N2062)-1)</f>
        <v>technology</v>
      </c>
      <c r="R2062" t="str">
        <f>RIGHT(N2062, LEN(N2062)-SEARCH("/", N2062))</f>
        <v>hardware</v>
      </c>
      <c r="S2062" s="13">
        <f>(J2062/86400)+25569+(-7/24)</f>
        <v>41783.351273148153</v>
      </c>
      <c r="T2062" s="13">
        <f>(I2062/86400)+25569+(-7/24)</f>
        <v>41843.351273148153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</f>
        <v>1.0791999999999999</v>
      </c>
      <c r="P2063" s="9">
        <f>(E2063/L2063)</f>
        <v>154.17142857142858</v>
      </c>
      <c r="Q2063" t="str">
        <f>LEFT(N2063,SEARCH("/",N2063)-1)</f>
        <v>technology</v>
      </c>
      <c r="R2063" t="str">
        <f>RIGHT(N2063, LEN(N2063)-SEARCH("/", N2063))</f>
        <v>hardware</v>
      </c>
      <c r="S2063" s="13">
        <f>(J2063/86400)+25569+(-7/24)</f>
        <v>42705.472847222227</v>
      </c>
      <c r="T2063" s="13">
        <f>(I2063/86400)+25569+(-7/24)</f>
        <v>42735.472847222227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</f>
        <v>1.14977</v>
      </c>
      <c r="P2064" s="9">
        <f>(E2064/L2064)</f>
        <v>566.38916256157631</v>
      </c>
      <c r="Q2064" t="str">
        <f>LEFT(N2064,SEARCH("/",N2064)-1)</f>
        <v>technology</v>
      </c>
      <c r="R2064" t="str">
        <f>RIGHT(N2064, LEN(N2064)-SEARCH("/", N2064))</f>
        <v>hardware</v>
      </c>
      <c r="S2064" s="13">
        <f>(J2064/86400)+25569+(-7/24)</f>
        <v>42423.091412037036</v>
      </c>
      <c r="T2064" s="13">
        <f>(I2064/86400)+25569+(-7/24)</f>
        <v>42453.049745370372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</f>
        <v>1.4804999999999999</v>
      </c>
      <c r="P2065" s="9">
        <f>(E2065/L2065)</f>
        <v>120.85714285714286</v>
      </c>
      <c r="Q2065" t="str">
        <f>LEFT(N2065,SEARCH("/",N2065)-1)</f>
        <v>technology</v>
      </c>
      <c r="R2065" t="str">
        <f>RIGHT(N2065, LEN(N2065)-SEARCH("/", N2065))</f>
        <v>hardware</v>
      </c>
      <c r="S2065" s="13">
        <f>(J2065/86400)+25569+(-7/24)</f>
        <v>42472.440983796296</v>
      </c>
      <c r="T2065" s="13">
        <f>(I2065/86400)+25569+(-7/24)</f>
        <v>42505.440983796296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</f>
        <v>1.9116676082790633</v>
      </c>
      <c r="P2066" s="9">
        <f>(E2066/L2066)</f>
        <v>86.163845492085343</v>
      </c>
      <c r="Q2066" t="str">
        <f>LEFT(N2066,SEARCH("/",N2066)-1)</f>
        <v>technology</v>
      </c>
      <c r="R2066" t="str">
        <f>RIGHT(N2066, LEN(N2066)-SEARCH("/", N2066))</f>
        <v>hardware</v>
      </c>
      <c r="S2066" s="13">
        <f>(J2066/86400)+25569+(-7/24)</f>
        <v>41389.073182870372</v>
      </c>
      <c r="T2066" s="13">
        <f>(I2066/86400)+25569+(-7/24)</f>
        <v>41425.208333333336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</f>
        <v>1.99215125</v>
      </c>
      <c r="P2067" s="9">
        <f>(E2067/L2067)</f>
        <v>51.212114395886893</v>
      </c>
      <c r="Q2067" t="str">
        <f>LEFT(N2067,SEARCH("/",N2067)-1)</f>
        <v>technology</v>
      </c>
      <c r="R2067" t="str">
        <f>RIGHT(N2067, LEN(N2067)-SEARCH("/", N2067))</f>
        <v>hardware</v>
      </c>
      <c r="S2067" s="13">
        <f>(J2067/86400)+25569+(-7/24)</f>
        <v>41603.042002314818</v>
      </c>
      <c r="T2067" s="13">
        <f>(I2067/86400)+25569+(-7/24)</f>
        <v>41633.042002314818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</f>
        <v>2.1859999999999999</v>
      </c>
      <c r="P2068" s="9">
        <f>(E2068/L2068)</f>
        <v>67.261538461538464</v>
      </c>
      <c r="Q2068" t="str">
        <f>LEFT(N2068,SEARCH("/",N2068)-1)</f>
        <v>technology</v>
      </c>
      <c r="R2068" t="str">
        <f>RIGHT(N2068, LEN(N2068)-SEARCH("/", N2068))</f>
        <v>hardware</v>
      </c>
      <c r="S2068" s="13">
        <f>(J2068/86400)+25569+(-7/24)</f>
        <v>41844.480127314819</v>
      </c>
      <c r="T2068" s="13">
        <f>(I2068/86400)+25569+(-7/24)</f>
        <v>41874.480127314819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</f>
        <v>1.2686868686868686</v>
      </c>
      <c r="P2069" s="9">
        <f>(E2069/L2069)</f>
        <v>62.8</v>
      </c>
      <c r="Q2069" t="str">
        <f>LEFT(N2069,SEARCH("/",N2069)-1)</f>
        <v>technology</v>
      </c>
      <c r="R2069" t="str">
        <f>RIGHT(N2069, LEN(N2069)-SEARCH("/", N2069))</f>
        <v>hardware</v>
      </c>
      <c r="S2069" s="13">
        <f>(J2069/86400)+25569+(-7/24)</f>
        <v>42115.562222222223</v>
      </c>
      <c r="T2069" s="13">
        <f>(I2069/86400)+25569+(-7/24)</f>
        <v>42148.562222222223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</f>
        <v>1.0522388</v>
      </c>
      <c r="P2070" s="9">
        <f>(E2070/L2070)</f>
        <v>346.13118421052633</v>
      </c>
      <c r="Q2070" t="str">
        <f>LEFT(N2070,SEARCH("/",N2070)-1)</f>
        <v>technology</v>
      </c>
      <c r="R2070" t="str">
        <f>RIGHT(N2070, LEN(N2070)-SEARCH("/", N2070))</f>
        <v>hardware</v>
      </c>
      <c r="S2070" s="13">
        <f>(J2070/86400)+25569+(-7/24)</f>
        <v>42633.549942129634</v>
      </c>
      <c r="T2070" s="13">
        <f>(I2070/86400)+25569+(-7/24)</f>
        <v>42663.549942129634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</f>
        <v>1.2840666000000001</v>
      </c>
      <c r="P2071" s="9">
        <f>(E2071/L2071)</f>
        <v>244.11912547528519</v>
      </c>
      <c r="Q2071" t="str">
        <f>LEFT(N2071,SEARCH("/",N2071)-1)</f>
        <v>technology</v>
      </c>
      <c r="R2071" t="str">
        <f>RIGHT(N2071, LEN(N2071)-SEARCH("/", N2071))</f>
        <v>hardware</v>
      </c>
      <c r="S2071" s="13">
        <f>(J2071/86400)+25569+(-7/24)</f>
        <v>42340.680451388893</v>
      </c>
      <c r="T2071" s="13">
        <f>(I2071/86400)+25569+(-7/24)</f>
        <v>42371.680451388893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</f>
        <v>3.1732719999999999</v>
      </c>
      <c r="P2072" s="9">
        <f>(E2072/L2072)</f>
        <v>259.25424836601309</v>
      </c>
      <c r="Q2072" t="str">
        <f>LEFT(N2072,SEARCH("/",N2072)-1)</f>
        <v>technology</v>
      </c>
      <c r="R2072" t="str">
        <f>RIGHT(N2072, LEN(N2072)-SEARCH("/", N2072))</f>
        <v>hardware</v>
      </c>
      <c r="S2072" s="13">
        <f>(J2072/86400)+25569+(-7/24)</f>
        <v>42519.364849537036</v>
      </c>
      <c r="T2072" s="13">
        <f>(I2072/86400)+25569+(-7/24)</f>
        <v>42549.364849537036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</f>
        <v>2.8073000000000001</v>
      </c>
      <c r="P2073" s="9">
        <f>(E2073/L2073)</f>
        <v>201.96402877697841</v>
      </c>
      <c r="Q2073" t="str">
        <f>LEFT(N2073,SEARCH("/",N2073)-1)</f>
        <v>technology</v>
      </c>
      <c r="R2073" t="str">
        <f>RIGHT(N2073, LEN(N2073)-SEARCH("/", N2073))</f>
        <v>hardware</v>
      </c>
      <c r="S2073" s="13">
        <f>(J2073/86400)+25569+(-7/24)</f>
        <v>42599.987083333333</v>
      </c>
      <c r="T2073" s="13">
        <f>(I2073/86400)+25569+(-7/24)</f>
        <v>42644.987083333333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</f>
        <v>1.1073146853146854</v>
      </c>
      <c r="P2074" s="9">
        <f>(E2074/L2074)</f>
        <v>226.20857142857142</v>
      </c>
      <c r="Q2074" t="str">
        <f>LEFT(N2074,SEARCH("/",N2074)-1)</f>
        <v>technology</v>
      </c>
      <c r="R2074" t="str">
        <f>RIGHT(N2074, LEN(N2074)-SEARCH("/", N2074))</f>
        <v>hardware</v>
      </c>
      <c r="S2074" s="13">
        <f>(J2074/86400)+25569+(-7/24)</f>
        <v>42467.289722222224</v>
      </c>
      <c r="T2074" s="13">
        <f>(I2074/86400)+25569+(-7/24)</f>
        <v>42497.289722222224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</f>
        <v>1.5260429999999998</v>
      </c>
      <c r="P2075" s="9">
        <f>(E2075/L2075)</f>
        <v>324.69</v>
      </c>
      <c r="Q2075" t="str">
        <f>LEFT(N2075,SEARCH("/",N2075)-1)</f>
        <v>technology</v>
      </c>
      <c r="R2075" t="str">
        <f>RIGHT(N2075, LEN(N2075)-SEARCH("/", N2075))</f>
        <v>hardware</v>
      </c>
      <c r="S2075" s="13">
        <f>(J2075/86400)+25569+(-7/24)</f>
        <v>42087.376365740747</v>
      </c>
      <c r="T2075" s="13">
        <f>(I2075/86400)+25569+(-7/24)</f>
        <v>42132.376365740747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</f>
        <v>1.0249999999999999</v>
      </c>
      <c r="P2076" s="9">
        <f>(E2076/L2076)</f>
        <v>205</v>
      </c>
      <c r="Q2076" t="str">
        <f>LEFT(N2076,SEARCH("/",N2076)-1)</f>
        <v>technology</v>
      </c>
      <c r="R2076" t="str">
        <f>RIGHT(N2076, LEN(N2076)-SEARCH("/", N2076))</f>
        <v>hardware</v>
      </c>
      <c r="S2076" s="13">
        <f>(J2076/86400)+25569+(-7/24)</f>
        <v>42466.534513888888</v>
      </c>
      <c r="T2076" s="13">
        <f>(I2076/86400)+25569+(-7/24)</f>
        <v>42496.534513888888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</f>
        <v>16.783738373837384</v>
      </c>
      <c r="P2077" s="9">
        <f>(E2077/L2077)</f>
        <v>20.465926829268295</v>
      </c>
      <c r="Q2077" t="str">
        <f>LEFT(N2077,SEARCH("/",N2077)-1)</f>
        <v>technology</v>
      </c>
      <c r="R2077" t="str">
        <f>RIGHT(N2077, LEN(N2077)-SEARCH("/", N2077))</f>
        <v>hardware</v>
      </c>
      <c r="S2077" s="13">
        <f>(J2077/86400)+25569+(-7/24)</f>
        <v>41450.389907407407</v>
      </c>
      <c r="T2077" s="13">
        <f>(I2077/86400)+25569+(-7/24)</f>
        <v>41480.389907407407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</f>
        <v>5.4334915642458101</v>
      </c>
      <c r="P2078" s="9">
        <f>(E2078/L2078)</f>
        <v>116.35303146309367</v>
      </c>
      <c r="Q2078" t="str">
        <f>LEFT(N2078,SEARCH("/",N2078)-1)</f>
        <v>technology</v>
      </c>
      <c r="R2078" t="str">
        <f>RIGHT(N2078, LEN(N2078)-SEARCH("/", N2078))</f>
        <v>hardware</v>
      </c>
      <c r="S2078" s="13">
        <f>(J2078/86400)+25569+(-7/24)</f>
        <v>41803.588993055557</v>
      </c>
      <c r="T2078" s="13">
        <f>(I2078/86400)+25569+(-7/24)</f>
        <v>41843.588993055557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</f>
        <v>1.1550800000000001</v>
      </c>
      <c r="P2079" s="9">
        <f>(E2079/L2079)</f>
        <v>307.20212765957444</v>
      </c>
      <c r="Q2079" t="str">
        <f>LEFT(N2079,SEARCH("/",N2079)-1)</f>
        <v>technology</v>
      </c>
      <c r="R2079" t="str">
        <f>RIGHT(N2079, LEN(N2079)-SEARCH("/", N2079))</f>
        <v>hardware</v>
      </c>
      <c r="S2079" s="13">
        <f>(J2079/86400)+25569+(-7/24)</f>
        <v>42102.750879629632</v>
      </c>
      <c r="T2079" s="13">
        <f>(I2079/86400)+25569+(-7/24)</f>
        <v>42160.583333333336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</f>
        <v>1.3120499999999999</v>
      </c>
      <c r="P2080" s="9">
        <f>(E2080/L2080)</f>
        <v>546.6875</v>
      </c>
      <c r="Q2080" t="str">
        <f>LEFT(N2080,SEARCH("/",N2080)-1)</f>
        <v>technology</v>
      </c>
      <c r="R2080" t="str">
        <f>RIGHT(N2080, LEN(N2080)-SEARCH("/", N2080))</f>
        <v>hardware</v>
      </c>
      <c r="S2080" s="13">
        <f>(J2080/86400)+25569+(-7/24)</f>
        <v>42692.479826388888</v>
      </c>
      <c r="T2080" s="13">
        <f>(I2080/86400)+25569+(-7/24)</f>
        <v>42722.479826388888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</f>
        <v>2.8816999999999999</v>
      </c>
      <c r="P2081" s="9">
        <f>(E2081/L2081)</f>
        <v>47.474464579901152</v>
      </c>
      <c r="Q2081" t="str">
        <f>LEFT(N2081,SEARCH("/",N2081)-1)</f>
        <v>technology</v>
      </c>
      <c r="R2081" t="str">
        <f>RIGHT(N2081, LEN(N2081)-SEARCH("/", N2081))</f>
        <v>hardware</v>
      </c>
      <c r="S2081" s="13">
        <f>(J2081/86400)+25569+(-7/24)</f>
        <v>42150.418900462966</v>
      </c>
      <c r="T2081" s="13">
        <f>(I2081/86400)+25569+(-7/24)</f>
        <v>42180.500000000007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</f>
        <v>5.0780000000000003</v>
      </c>
      <c r="P2082" s="9">
        <f>(E2082/L2082)</f>
        <v>101.56</v>
      </c>
      <c r="Q2082" t="str">
        <f>LEFT(N2082,SEARCH("/",N2082)-1)</f>
        <v>technology</v>
      </c>
      <c r="R2082" t="str">
        <f>RIGHT(N2082, LEN(N2082)-SEARCH("/", N2082))</f>
        <v>hardware</v>
      </c>
      <c r="S2082" s="13">
        <f>(J2082/86400)+25569+(-7/24)</f>
        <v>42289.665509259263</v>
      </c>
      <c r="T2082" s="13">
        <f>(I2082/86400)+25569+(-7/24)</f>
        <v>42319.707175925927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</f>
        <v>1.1457142857142857</v>
      </c>
      <c r="P2083" s="9">
        <f>(E2083/L2083)</f>
        <v>72.909090909090907</v>
      </c>
      <c r="Q2083" t="str">
        <f>LEFT(N2083,SEARCH("/",N2083)-1)</f>
        <v>music</v>
      </c>
      <c r="R2083" t="str">
        <f>RIGHT(N2083, LEN(N2083)-SEARCH("/", N2083))</f>
        <v>indie rock</v>
      </c>
      <c r="S2083" s="13">
        <f>(J2083/86400)+25569+(-7/24)</f>
        <v>41003.865219907406</v>
      </c>
      <c r="T2083" s="13">
        <f>(I2083/86400)+25569+(-7/24)</f>
        <v>41044.915972222225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</f>
        <v>1.1073333333333333</v>
      </c>
      <c r="P2084" s="9">
        <f>(E2084/L2084)</f>
        <v>43.710526315789473</v>
      </c>
      <c r="Q2084" t="str">
        <f>LEFT(N2084,SEARCH("/",N2084)-1)</f>
        <v>music</v>
      </c>
      <c r="R2084" t="str">
        <f>RIGHT(N2084, LEN(N2084)-SEARCH("/", N2084))</f>
        <v>indie rock</v>
      </c>
      <c r="S2084" s="13">
        <f>(J2084/86400)+25569+(-7/24)</f>
        <v>40810.828657407408</v>
      </c>
      <c r="T2084" s="13">
        <f>(I2084/86400)+25569+(-7/24)</f>
        <v>40870.87032407408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</f>
        <v>1.1333333333333333</v>
      </c>
      <c r="P2085" s="9">
        <f>(E2085/L2085)</f>
        <v>34</v>
      </c>
      <c r="Q2085" t="str">
        <f>LEFT(N2085,SEARCH("/",N2085)-1)</f>
        <v>music</v>
      </c>
      <c r="R2085" t="str">
        <f>RIGHT(N2085, LEN(N2085)-SEARCH("/", N2085))</f>
        <v>indie rock</v>
      </c>
      <c r="S2085" s="13">
        <f>(J2085/86400)+25569+(-7/24)</f>
        <v>41034.430497685185</v>
      </c>
      <c r="T2085" s="13">
        <f>(I2085/86400)+25569+(-7/24)</f>
        <v>41064.430497685185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</f>
        <v>1.0833333333333333</v>
      </c>
      <c r="P2086" s="9">
        <f>(E2086/L2086)</f>
        <v>70.652173913043484</v>
      </c>
      <c r="Q2086" t="str">
        <f>LEFT(N2086,SEARCH("/",N2086)-1)</f>
        <v>music</v>
      </c>
      <c r="R2086" t="str">
        <f>RIGHT(N2086, LEN(N2086)-SEARCH("/", N2086))</f>
        <v>indie rock</v>
      </c>
      <c r="S2086" s="13">
        <f>(J2086/86400)+25569+(-7/24)</f>
        <v>41731.541458333333</v>
      </c>
      <c r="T2086" s="13">
        <f>(I2086/86400)+25569+(-7/24)</f>
        <v>41762.999305555561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</f>
        <v>1.2353333333333334</v>
      </c>
      <c r="P2087" s="9">
        <f>(E2087/L2087)</f>
        <v>89.301204819277103</v>
      </c>
      <c r="Q2087" t="str">
        <f>LEFT(N2087,SEARCH("/",N2087)-1)</f>
        <v>music</v>
      </c>
      <c r="R2087" t="str">
        <f>RIGHT(N2087, LEN(N2087)-SEARCH("/", N2087))</f>
        <v>indie rock</v>
      </c>
      <c r="S2087" s="13">
        <f>(J2087/86400)+25569+(-7/24)</f>
        <v>41075.54383101852</v>
      </c>
      <c r="T2087" s="13">
        <f>(I2087/86400)+25569+(-7/24)</f>
        <v>41105.54383101852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</f>
        <v>1.0069999999999999</v>
      </c>
      <c r="P2088" s="9">
        <f>(E2088/L2088)</f>
        <v>115.08571428571429</v>
      </c>
      <c r="Q2088" t="str">
        <f>LEFT(N2088,SEARCH("/",N2088)-1)</f>
        <v>music</v>
      </c>
      <c r="R2088" t="str">
        <f>RIGHT(N2088, LEN(N2088)-SEARCH("/", N2088))</f>
        <v>indie rock</v>
      </c>
      <c r="S2088" s="13">
        <f>(J2088/86400)+25569+(-7/24)</f>
        <v>40860.378842592596</v>
      </c>
      <c r="T2088" s="13">
        <f>(I2088/86400)+25569+(-7/24)</f>
        <v>40890.915972222225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</f>
        <v>1.0353333333333334</v>
      </c>
      <c r="P2089" s="9">
        <f>(E2089/L2089)</f>
        <v>62.12</v>
      </c>
      <c r="Q2089" t="str">
        <f>LEFT(N2089,SEARCH("/",N2089)-1)</f>
        <v>music</v>
      </c>
      <c r="R2089" t="str">
        <f>RIGHT(N2089, LEN(N2089)-SEARCH("/", N2089))</f>
        <v>indie rock</v>
      </c>
      <c r="S2089" s="13">
        <f>(J2089/86400)+25569+(-7/24)</f>
        <v>40763.912708333337</v>
      </c>
      <c r="T2089" s="13">
        <f>(I2089/86400)+25569+(-7/24)</f>
        <v>40793.912708333337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</f>
        <v>1.1551066666666667</v>
      </c>
      <c r="P2090" s="9">
        <f>(E2090/L2090)</f>
        <v>46.204266666666669</v>
      </c>
      <c r="Q2090" t="str">
        <f>LEFT(N2090,SEARCH("/",N2090)-1)</f>
        <v>music</v>
      </c>
      <c r="R2090" t="str">
        <f>RIGHT(N2090, LEN(N2090)-SEARCH("/", N2090))</f>
        <v>indie rock</v>
      </c>
      <c r="S2090" s="13">
        <f>(J2090/86400)+25569+(-7/24)</f>
        <v>40395.423055555562</v>
      </c>
      <c r="T2090" s="13">
        <f>(I2090/86400)+25569+(-7/24)</f>
        <v>40431.874305555561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</f>
        <v>1.2040040000000001</v>
      </c>
      <c r="P2091" s="9">
        <f>(E2091/L2091)</f>
        <v>48.54854838709678</v>
      </c>
      <c r="Q2091" t="str">
        <f>LEFT(N2091,SEARCH("/",N2091)-1)</f>
        <v>music</v>
      </c>
      <c r="R2091" t="str">
        <f>RIGHT(N2091, LEN(N2091)-SEARCH("/", N2091))</f>
        <v>indie rock</v>
      </c>
      <c r="S2091" s="13">
        <f>(J2091/86400)+25569+(-7/24)</f>
        <v>41452.78465277778</v>
      </c>
      <c r="T2091" s="13">
        <f>(I2091/86400)+25569+(-7/24)</f>
        <v>41487.78465277778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</f>
        <v>1.1504037499999999</v>
      </c>
      <c r="P2092" s="9">
        <f>(E2092/L2092)</f>
        <v>57.520187499999999</v>
      </c>
      <c r="Q2092" t="str">
        <f>LEFT(N2092,SEARCH("/",N2092)-1)</f>
        <v>music</v>
      </c>
      <c r="R2092" t="str">
        <f>RIGHT(N2092, LEN(N2092)-SEARCH("/", N2092))</f>
        <v>indie rock</v>
      </c>
      <c r="S2092" s="13">
        <f>(J2092/86400)+25569+(-7/24)</f>
        <v>41299.089756944442</v>
      </c>
      <c r="T2092" s="13">
        <f>(I2092/86400)+25569+(-7/24)</f>
        <v>41329.089756944442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</f>
        <v>1.2046777777777777</v>
      </c>
      <c r="P2093" s="9">
        <f>(E2093/L2093)</f>
        <v>88.147154471544724</v>
      </c>
      <c r="Q2093" t="str">
        <f>LEFT(N2093,SEARCH("/",N2093)-1)</f>
        <v>music</v>
      </c>
      <c r="R2093" t="str">
        <f>RIGHT(N2093, LEN(N2093)-SEARCH("/", N2093))</f>
        <v>indie rock</v>
      </c>
      <c r="S2093" s="13">
        <f>(J2093/86400)+25569+(-7/24)</f>
        <v>40555.030995370376</v>
      </c>
      <c r="T2093" s="13">
        <f>(I2093/86400)+25569+(-7/24)</f>
        <v>40603.541666666672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</f>
        <v>1.0128333333333333</v>
      </c>
      <c r="P2094" s="9">
        <f>(E2094/L2094)</f>
        <v>110.49090909090908</v>
      </c>
      <c r="Q2094" t="str">
        <f>LEFT(N2094,SEARCH("/",N2094)-1)</f>
        <v>music</v>
      </c>
      <c r="R2094" t="str">
        <f>RIGHT(N2094, LEN(N2094)-SEARCH("/", N2094))</f>
        <v>indie rock</v>
      </c>
      <c r="S2094" s="13">
        <f>(J2094/86400)+25569+(-7/24)</f>
        <v>40763.415879629632</v>
      </c>
      <c r="T2094" s="13">
        <f>(I2094/86400)+25569+(-7/24)</f>
        <v>40823.415879629632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</f>
        <v>1.0246666666666666</v>
      </c>
      <c r="P2095" s="9">
        <f>(E2095/L2095)</f>
        <v>66.826086956521735</v>
      </c>
      <c r="Q2095" t="str">
        <f>LEFT(N2095,SEARCH("/",N2095)-1)</f>
        <v>music</v>
      </c>
      <c r="R2095" t="str">
        <f>RIGHT(N2095, LEN(N2095)-SEARCH("/", N2095))</f>
        <v>indie rock</v>
      </c>
      <c r="S2095" s="13">
        <f>(J2095/86400)+25569+(-7/24)</f>
        <v>41205.562870370377</v>
      </c>
      <c r="T2095" s="13">
        <f>(I2095/86400)+25569+(-7/24)</f>
        <v>41265.604537037041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</f>
        <v>1.2054285714285715</v>
      </c>
      <c r="P2096" s="9">
        <f>(E2096/L2096)</f>
        <v>58.597222222222221</v>
      </c>
      <c r="Q2096" t="str">
        <f>LEFT(N2096,SEARCH("/",N2096)-1)</f>
        <v>music</v>
      </c>
      <c r="R2096" t="str">
        <f>RIGHT(N2096, LEN(N2096)-SEARCH("/", N2096))</f>
        <v>indie rock</v>
      </c>
      <c r="S2096" s="13">
        <f>(J2096/86400)+25569+(-7/24)</f>
        <v>40938.728356481486</v>
      </c>
      <c r="T2096" s="13">
        <f>(I2096/86400)+25569+(-7/24)</f>
        <v>40972.833333333336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</f>
        <v>1</v>
      </c>
      <c r="P2097" s="9">
        <f>(E2097/L2097)</f>
        <v>113.63636363636364</v>
      </c>
      <c r="Q2097" t="str">
        <f>LEFT(N2097,SEARCH("/",N2097)-1)</f>
        <v>music</v>
      </c>
      <c r="R2097" t="str">
        <f>RIGHT(N2097, LEN(N2097)-SEARCH("/", N2097))</f>
        <v>indie rock</v>
      </c>
      <c r="S2097" s="13">
        <f>(J2097/86400)+25569+(-7/24)</f>
        <v>40758.441817129635</v>
      </c>
      <c r="T2097" s="13">
        <f>(I2097/86400)+25569+(-7/24)</f>
        <v>40818.441817129635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</f>
        <v>1.0166666666666666</v>
      </c>
      <c r="P2098" s="9">
        <f>(E2098/L2098)</f>
        <v>43.571428571428569</v>
      </c>
      <c r="Q2098" t="str">
        <f>LEFT(N2098,SEARCH("/",N2098)-1)</f>
        <v>music</v>
      </c>
      <c r="R2098" t="str">
        <f>RIGHT(N2098, LEN(N2098)-SEARCH("/", N2098))</f>
        <v>indie rock</v>
      </c>
      <c r="S2098" s="13">
        <f>(J2098/86400)+25569+(-7/24)</f>
        <v>41192.466840277782</v>
      </c>
      <c r="T2098" s="13">
        <f>(I2098/86400)+25569+(-7/24)</f>
        <v>41207.874305555561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</f>
        <v>1</v>
      </c>
      <c r="P2099" s="9">
        <f>(E2099/L2099)</f>
        <v>78.94736842105263</v>
      </c>
      <c r="Q2099" t="str">
        <f>LEFT(N2099,SEARCH("/",N2099)-1)</f>
        <v>music</v>
      </c>
      <c r="R2099" t="str">
        <f>RIGHT(N2099, LEN(N2099)-SEARCH("/", N2099))</f>
        <v>indie rock</v>
      </c>
      <c r="S2099" s="13">
        <f>(J2099/86400)+25569+(-7/24)</f>
        <v>40818.293229166673</v>
      </c>
      <c r="T2099" s="13">
        <f>(I2099/86400)+25569+(-7/24)</f>
        <v>40878.334895833337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</f>
        <v>1.0033333333333334</v>
      </c>
      <c r="P2100" s="9">
        <f>(E2100/L2100)</f>
        <v>188.125</v>
      </c>
      <c r="Q2100" t="str">
        <f>LEFT(N2100,SEARCH("/",N2100)-1)</f>
        <v>music</v>
      </c>
      <c r="R2100" t="str">
        <f>RIGHT(N2100, LEN(N2100)-SEARCH("/", N2100))</f>
        <v>indie rock</v>
      </c>
      <c r="S2100" s="13">
        <f>(J2100/86400)+25569+(-7/24)</f>
        <v>40945.822164351855</v>
      </c>
      <c r="T2100" s="13">
        <f>(I2100/86400)+25569+(-7/24)</f>
        <v>40975.822164351855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</f>
        <v>1.3236666666666668</v>
      </c>
      <c r="P2101" s="9">
        <f>(E2101/L2101)</f>
        <v>63.031746031746032</v>
      </c>
      <c r="Q2101" t="str">
        <f>LEFT(N2101,SEARCH("/",N2101)-1)</f>
        <v>music</v>
      </c>
      <c r="R2101" t="str">
        <f>RIGHT(N2101, LEN(N2101)-SEARCH("/", N2101))</f>
        <v>indie rock</v>
      </c>
      <c r="S2101" s="13">
        <f>(J2101/86400)+25569+(-7/24)</f>
        <v>42173.454675925932</v>
      </c>
      <c r="T2101" s="13">
        <f>(I2101/86400)+25569+(-7/24)</f>
        <v>42186.861111111117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</f>
        <v>1.3666666666666667</v>
      </c>
      <c r="P2102" s="9">
        <f>(E2102/L2102)</f>
        <v>30.37037037037037</v>
      </c>
      <c r="Q2102" t="str">
        <f>LEFT(N2102,SEARCH("/",N2102)-1)</f>
        <v>music</v>
      </c>
      <c r="R2102" t="str">
        <f>RIGHT(N2102, LEN(N2102)-SEARCH("/", N2102))</f>
        <v>indie rock</v>
      </c>
      <c r="S2102" s="13">
        <f>(J2102/86400)+25569+(-7/24)</f>
        <v>41074.543298611112</v>
      </c>
      <c r="T2102" s="13">
        <f>(I2102/86400)+25569+(-7/24)</f>
        <v>41089.874305555561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</f>
        <v>1.1325000000000001</v>
      </c>
      <c r="P2103" s="9">
        <f>(E2103/L2103)</f>
        <v>51.477272727272727</v>
      </c>
      <c r="Q2103" t="str">
        <f>LEFT(N2103,SEARCH("/",N2103)-1)</f>
        <v>music</v>
      </c>
      <c r="R2103" t="str">
        <f>RIGHT(N2103, LEN(N2103)-SEARCH("/", N2103))</f>
        <v>indie rock</v>
      </c>
      <c r="S2103" s="13">
        <f>(J2103/86400)+25569+(-7/24)</f>
        <v>40891.857800925929</v>
      </c>
      <c r="T2103" s="13">
        <f>(I2103/86400)+25569+(-7/24)</f>
        <v>40951.857800925929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</f>
        <v>1.36</v>
      </c>
      <c r="P2104" s="9">
        <f>(E2104/L2104)</f>
        <v>35.789473684210527</v>
      </c>
      <c r="Q2104" t="str">
        <f>LEFT(N2104,SEARCH("/",N2104)-1)</f>
        <v>music</v>
      </c>
      <c r="R2104" t="str">
        <f>RIGHT(N2104, LEN(N2104)-SEARCH("/", N2104))</f>
        <v>indie rock</v>
      </c>
      <c r="S2104" s="13">
        <f>(J2104/86400)+25569+(-7/24)</f>
        <v>40638.576944444445</v>
      </c>
      <c r="T2104" s="13">
        <f>(I2104/86400)+25569+(-7/24)</f>
        <v>40668.576944444445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</f>
        <v>1.4612318374694613</v>
      </c>
      <c r="P2105" s="9">
        <f>(E2105/L2105)</f>
        <v>98.817391304347822</v>
      </c>
      <c r="Q2105" t="str">
        <f>LEFT(N2105,SEARCH("/",N2105)-1)</f>
        <v>music</v>
      </c>
      <c r="R2105" t="str">
        <f>RIGHT(N2105, LEN(N2105)-SEARCH("/", N2105))</f>
        <v>indie rock</v>
      </c>
      <c r="S2105" s="13">
        <f>(J2105/86400)+25569+(-7/24)</f>
        <v>41192.463275462964</v>
      </c>
      <c r="T2105" s="13">
        <f>(I2105/86400)+25569+(-7/24)</f>
        <v>41222.504942129635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</f>
        <v>1.2949999999999999</v>
      </c>
      <c r="P2106" s="9">
        <f>(E2106/L2106)</f>
        <v>28</v>
      </c>
      <c r="Q2106" t="str">
        <f>LEFT(N2106,SEARCH("/",N2106)-1)</f>
        <v>music</v>
      </c>
      <c r="R2106" t="str">
        <f>RIGHT(N2106, LEN(N2106)-SEARCH("/", N2106))</f>
        <v>indie rock</v>
      </c>
      <c r="S2106" s="13">
        <f>(J2106/86400)+25569+(-7/24)</f>
        <v>41393.782800925932</v>
      </c>
      <c r="T2106" s="13">
        <f>(I2106/86400)+25569+(-7/24)</f>
        <v>41424.708333333336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</f>
        <v>2.54</v>
      </c>
      <c r="P2107" s="9">
        <f>(E2107/L2107)</f>
        <v>51.313131313131315</v>
      </c>
      <c r="Q2107" t="str">
        <f>LEFT(N2107,SEARCH("/",N2107)-1)</f>
        <v>music</v>
      </c>
      <c r="R2107" t="str">
        <f>RIGHT(N2107, LEN(N2107)-SEARCH("/", N2107))</f>
        <v>indie rock</v>
      </c>
      <c r="S2107" s="13">
        <f>(J2107/86400)+25569+(-7/24)</f>
        <v>41951.497141203705</v>
      </c>
      <c r="T2107" s="13">
        <f>(I2107/86400)+25569+(-7/24)</f>
        <v>41963.875000000007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</f>
        <v>1.0704545454545455</v>
      </c>
      <c r="P2108" s="9">
        <f>(E2108/L2108)</f>
        <v>53.522727272727273</v>
      </c>
      <c r="Q2108" t="str">
        <f>LEFT(N2108,SEARCH("/",N2108)-1)</f>
        <v>music</v>
      </c>
      <c r="R2108" t="str">
        <f>RIGHT(N2108, LEN(N2108)-SEARCH("/", N2108))</f>
        <v>indie rock</v>
      </c>
      <c r="S2108" s="13">
        <f>(J2108/86400)+25569+(-7/24)</f>
        <v>41269.923310185186</v>
      </c>
      <c r="T2108" s="13">
        <f>(I2108/86400)+25569+(-7/24)</f>
        <v>41299.923310185186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</f>
        <v>1.0773299999999999</v>
      </c>
      <c r="P2109" s="9">
        <f>(E2109/L2109)</f>
        <v>37.149310344827583</v>
      </c>
      <c r="Q2109" t="str">
        <f>LEFT(N2109,SEARCH("/",N2109)-1)</f>
        <v>music</v>
      </c>
      <c r="R2109" t="str">
        <f>RIGHT(N2109, LEN(N2109)-SEARCH("/", N2109))</f>
        <v>indie rock</v>
      </c>
      <c r="S2109" s="13">
        <f>(J2109/86400)+25569+(-7/24)</f>
        <v>41934.418900462966</v>
      </c>
      <c r="T2109" s="13">
        <f>(I2109/86400)+25569+(-7/24)</f>
        <v>41955.46056712963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</f>
        <v>1.0731250000000001</v>
      </c>
      <c r="P2110" s="9">
        <f>(E2110/L2110)</f>
        <v>89.895287958115176</v>
      </c>
      <c r="Q2110" t="str">
        <f>LEFT(N2110,SEARCH("/",N2110)-1)</f>
        <v>music</v>
      </c>
      <c r="R2110" t="str">
        <f>RIGHT(N2110, LEN(N2110)-SEARCH("/", N2110))</f>
        <v>indie rock</v>
      </c>
      <c r="S2110" s="13">
        <f>(J2110/86400)+25569+(-7/24)</f>
        <v>41134.884027777778</v>
      </c>
      <c r="T2110" s="13">
        <f>(I2110/86400)+25569+(-7/24)</f>
        <v>41161.871527777781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</f>
        <v>1.06525</v>
      </c>
      <c r="P2111" s="9">
        <f>(E2111/L2111)</f>
        <v>106.52500000000001</v>
      </c>
      <c r="Q2111" t="str">
        <f>LEFT(N2111,SEARCH("/",N2111)-1)</f>
        <v>music</v>
      </c>
      <c r="R2111" t="str">
        <f>RIGHT(N2111, LEN(N2111)-SEARCH("/", N2111))</f>
        <v>indie rock</v>
      </c>
      <c r="S2111" s="13">
        <f>(J2111/86400)+25569+(-7/24)</f>
        <v>42160.416863425933</v>
      </c>
      <c r="T2111" s="13">
        <f>(I2111/86400)+25569+(-7/24)</f>
        <v>42190.416863425933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</f>
        <v>1.0035000000000001</v>
      </c>
      <c r="P2112" s="9">
        <f>(E2112/L2112)</f>
        <v>52.815789473684212</v>
      </c>
      <c r="Q2112" t="str">
        <f>LEFT(N2112,SEARCH("/",N2112)-1)</f>
        <v>music</v>
      </c>
      <c r="R2112" t="str">
        <f>RIGHT(N2112, LEN(N2112)-SEARCH("/", N2112))</f>
        <v>indie rock</v>
      </c>
      <c r="S2112" s="13">
        <f>(J2112/86400)+25569+(-7/24)</f>
        <v>41759.379270833335</v>
      </c>
      <c r="T2112" s="13">
        <f>(I2112/86400)+25569+(-7/24)</f>
        <v>41786.915972222225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</f>
        <v>1.0649999999999999</v>
      </c>
      <c r="P2113" s="9">
        <f>(E2113/L2113)</f>
        <v>54.615384615384613</v>
      </c>
      <c r="Q2113" t="str">
        <f>LEFT(N2113,SEARCH("/",N2113)-1)</f>
        <v>music</v>
      </c>
      <c r="R2113" t="str">
        <f>RIGHT(N2113, LEN(N2113)-SEARCH("/", N2113))</f>
        <v>indie rock</v>
      </c>
      <c r="S2113" s="13">
        <f>(J2113/86400)+25569+(-7/24)</f>
        <v>40702.905381944445</v>
      </c>
      <c r="T2113" s="13">
        <f>(I2113/86400)+25569+(-7/24)</f>
        <v>40769.75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</f>
        <v>1</v>
      </c>
      <c r="P2114" s="9">
        <f>(E2114/L2114)</f>
        <v>27.272727272727273</v>
      </c>
      <c r="Q2114" t="str">
        <f>LEFT(N2114,SEARCH("/",N2114)-1)</f>
        <v>music</v>
      </c>
      <c r="R2114" t="str">
        <f>RIGHT(N2114, LEN(N2114)-SEARCH("/", N2114))</f>
        <v>indie rock</v>
      </c>
      <c r="S2114" s="13">
        <f>(J2114/86400)+25569+(-7/24)</f>
        <v>41365.636493055557</v>
      </c>
      <c r="T2114" s="13">
        <f>(I2114/86400)+25569+(-7/24)</f>
        <v>41379.636493055557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</f>
        <v>1.0485714285714285</v>
      </c>
      <c r="P2115" s="9">
        <f>(E2115/L2115)</f>
        <v>68.598130841121488</v>
      </c>
      <c r="Q2115" t="str">
        <f>LEFT(N2115,SEARCH("/",N2115)-1)</f>
        <v>music</v>
      </c>
      <c r="R2115" t="str">
        <f>RIGHT(N2115, LEN(N2115)-SEARCH("/", N2115))</f>
        <v>indie rock</v>
      </c>
      <c r="S2115" s="13">
        <f>(J2115/86400)+25569+(-7/24)</f>
        <v>41870.573796296296</v>
      </c>
      <c r="T2115" s="13">
        <f>(I2115/86400)+25569+(-7/24)</f>
        <v>41905.573796296296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</f>
        <v>1.0469999999999999</v>
      </c>
      <c r="P2116" s="9">
        <f>(E2116/L2116)</f>
        <v>35.612244897959187</v>
      </c>
      <c r="Q2116" t="str">
        <f>LEFT(N2116,SEARCH("/",N2116)-1)</f>
        <v>music</v>
      </c>
      <c r="R2116" t="str">
        <f>RIGHT(N2116, LEN(N2116)-SEARCH("/", N2116))</f>
        <v>indie rock</v>
      </c>
      <c r="S2116" s="13">
        <f>(J2116/86400)+25569+(-7/24)</f>
        <v>40458.523958333339</v>
      </c>
      <c r="T2116" s="13">
        <f>(I2116/86400)+25569+(-7/24)</f>
        <v>40520.915972222225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</f>
        <v>2.2566666666666668</v>
      </c>
      <c r="P2117" s="9">
        <f>(E2117/L2117)</f>
        <v>94.027777777777771</v>
      </c>
      <c r="Q2117" t="str">
        <f>LEFT(N2117,SEARCH("/",N2117)-1)</f>
        <v>music</v>
      </c>
      <c r="R2117" t="str">
        <f>RIGHT(N2117, LEN(N2117)-SEARCH("/", N2117))</f>
        <v>indie rock</v>
      </c>
      <c r="S2117" s="13">
        <f>(J2117/86400)+25569+(-7/24)</f>
        <v>40563.789363425931</v>
      </c>
      <c r="T2117" s="13">
        <f>(I2117/86400)+25569+(-7/24)</f>
        <v>40593.789363425931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</f>
        <v>1.0090416666666666</v>
      </c>
      <c r="P2118" s="9">
        <f>(E2118/L2118)</f>
        <v>526.45652173913038</v>
      </c>
      <c r="Q2118" t="str">
        <f>LEFT(N2118,SEARCH("/",N2118)-1)</f>
        <v>music</v>
      </c>
      <c r="R2118" t="str">
        <f>RIGHT(N2118, LEN(N2118)-SEARCH("/", N2118))</f>
        <v>indie rock</v>
      </c>
      <c r="S2118" s="13">
        <f>(J2118/86400)+25569+(-7/24)</f>
        <v>41136.48614583334</v>
      </c>
      <c r="T2118" s="13">
        <f>(I2118/86400)+25569+(-7/24)</f>
        <v>41184.48614583334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</f>
        <v>1.4775</v>
      </c>
      <c r="P2119" s="9">
        <f>(E2119/L2119)</f>
        <v>50.657142857142858</v>
      </c>
      <c r="Q2119" t="str">
        <f>LEFT(N2119,SEARCH("/",N2119)-1)</f>
        <v>music</v>
      </c>
      <c r="R2119" t="str">
        <f>RIGHT(N2119, LEN(N2119)-SEARCH("/", N2119))</f>
        <v>indie rock</v>
      </c>
      <c r="S2119" s="13">
        <f>(J2119/86400)+25569+(-7/24)</f>
        <v>42289.767928240741</v>
      </c>
      <c r="T2119" s="13">
        <f>(I2119/86400)+25569+(-7/24)</f>
        <v>42303.915972222225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</f>
        <v>1.3461099999999999</v>
      </c>
      <c r="P2120" s="9">
        <f>(E2120/L2120)</f>
        <v>79.182941176470578</v>
      </c>
      <c r="Q2120" t="str">
        <f>LEFT(N2120,SEARCH("/",N2120)-1)</f>
        <v>music</v>
      </c>
      <c r="R2120" t="str">
        <f>RIGHT(N2120, LEN(N2120)-SEARCH("/", N2120))</f>
        <v>indie rock</v>
      </c>
      <c r="S2120" s="13">
        <f>(J2120/86400)+25569+(-7/24)</f>
        <v>40718.54787037037</v>
      </c>
      <c r="T2120" s="13">
        <f>(I2120/86400)+25569+(-7/24)</f>
        <v>40748.54787037037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</f>
        <v>1.0075000000000001</v>
      </c>
      <c r="P2121" s="9">
        <f>(E2121/L2121)</f>
        <v>91.590909090909093</v>
      </c>
      <c r="Q2121" t="str">
        <f>LEFT(N2121,SEARCH("/",N2121)-1)</f>
        <v>music</v>
      </c>
      <c r="R2121" t="str">
        <f>RIGHT(N2121, LEN(N2121)-SEARCH("/", N2121))</f>
        <v>indie rock</v>
      </c>
      <c r="S2121" s="13">
        <f>(J2121/86400)+25569+(-7/24)</f>
        <v>41106.838483796302</v>
      </c>
      <c r="T2121" s="13">
        <f>(I2121/86400)+25569+(-7/24)</f>
        <v>41136.838483796302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</f>
        <v>1.00880375</v>
      </c>
      <c r="P2122" s="9">
        <f>(E2122/L2122)</f>
        <v>116.96275362318841</v>
      </c>
      <c r="Q2122" t="str">
        <f>LEFT(N2122,SEARCH("/",N2122)-1)</f>
        <v>music</v>
      </c>
      <c r="R2122" t="str">
        <f>RIGHT(N2122, LEN(N2122)-SEARCH("/", N2122))</f>
        <v>indie rock</v>
      </c>
      <c r="S2122" s="13">
        <f>(J2122/86400)+25569+(-7/24)</f>
        <v>41591.67287037037</v>
      </c>
      <c r="T2122" s="13">
        <f>(I2122/86400)+25569+(-7/24)</f>
        <v>41640.67287037037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</f>
        <v>5.6800000000000002E-3</v>
      </c>
      <c r="P2123" s="9">
        <f>(E2123/L2123)</f>
        <v>28.4</v>
      </c>
      <c r="Q2123" t="str">
        <f>LEFT(N2123,SEARCH("/",N2123)-1)</f>
        <v>games</v>
      </c>
      <c r="R2123" t="str">
        <f>RIGHT(N2123, LEN(N2123)-SEARCH("/", N2123))</f>
        <v>video games</v>
      </c>
      <c r="S2123" s="13">
        <f>(J2123/86400)+25569+(-7/24)</f>
        <v>42716.450787037036</v>
      </c>
      <c r="T2123" s="13">
        <f>(I2123/86400)+25569+(-7/24)</f>
        <v>42746.450787037036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</f>
        <v>3.875E-3</v>
      </c>
      <c r="P2124" s="9">
        <f>(E2124/L2124)</f>
        <v>103.33333333333333</v>
      </c>
      <c r="Q2124" t="str">
        <f>LEFT(N2124,SEARCH("/",N2124)-1)</f>
        <v>games</v>
      </c>
      <c r="R2124" t="str">
        <f>RIGHT(N2124, LEN(N2124)-SEARCH("/", N2124))</f>
        <v>video games</v>
      </c>
      <c r="S2124" s="13">
        <f>(J2124/86400)+25569+(-7/24)</f>
        <v>42712.008900462963</v>
      </c>
      <c r="T2124" s="13">
        <f>(I2124/86400)+25569+(-7/24)</f>
        <v>42742.008900462963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</f>
        <v>0.1</v>
      </c>
      <c r="P2125" s="9">
        <f>(E2125/L2125)</f>
        <v>10</v>
      </c>
      <c r="Q2125" t="str">
        <f>LEFT(N2125,SEARCH("/",N2125)-1)</f>
        <v>games</v>
      </c>
      <c r="R2125" t="str">
        <f>RIGHT(N2125, LEN(N2125)-SEARCH("/", N2125))</f>
        <v>video games</v>
      </c>
      <c r="S2125" s="13">
        <f>(J2125/86400)+25569+(-7/24)</f>
        <v>40198.133182870377</v>
      </c>
      <c r="T2125" s="13">
        <f>(I2125/86400)+25569+(-7/24)</f>
        <v>40251.999305555561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</f>
        <v>0.10454545454545454</v>
      </c>
      <c r="P2126" s="9">
        <f>(E2126/L2126)</f>
        <v>23</v>
      </c>
      <c r="Q2126" t="str">
        <f>LEFT(N2126,SEARCH("/",N2126)-1)</f>
        <v>games</v>
      </c>
      <c r="R2126" t="str">
        <f>RIGHT(N2126, LEN(N2126)-SEARCH("/", N2126))</f>
        <v>video games</v>
      </c>
      <c r="S2126" s="13">
        <f>(J2126/86400)+25569+(-7/24)</f>
        <v>40463.736516203709</v>
      </c>
      <c r="T2126" s="13">
        <f>(I2126/86400)+25569+(-7/24)</f>
        <v>40511.916666666672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</f>
        <v>1.4200000000000001E-2</v>
      </c>
      <c r="P2127" s="9">
        <f>(E2127/L2127)</f>
        <v>31.555555555555557</v>
      </c>
      <c r="Q2127" t="str">
        <f>LEFT(N2127,SEARCH("/",N2127)-1)</f>
        <v>games</v>
      </c>
      <c r="R2127" t="str">
        <f>RIGHT(N2127, LEN(N2127)-SEARCH("/", N2127))</f>
        <v>video games</v>
      </c>
      <c r="S2127" s="13">
        <f>(J2127/86400)+25569+(-7/24)</f>
        <v>42190.731863425928</v>
      </c>
      <c r="T2127" s="13">
        <f>(I2127/86400)+25569+(-7/24)</f>
        <v>42220.731863425928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</f>
        <v>5.0000000000000001E-4</v>
      </c>
      <c r="P2128" s="9">
        <f>(E2128/L2128)</f>
        <v>5</v>
      </c>
      <c r="Q2128" t="str">
        <f>LEFT(N2128,SEARCH("/",N2128)-1)</f>
        <v>games</v>
      </c>
      <c r="R2128" t="str">
        <f>RIGHT(N2128, LEN(N2128)-SEARCH("/", N2128))</f>
        <v>video games</v>
      </c>
      <c r="S2128" s="13">
        <f>(J2128/86400)+25569+(-7/24)</f>
        <v>41951.681562500002</v>
      </c>
      <c r="T2128" s="13">
        <f>(I2128/86400)+25569+(-7/24)</f>
        <v>41981.681562500002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</f>
        <v>0.28842857142857142</v>
      </c>
      <c r="P2129" s="9">
        <f>(E2129/L2129)</f>
        <v>34.220338983050844</v>
      </c>
      <c r="Q2129" t="str">
        <f>LEFT(N2129,SEARCH("/",N2129)-1)</f>
        <v>games</v>
      </c>
      <c r="R2129" t="str">
        <f>RIGHT(N2129, LEN(N2129)-SEARCH("/", N2129))</f>
        <v>video games</v>
      </c>
      <c r="S2129" s="13">
        <f>(J2129/86400)+25569+(-7/24)</f>
        <v>42045.213692129633</v>
      </c>
      <c r="T2129" s="13">
        <f>(I2129/86400)+25569+(-7/24)</f>
        <v>42075.172025462969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</f>
        <v>1.6666666666666668E-3</v>
      </c>
      <c r="P2130" s="9">
        <f>(E2130/L2130)</f>
        <v>25</v>
      </c>
      <c r="Q2130" t="str">
        <f>LEFT(N2130,SEARCH("/",N2130)-1)</f>
        <v>games</v>
      </c>
      <c r="R2130" t="str">
        <f>RIGHT(N2130, LEN(N2130)-SEARCH("/", N2130))</f>
        <v>video games</v>
      </c>
      <c r="S2130" s="13">
        <f>(J2130/86400)+25569+(-7/24)</f>
        <v>41843.481122685189</v>
      </c>
      <c r="T2130" s="13">
        <f>(I2130/86400)+25569+(-7/24)</f>
        <v>41903.481122685189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</f>
        <v>0.11799999999999999</v>
      </c>
      <c r="P2131" s="9">
        <f>(E2131/L2131)</f>
        <v>19.666666666666668</v>
      </c>
      <c r="Q2131" t="str">
        <f>LEFT(N2131,SEARCH("/",N2131)-1)</f>
        <v>games</v>
      </c>
      <c r="R2131" t="str">
        <f>RIGHT(N2131, LEN(N2131)-SEARCH("/", N2131))</f>
        <v>video games</v>
      </c>
      <c r="S2131" s="13">
        <f>(J2131/86400)+25569+(-7/24)</f>
        <v>42408.732638888891</v>
      </c>
      <c r="T2131" s="13">
        <f>(I2131/86400)+25569+(-7/24)</f>
        <v>42438.732638888891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</f>
        <v>2.0238095238095236E-3</v>
      </c>
      <c r="P2132" s="9">
        <f>(E2132/L2132)</f>
        <v>21.25</v>
      </c>
      <c r="Q2132" t="str">
        <f>LEFT(N2132,SEARCH("/",N2132)-1)</f>
        <v>games</v>
      </c>
      <c r="R2132" t="str">
        <f>RIGHT(N2132, LEN(N2132)-SEARCH("/", N2132))</f>
        <v>video games</v>
      </c>
      <c r="S2132" s="13">
        <f>(J2132/86400)+25569+(-7/24)</f>
        <v>41831.794710648152</v>
      </c>
      <c r="T2132" s="13">
        <f>(I2132/86400)+25569+(-7/24)</f>
        <v>41866.794710648152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</f>
        <v>0.05</v>
      </c>
      <c r="P2133" s="9">
        <f>(E2133/L2133)</f>
        <v>8.3333333333333339</v>
      </c>
      <c r="Q2133" t="str">
        <f>LEFT(N2133,SEARCH("/",N2133)-1)</f>
        <v>games</v>
      </c>
      <c r="R2133" t="str">
        <f>RIGHT(N2133, LEN(N2133)-SEARCH("/", N2133))</f>
        <v>video games</v>
      </c>
      <c r="S2133" s="13">
        <f>(J2133/86400)+25569+(-7/24)</f>
        <v>42166.915405092594</v>
      </c>
      <c r="T2133" s="13">
        <f>(I2133/86400)+25569+(-7/24)</f>
        <v>42196.915405092594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</f>
        <v>2.1129899999999997E-2</v>
      </c>
      <c r="P2134" s="9">
        <f>(E2134/L2134)</f>
        <v>21.34333333333333</v>
      </c>
      <c r="Q2134" t="str">
        <f>LEFT(N2134,SEARCH("/",N2134)-1)</f>
        <v>games</v>
      </c>
      <c r="R2134" t="str">
        <f>RIGHT(N2134, LEN(N2134)-SEARCH("/", N2134))</f>
        <v>video games</v>
      </c>
      <c r="S2134" s="13">
        <f>(J2134/86400)+25569+(-7/24)</f>
        <v>41643.195509259262</v>
      </c>
      <c r="T2134" s="13">
        <f>(I2134/86400)+25569+(-7/24)</f>
        <v>41673.195509259262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</f>
        <v>1.6E-2</v>
      </c>
      <c r="P2135" s="9">
        <f>(E2135/L2135)</f>
        <v>5.333333333333333</v>
      </c>
      <c r="Q2135" t="str">
        <f>LEFT(N2135,SEARCH("/",N2135)-1)</f>
        <v>games</v>
      </c>
      <c r="R2135" t="str">
        <f>RIGHT(N2135, LEN(N2135)-SEARCH("/", N2135))</f>
        <v>video games</v>
      </c>
      <c r="S2135" s="13">
        <f>(J2135/86400)+25569+(-7/24)</f>
        <v>40618.805543981485</v>
      </c>
      <c r="T2135" s="13">
        <f>(I2135/86400)+25569+(-7/24)</f>
        <v>40656.999305555561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</f>
        <v>1.7333333333333333E-2</v>
      </c>
      <c r="P2136" s="9">
        <f>(E2136/L2136)</f>
        <v>34.666666666666664</v>
      </c>
      <c r="Q2136" t="str">
        <f>LEFT(N2136,SEARCH("/",N2136)-1)</f>
        <v>games</v>
      </c>
      <c r="R2136" t="str">
        <f>RIGHT(N2136, LEN(N2136)-SEARCH("/", N2136))</f>
        <v>video games</v>
      </c>
      <c r="S2136" s="13">
        <f>(J2136/86400)+25569+(-7/24)</f>
        <v>41361.59480324074</v>
      </c>
      <c r="T2136" s="13">
        <f>(I2136/86400)+25569+(-7/24)</f>
        <v>41391.59480324074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</f>
        <v>9.5600000000000004E-2</v>
      </c>
      <c r="P2137" s="9">
        <f>(E2137/L2137)</f>
        <v>21.727272727272727</v>
      </c>
      <c r="Q2137" t="str">
        <f>LEFT(N2137,SEARCH("/",N2137)-1)</f>
        <v>games</v>
      </c>
      <c r="R2137" t="str">
        <f>RIGHT(N2137, LEN(N2137)-SEARCH("/", N2137))</f>
        <v>video games</v>
      </c>
      <c r="S2137" s="13">
        <f>(J2137/86400)+25569+(-7/24)</f>
        <v>41156.671678240746</v>
      </c>
      <c r="T2137" s="13">
        <f>(I2137/86400)+25569+(-7/24)</f>
        <v>41186.671678240746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</f>
        <v>5.9612499999999998E-4</v>
      </c>
      <c r="P2138" s="9">
        <f>(E2138/L2138)</f>
        <v>11.922499999999999</v>
      </c>
      <c r="Q2138" t="str">
        <f>LEFT(N2138,SEARCH("/",N2138)-1)</f>
        <v>games</v>
      </c>
      <c r="R2138" t="str">
        <f>RIGHT(N2138, LEN(N2138)-SEARCH("/", N2138))</f>
        <v>video games</v>
      </c>
      <c r="S2138" s="13">
        <f>(J2138/86400)+25569+(-7/24)</f>
        <v>41536.21743055556</v>
      </c>
      <c r="T2138" s="13">
        <f>(I2138/86400)+25569+(-7/24)</f>
        <v>41566.21743055556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</f>
        <v>0.28405999999999998</v>
      </c>
      <c r="P2139" s="9">
        <f>(E2139/L2139)</f>
        <v>26.59737827715356</v>
      </c>
      <c r="Q2139" t="str">
        <f>LEFT(N2139,SEARCH("/",N2139)-1)</f>
        <v>games</v>
      </c>
      <c r="R2139" t="str">
        <f>RIGHT(N2139, LEN(N2139)-SEARCH("/", N2139))</f>
        <v>video games</v>
      </c>
      <c r="S2139" s="13">
        <f>(J2139/86400)+25569+(-7/24)</f>
        <v>41948.479502314818</v>
      </c>
      <c r="T2139" s="13">
        <f>(I2139/86400)+25569+(-7/24)</f>
        <v>41978.479502314818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</f>
        <v>0.128</v>
      </c>
      <c r="P2140" s="9">
        <f>(E2140/L2140)</f>
        <v>10.666666666666666</v>
      </c>
      <c r="Q2140" t="str">
        <f>LEFT(N2140,SEARCH("/",N2140)-1)</f>
        <v>games</v>
      </c>
      <c r="R2140" t="str">
        <f>RIGHT(N2140, LEN(N2140)-SEARCH("/", N2140))</f>
        <v>video games</v>
      </c>
      <c r="S2140" s="13">
        <f>(J2140/86400)+25569+(-7/24)</f>
        <v>41556.72151620371</v>
      </c>
      <c r="T2140" s="13">
        <f>(I2140/86400)+25569+(-7/24)</f>
        <v>41586.763182870374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</f>
        <v>5.4199999999999998E-2</v>
      </c>
      <c r="P2141" s="9">
        <f>(E2141/L2141)</f>
        <v>29.035714285714285</v>
      </c>
      <c r="Q2141" t="str">
        <f>LEFT(N2141,SEARCH("/",N2141)-1)</f>
        <v>games</v>
      </c>
      <c r="R2141" t="str">
        <f>RIGHT(N2141, LEN(N2141)-SEARCH("/", N2141))</f>
        <v>video games</v>
      </c>
      <c r="S2141" s="13">
        <f>(J2141/86400)+25569+(-7/24)</f>
        <v>42647.458425925928</v>
      </c>
      <c r="T2141" s="13">
        <f>(I2141/86400)+25569+(-7/24)</f>
        <v>42677.458425925928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</f>
        <v>1.1199999999999999E-3</v>
      </c>
      <c r="P2142" s="9">
        <f>(E2142/L2142)</f>
        <v>50.909090909090907</v>
      </c>
      <c r="Q2142" t="str">
        <f>LEFT(N2142,SEARCH("/",N2142)-1)</f>
        <v>games</v>
      </c>
      <c r="R2142" t="str">
        <f>RIGHT(N2142, LEN(N2142)-SEARCH("/", N2142))</f>
        <v>video games</v>
      </c>
      <c r="S2142" s="13">
        <f>(J2142/86400)+25569+(-7/24)</f>
        <v>41255.541944444449</v>
      </c>
      <c r="T2142" s="13">
        <f>(I2142/86400)+25569+(-7/24)</f>
        <v>41285.541944444449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</f>
        <v>0</v>
      </c>
      <c r="P2143" s="9" t="e">
        <f>(E2143/L2143)</f>
        <v>#DIV/0!</v>
      </c>
      <c r="Q2143" t="str">
        <f>LEFT(N2143,SEARCH("/",N2143)-1)</f>
        <v>games</v>
      </c>
      <c r="R2143" t="str">
        <f>RIGHT(N2143, LEN(N2143)-SEARCH("/", N2143))</f>
        <v>video games</v>
      </c>
      <c r="S2143" s="13">
        <f>(J2143/86400)+25569+(-7/24)</f>
        <v>41926.943969907406</v>
      </c>
      <c r="T2143" s="13">
        <f>(I2143/86400)+25569+(-7/24)</f>
        <v>41956.985636574078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</f>
        <v>5.7238095238095241E-2</v>
      </c>
      <c r="P2144" s="9">
        <f>(E2144/L2144)</f>
        <v>50.083333333333336</v>
      </c>
      <c r="Q2144" t="str">
        <f>LEFT(N2144,SEARCH("/",N2144)-1)</f>
        <v>games</v>
      </c>
      <c r="R2144" t="str">
        <f>RIGHT(N2144, LEN(N2144)-SEARCH("/", N2144))</f>
        <v>video games</v>
      </c>
      <c r="S2144" s="13">
        <f>(J2144/86400)+25569+(-7/24)</f>
        <v>42340.409837962965</v>
      </c>
      <c r="T2144" s="13">
        <f>(I2144/86400)+25569+(-7/24)</f>
        <v>42368.409837962965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</f>
        <v>0.1125</v>
      </c>
      <c r="P2145" s="9">
        <f>(E2145/L2145)</f>
        <v>45</v>
      </c>
      <c r="Q2145" t="str">
        <f>LEFT(N2145,SEARCH("/",N2145)-1)</f>
        <v>games</v>
      </c>
      <c r="R2145" t="str">
        <f>RIGHT(N2145, LEN(N2145)-SEARCH("/", N2145))</f>
        <v>video games</v>
      </c>
      <c r="S2145" s="13">
        <f>(J2145/86400)+25569+(-7/24)</f>
        <v>40332.595046296301</v>
      </c>
      <c r="T2145" s="13">
        <f>(I2145/86400)+25569+(-7/24)</f>
        <v>40380.5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</f>
        <v>1.7098591549295775E-2</v>
      </c>
      <c r="P2146" s="9">
        <f>(E2146/L2146)</f>
        <v>25.291666666666668</v>
      </c>
      <c r="Q2146" t="str">
        <f>LEFT(N2146,SEARCH("/",N2146)-1)</f>
        <v>games</v>
      </c>
      <c r="R2146" t="str">
        <f>RIGHT(N2146, LEN(N2146)-SEARCH("/", N2146))</f>
        <v>video games</v>
      </c>
      <c r="S2146" s="13">
        <f>(J2146/86400)+25569+(-7/24)</f>
        <v>41499.255092592597</v>
      </c>
      <c r="T2146" s="13">
        <f>(I2146/86400)+25569+(-7/24)</f>
        <v>41531.255092592597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</f>
        <v>0.30433333333333334</v>
      </c>
      <c r="P2147" s="9">
        <f>(E2147/L2147)</f>
        <v>51.292134831460672</v>
      </c>
      <c r="Q2147" t="str">
        <f>LEFT(N2147,SEARCH("/",N2147)-1)</f>
        <v>games</v>
      </c>
      <c r="R2147" t="str">
        <f>RIGHT(N2147, LEN(N2147)-SEARCH("/", N2147))</f>
        <v>video games</v>
      </c>
      <c r="S2147" s="13">
        <f>(J2147/86400)+25569+(-7/24)</f>
        <v>41574.945763888893</v>
      </c>
      <c r="T2147" s="13">
        <f>(I2147/86400)+25569+(-7/24)</f>
        <v>41604.987430555557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</f>
        <v>2.0000000000000001E-4</v>
      </c>
      <c r="P2148" s="9">
        <f>(E2148/L2148)</f>
        <v>1</v>
      </c>
      <c r="Q2148" t="str">
        <f>LEFT(N2148,SEARCH("/",N2148)-1)</f>
        <v>games</v>
      </c>
      <c r="R2148" t="str">
        <f>RIGHT(N2148, LEN(N2148)-SEARCH("/", N2148))</f>
        <v>video games</v>
      </c>
      <c r="S2148" s="13">
        <f>(J2148/86400)+25569+(-7/24)</f>
        <v>42397.38784722222</v>
      </c>
      <c r="T2148" s="13">
        <f>(I2148/86400)+25569+(-7/24)</f>
        <v>42411.38784722222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</f>
        <v>6.9641025641025639E-3</v>
      </c>
      <c r="P2149" s="9">
        <f>(E2149/L2149)</f>
        <v>49.381818181818183</v>
      </c>
      <c r="Q2149" t="str">
        <f>LEFT(N2149,SEARCH("/",N2149)-1)</f>
        <v>games</v>
      </c>
      <c r="R2149" t="str">
        <f>RIGHT(N2149, LEN(N2149)-SEARCH("/", N2149))</f>
        <v>video games</v>
      </c>
      <c r="S2149" s="13">
        <f>(J2149/86400)+25569+(-7/24)</f>
        <v>41927.004027777781</v>
      </c>
      <c r="T2149" s="13">
        <f>(I2149/86400)+25569+(-7/24)</f>
        <v>41959.045694444452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</f>
        <v>0.02</v>
      </c>
      <c r="P2150" s="9">
        <f>(E2150/L2150)</f>
        <v>1</v>
      </c>
      <c r="Q2150" t="str">
        <f>LEFT(N2150,SEARCH("/",N2150)-1)</f>
        <v>games</v>
      </c>
      <c r="R2150" t="str">
        <f>RIGHT(N2150, LEN(N2150)-SEARCH("/", N2150))</f>
        <v>video games</v>
      </c>
      <c r="S2150" s="13">
        <f>(J2150/86400)+25569+(-7/24)</f>
        <v>42066.441921296304</v>
      </c>
      <c r="T2150" s="13">
        <f>(I2150/86400)+25569+(-7/24)</f>
        <v>42096.400254629632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</f>
        <v>0</v>
      </c>
      <c r="P2151" s="9" t="e">
        <f>(E2151/L2151)</f>
        <v>#DIV/0!</v>
      </c>
      <c r="Q2151" t="str">
        <f>LEFT(N2151,SEARCH("/",N2151)-1)</f>
        <v>games</v>
      </c>
      <c r="R2151" t="str">
        <f>RIGHT(N2151, LEN(N2151)-SEARCH("/", N2151))</f>
        <v>video games</v>
      </c>
      <c r="S2151" s="13">
        <f>(J2151/86400)+25569+(-7/24)</f>
        <v>40354.733287037037</v>
      </c>
      <c r="T2151" s="13">
        <f>(I2151/86400)+25569+(-7/24)</f>
        <v>40389.708333333336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</f>
        <v>8.0999999999999996E-3</v>
      </c>
      <c r="P2152" s="9">
        <f>(E2152/L2152)</f>
        <v>101.25</v>
      </c>
      <c r="Q2152" t="str">
        <f>LEFT(N2152,SEARCH("/",N2152)-1)</f>
        <v>games</v>
      </c>
      <c r="R2152" t="str">
        <f>RIGHT(N2152, LEN(N2152)-SEARCH("/", N2152))</f>
        <v>video games</v>
      </c>
      <c r="S2152" s="13">
        <f>(J2152/86400)+25569+(-7/24)</f>
        <v>42533.993043981485</v>
      </c>
      <c r="T2152" s="13">
        <f>(I2152/86400)+25569+(-7/24)</f>
        <v>42563.993043981485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</f>
        <v>2.6222222222222224E-3</v>
      </c>
      <c r="P2153" s="9">
        <f>(E2153/L2153)</f>
        <v>19.666666666666668</v>
      </c>
      <c r="Q2153" t="str">
        <f>LEFT(N2153,SEARCH("/",N2153)-1)</f>
        <v>games</v>
      </c>
      <c r="R2153" t="str">
        <f>RIGHT(N2153, LEN(N2153)-SEARCH("/", N2153))</f>
        <v>video games</v>
      </c>
      <c r="S2153" s="13">
        <f>(J2153/86400)+25569+(-7/24)</f>
        <v>42520.555717592593</v>
      </c>
      <c r="T2153" s="13">
        <f>(I2153/86400)+25569+(-7/24)</f>
        <v>42550.555717592593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</f>
        <v>1.6666666666666668E-3</v>
      </c>
      <c r="P2154" s="9">
        <f>(E2154/L2154)</f>
        <v>12.5</v>
      </c>
      <c r="Q2154" t="str">
        <f>LEFT(N2154,SEARCH("/",N2154)-1)</f>
        <v>games</v>
      </c>
      <c r="R2154" t="str">
        <f>RIGHT(N2154, LEN(N2154)-SEARCH("/", N2154))</f>
        <v>video games</v>
      </c>
      <c r="S2154" s="13">
        <f>(J2154/86400)+25569+(-7/24)</f>
        <v>41683.540613425932</v>
      </c>
      <c r="T2154" s="13">
        <f>(I2154/86400)+25569+(-7/24)</f>
        <v>41713.49894675926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</f>
        <v>9.1244548809124457E-5</v>
      </c>
      <c r="P2155" s="9">
        <f>(E2155/L2155)</f>
        <v>8.5</v>
      </c>
      <c r="Q2155" t="str">
        <f>LEFT(N2155,SEARCH("/",N2155)-1)</f>
        <v>games</v>
      </c>
      <c r="R2155" t="str">
        <f>RIGHT(N2155, LEN(N2155)-SEARCH("/", N2155))</f>
        <v>video games</v>
      </c>
      <c r="S2155" s="13">
        <f>(J2155/86400)+25569+(-7/24)</f>
        <v>41974.619421296295</v>
      </c>
      <c r="T2155" s="13">
        <f>(I2155/86400)+25569+(-7/24)</f>
        <v>42014.040972222225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</f>
        <v>8.0000000000000002E-3</v>
      </c>
      <c r="P2156" s="9">
        <f>(E2156/L2156)</f>
        <v>1</v>
      </c>
      <c r="Q2156" t="str">
        <f>LEFT(N2156,SEARCH("/",N2156)-1)</f>
        <v>games</v>
      </c>
      <c r="R2156" t="str">
        <f>RIGHT(N2156, LEN(N2156)-SEARCH("/", N2156))</f>
        <v>video games</v>
      </c>
      <c r="S2156" s="13">
        <f>(J2156/86400)+25569+(-7/24)</f>
        <v>41647.340590277781</v>
      </c>
      <c r="T2156" s="13">
        <f>(I2156/86400)+25569+(-7/24)</f>
        <v>41667.340590277781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</f>
        <v>2.3E-2</v>
      </c>
      <c r="P2157" s="9">
        <f>(E2157/L2157)</f>
        <v>23</v>
      </c>
      <c r="Q2157" t="str">
        <f>LEFT(N2157,SEARCH("/",N2157)-1)</f>
        <v>games</v>
      </c>
      <c r="R2157" t="str">
        <f>RIGHT(N2157, LEN(N2157)-SEARCH("/", N2157))</f>
        <v>video games</v>
      </c>
      <c r="S2157" s="13">
        <f>(J2157/86400)+25569+(-7/24)</f>
        <v>42430.45584490741</v>
      </c>
      <c r="T2157" s="13">
        <f>(I2157/86400)+25569+(-7/24)</f>
        <v>42460.414178240746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</f>
        <v>2.6660714285714284E-2</v>
      </c>
      <c r="P2158" s="9">
        <f>(E2158/L2158)</f>
        <v>17.987951807228917</v>
      </c>
      <c r="Q2158" t="str">
        <f>LEFT(N2158,SEARCH("/",N2158)-1)</f>
        <v>games</v>
      </c>
      <c r="R2158" t="str">
        <f>RIGHT(N2158, LEN(N2158)-SEARCH("/", N2158))</f>
        <v>video games</v>
      </c>
      <c r="S2158" s="13">
        <f>(J2158/86400)+25569+(-7/24)</f>
        <v>41488.562569444446</v>
      </c>
      <c r="T2158" s="13">
        <f>(I2158/86400)+25569+(-7/24)</f>
        <v>41533.562569444446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</f>
        <v>0.28192</v>
      </c>
      <c r="P2159" s="9">
        <f>(E2159/L2159)</f>
        <v>370.94736842105266</v>
      </c>
      <c r="Q2159" t="str">
        <f>LEFT(N2159,SEARCH("/",N2159)-1)</f>
        <v>games</v>
      </c>
      <c r="R2159" t="str">
        <f>RIGHT(N2159, LEN(N2159)-SEARCH("/", N2159))</f>
        <v>video games</v>
      </c>
      <c r="S2159" s="13">
        <f>(J2159/86400)+25569+(-7/24)</f>
        <v>42694.689618055556</v>
      </c>
      <c r="T2159" s="13">
        <f>(I2159/86400)+25569+(-7/24)</f>
        <v>42727.040972222225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</f>
        <v>6.5900366666666668E-2</v>
      </c>
      <c r="P2160" s="9">
        <f>(E2160/L2160)</f>
        <v>63.569485530546629</v>
      </c>
      <c r="Q2160" t="str">
        <f>LEFT(N2160,SEARCH("/",N2160)-1)</f>
        <v>games</v>
      </c>
      <c r="R2160" t="str">
        <f>RIGHT(N2160, LEN(N2160)-SEARCH("/", N2160))</f>
        <v>video games</v>
      </c>
      <c r="S2160" s="13">
        <f>(J2160/86400)+25569+(-7/24)</f>
        <v>41264.562199074076</v>
      </c>
      <c r="T2160" s="13">
        <f>(I2160/86400)+25569+(-7/24)</f>
        <v>41309.562199074076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</f>
        <v>7.2222222222222219E-3</v>
      </c>
      <c r="P2161" s="9">
        <f>(E2161/L2161)</f>
        <v>13</v>
      </c>
      <c r="Q2161" t="str">
        <f>LEFT(N2161,SEARCH("/",N2161)-1)</f>
        <v>games</v>
      </c>
      <c r="R2161" t="str">
        <f>RIGHT(N2161, LEN(N2161)-SEARCH("/", N2161))</f>
        <v>video games</v>
      </c>
      <c r="S2161" s="13">
        <f>(J2161/86400)+25569+(-7/24)</f>
        <v>40710.439513888894</v>
      </c>
      <c r="T2161" s="13">
        <f>(I2161/86400)+25569+(-7/24)</f>
        <v>40740.439513888894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</f>
        <v>8.5000000000000006E-3</v>
      </c>
      <c r="P2162" s="9">
        <f>(E2162/L2162)</f>
        <v>5.3125</v>
      </c>
      <c r="Q2162" t="str">
        <f>LEFT(N2162,SEARCH("/",N2162)-1)</f>
        <v>games</v>
      </c>
      <c r="R2162" t="str">
        <f>RIGHT(N2162, LEN(N2162)-SEARCH("/", N2162))</f>
        <v>video games</v>
      </c>
      <c r="S2162" s="13">
        <f>(J2162/86400)+25569+(-7/24)</f>
        <v>41018.42019675926</v>
      </c>
      <c r="T2162" s="13">
        <f>(I2162/86400)+25569+(-7/24)</f>
        <v>41048.42019675926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</f>
        <v>1.1575</v>
      </c>
      <c r="P2163" s="9">
        <f>(E2163/L2163)</f>
        <v>35.615384615384613</v>
      </c>
      <c r="Q2163" t="str">
        <f>LEFT(N2163,SEARCH("/",N2163)-1)</f>
        <v>music</v>
      </c>
      <c r="R2163" t="str">
        <f>RIGHT(N2163, LEN(N2163)-SEARCH("/", N2163))</f>
        <v>rock</v>
      </c>
      <c r="S2163" s="13">
        <f>(J2163/86400)+25569+(-7/24)</f>
        <v>42240.56086805556</v>
      </c>
      <c r="T2163" s="13">
        <f>(I2163/86400)+25569+(-7/24)</f>
        <v>42270.56086805556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</f>
        <v>1.1226666666666667</v>
      </c>
      <c r="P2164" s="9">
        <f>(E2164/L2164)</f>
        <v>87.103448275862064</v>
      </c>
      <c r="Q2164" t="str">
        <f>LEFT(N2164,SEARCH("/",N2164)-1)</f>
        <v>music</v>
      </c>
      <c r="R2164" t="str">
        <f>RIGHT(N2164, LEN(N2164)-SEARCH("/", N2164))</f>
        <v>rock</v>
      </c>
      <c r="S2164" s="13">
        <f>(J2164/86400)+25569+(-7/24)</f>
        <v>41813.474432870375</v>
      </c>
      <c r="T2164" s="13">
        <f>(I2164/86400)+25569+(-7/24)</f>
        <v>41844.474432870375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</f>
        <v>1.3220000000000001</v>
      </c>
      <c r="P2165" s="9">
        <f>(E2165/L2165)</f>
        <v>75.11363636363636</v>
      </c>
      <c r="Q2165" t="str">
        <f>LEFT(N2165,SEARCH("/",N2165)-1)</f>
        <v>music</v>
      </c>
      <c r="R2165" t="str">
        <f>RIGHT(N2165, LEN(N2165)-SEARCH("/", N2165))</f>
        <v>rock</v>
      </c>
      <c r="S2165" s="13">
        <f>(J2165/86400)+25569+(-7/24)</f>
        <v>42111.607870370375</v>
      </c>
      <c r="T2165" s="13">
        <f>(I2165/86400)+25569+(-7/24)</f>
        <v>42162.868055555555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</f>
        <v>1.0263636363636364</v>
      </c>
      <c r="P2166" s="9">
        <f>(E2166/L2166)</f>
        <v>68.01204819277109</v>
      </c>
      <c r="Q2166" t="str">
        <f>LEFT(N2166,SEARCH("/",N2166)-1)</f>
        <v>music</v>
      </c>
      <c r="R2166" t="str">
        <f>RIGHT(N2166, LEN(N2166)-SEARCH("/", N2166))</f>
        <v>rock</v>
      </c>
      <c r="S2166" s="13">
        <f>(J2166/86400)+25569+(-7/24)</f>
        <v>42515.426087962966</v>
      </c>
      <c r="T2166" s="13">
        <f>(I2166/86400)+25569+(-7/24)</f>
        <v>42545.874305555561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</f>
        <v>1.3864000000000001</v>
      </c>
      <c r="P2167" s="9">
        <f>(E2167/L2167)</f>
        <v>29.623931623931625</v>
      </c>
      <c r="Q2167" t="str">
        <f>LEFT(N2167,SEARCH("/",N2167)-1)</f>
        <v>music</v>
      </c>
      <c r="R2167" t="str">
        <f>RIGHT(N2167, LEN(N2167)-SEARCH("/", N2167))</f>
        <v>rock</v>
      </c>
      <c r="S2167" s="13">
        <f>(J2167/86400)+25569+(-7/24)</f>
        <v>42438.3754050926</v>
      </c>
      <c r="T2167" s="13">
        <f>(I2167/86400)+25569+(-7/24)</f>
        <v>42468.333738425928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</f>
        <v>1.466</v>
      </c>
      <c r="P2168" s="9">
        <f>(E2168/L2168)</f>
        <v>91.625</v>
      </c>
      <c r="Q2168" t="str">
        <f>LEFT(N2168,SEARCH("/",N2168)-1)</f>
        <v>music</v>
      </c>
      <c r="R2168" t="str">
        <f>RIGHT(N2168, LEN(N2168)-SEARCH("/", N2168))</f>
        <v>rock</v>
      </c>
      <c r="S2168" s="13">
        <f>(J2168/86400)+25569+(-7/24)</f>
        <v>41933.54650462963</v>
      </c>
      <c r="T2168" s="13">
        <f>(I2168/86400)+25569+(-7/24)</f>
        <v>41978.588171296295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</f>
        <v>1.2</v>
      </c>
      <c r="P2169" s="9">
        <f>(E2169/L2169)</f>
        <v>22.5</v>
      </c>
      <c r="Q2169" t="str">
        <f>LEFT(N2169,SEARCH("/",N2169)-1)</f>
        <v>music</v>
      </c>
      <c r="R2169" t="str">
        <f>RIGHT(N2169, LEN(N2169)-SEARCH("/", N2169))</f>
        <v>rock</v>
      </c>
      <c r="S2169" s="13">
        <f>(J2169/86400)+25569+(-7/24)</f>
        <v>41152.774733796301</v>
      </c>
      <c r="T2169" s="13">
        <f>(I2169/86400)+25569+(-7/24)</f>
        <v>41166.774733796301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</f>
        <v>1.215816111111111</v>
      </c>
      <c r="P2170" s="9">
        <f>(E2170/L2170)</f>
        <v>64.366735294117646</v>
      </c>
      <c r="Q2170" t="str">
        <f>LEFT(N2170,SEARCH("/",N2170)-1)</f>
        <v>music</v>
      </c>
      <c r="R2170" t="str">
        <f>RIGHT(N2170, LEN(N2170)-SEARCH("/", N2170))</f>
        <v>rock</v>
      </c>
      <c r="S2170" s="13">
        <f>(J2170/86400)+25569+(-7/24)</f>
        <v>42745.308576388888</v>
      </c>
      <c r="T2170" s="13">
        <f>(I2170/86400)+25569+(-7/24)</f>
        <v>42775.916666666664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</f>
        <v>1</v>
      </c>
      <c r="P2171" s="9">
        <f>(E2171/L2171)</f>
        <v>21.857142857142858</v>
      </c>
      <c r="Q2171" t="str">
        <f>LEFT(N2171,SEARCH("/",N2171)-1)</f>
        <v>music</v>
      </c>
      <c r="R2171" t="str">
        <f>RIGHT(N2171, LEN(N2171)-SEARCH("/", N2171))</f>
        <v>rock</v>
      </c>
      <c r="S2171" s="13">
        <f>(J2171/86400)+25569+(-7/24)</f>
        <v>42793.409155092595</v>
      </c>
      <c r="T2171" s="13">
        <f>(I2171/86400)+25569+(-7/24)</f>
        <v>42796.409155092595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</f>
        <v>1.8085714285714285</v>
      </c>
      <c r="P2172" s="9">
        <f>(E2172/L2172)</f>
        <v>33.315789473684212</v>
      </c>
      <c r="Q2172" t="str">
        <f>LEFT(N2172,SEARCH("/",N2172)-1)</f>
        <v>music</v>
      </c>
      <c r="R2172" t="str">
        <f>RIGHT(N2172, LEN(N2172)-SEARCH("/", N2172))</f>
        <v>rock</v>
      </c>
      <c r="S2172" s="13">
        <f>(J2172/86400)+25569+(-7/24)</f>
        <v>42198.458587962967</v>
      </c>
      <c r="T2172" s="13">
        <f>(I2172/86400)+25569+(-7/24)</f>
        <v>42238.458587962967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</f>
        <v>1.0607500000000001</v>
      </c>
      <c r="P2173" s="9">
        <f>(E2173/L2173)</f>
        <v>90.276595744680847</v>
      </c>
      <c r="Q2173" t="str">
        <f>LEFT(N2173,SEARCH("/",N2173)-1)</f>
        <v>music</v>
      </c>
      <c r="R2173" t="str">
        <f>RIGHT(N2173, LEN(N2173)-SEARCH("/", N2173))</f>
        <v>rock</v>
      </c>
      <c r="S2173" s="13">
        <f>(J2173/86400)+25569+(-7/24)</f>
        <v>42141.665451388886</v>
      </c>
      <c r="T2173" s="13">
        <f>(I2173/86400)+25569+(-7/24)</f>
        <v>42176.916666666664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</f>
        <v>1</v>
      </c>
      <c r="P2174" s="9">
        <f>(E2174/L2174)</f>
        <v>76.92307692307692</v>
      </c>
      <c r="Q2174" t="str">
        <f>LEFT(N2174,SEARCH("/",N2174)-1)</f>
        <v>music</v>
      </c>
      <c r="R2174" t="str">
        <f>RIGHT(N2174, LEN(N2174)-SEARCH("/", N2174))</f>
        <v>rock</v>
      </c>
      <c r="S2174" s="13">
        <f>(J2174/86400)+25569+(-7/24)</f>
        <v>42082.28842592593</v>
      </c>
      <c r="T2174" s="13">
        <f>(I2174/86400)+25569+(-7/24)</f>
        <v>42112.28842592593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</f>
        <v>1.2692857142857144</v>
      </c>
      <c r="P2175" s="9">
        <f>(E2175/L2175)</f>
        <v>59.233333333333334</v>
      </c>
      <c r="Q2175" t="str">
        <f>LEFT(N2175,SEARCH("/",N2175)-1)</f>
        <v>music</v>
      </c>
      <c r="R2175" t="str">
        <f>RIGHT(N2175, LEN(N2175)-SEARCH("/", N2175))</f>
        <v>rock</v>
      </c>
      <c r="S2175" s="13">
        <f>(J2175/86400)+25569+(-7/24)</f>
        <v>41495.400960648149</v>
      </c>
      <c r="T2175" s="13">
        <f>(I2175/86400)+25569+(-7/24)</f>
        <v>41526.874305555561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</f>
        <v>1.0297499999999999</v>
      </c>
      <c r="P2176" s="9">
        <f>(E2176/L2176)</f>
        <v>65.38095238095238</v>
      </c>
      <c r="Q2176" t="str">
        <f>LEFT(N2176,SEARCH("/",N2176)-1)</f>
        <v>music</v>
      </c>
      <c r="R2176" t="str">
        <f>RIGHT(N2176, LEN(N2176)-SEARCH("/", N2176))</f>
        <v>rock</v>
      </c>
      <c r="S2176" s="13">
        <f>(J2176/86400)+25569+(-7/24)</f>
        <v>42465.251238425924</v>
      </c>
      <c r="T2176" s="13">
        <f>(I2176/86400)+25569+(-7/24)</f>
        <v>42495.251238425924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</f>
        <v>2.5</v>
      </c>
      <c r="P2177" s="9">
        <f>(E2177/L2177)</f>
        <v>67.307692307692307</v>
      </c>
      <c r="Q2177" t="str">
        <f>LEFT(N2177,SEARCH("/",N2177)-1)</f>
        <v>music</v>
      </c>
      <c r="R2177" t="str">
        <f>RIGHT(N2177, LEN(N2177)-SEARCH("/", N2177))</f>
        <v>rock</v>
      </c>
      <c r="S2177" s="13">
        <f>(J2177/86400)+25569+(-7/24)</f>
        <v>42564.71743055556</v>
      </c>
      <c r="T2177" s="13">
        <f>(I2177/86400)+25569+(-7/24)</f>
        <v>42571.71743055556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</f>
        <v>1.2602</v>
      </c>
      <c r="P2178" s="9">
        <f>(E2178/L2178)</f>
        <v>88.74647887323944</v>
      </c>
      <c r="Q2178" t="str">
        <f>LEFT(N2178,SEARCH("/",N2178)-1)</f>
        <v>music</v>
      </c>
      <c r="R2178" t="str">
        <f>RIGHT(N2178, LEN(N2178)-SEARCH("/", N2178))</f>
        <v>rock</v>
      </c>
      <c r="S2178" s="13">
        <f>(J2178/86400)+25569+(-7/24)</f>
        <v>42096.341539351859</v>
      </c>
      <c r="T2178" s="13">
        <f>(I2178/86400)+25569+(-7/24)</f>
        <v>42126.341539351859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</f>
        <v>1.0012000000000001</v>
      </c>
      <c r="P2179" s="9">
        <f>(E2179/L2179)</f>
        <v>65.868421052631575</v>
      </c>
      <c r="Q2179" t="str">
        <f>LEFT(N2179,SEARCH("/",N2179)-1)</f>
        <v>music</v>
      </c>
      <c r="R2179" t="str">
        <f>RIGHT(N2179, LEN(N2179)-SEARCH("/", N2179))</f>
        <v>rock</v>
      </c>
      <c r="S2179" s="13">
        <f>(J2179/86400)+25569+(-7/24)</f>
        <v>42501.959108796298</v>
      </c>
      <c r="T2179" s="13">
        <f>(I2179/86400)+25569+(-7/24)</f>
        <v>42526.959108796298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</f>
        <v>1.3864000000000001</v>
      </c>
      <c r="P2180" s="9">
        <f>(E2180/L2180)</f>
        <v>40.349243306169967</v>
      </c>
      <c r="Q2180" t="str">
        <f>LEFT(N2180,SEARCH("/",N2180)-1)</f>
        <v>music</v>
      </c>
      <c r="R2180" t="str">
        <f>RIGHT(N2180, LEN(N2180)-SEARCH("/", N2180))</f>
        <v>rock</v>
      </c>
      <c r="S2180" s="13">
        <f>(J2180/86400)+25569+(-7/24)</f>
        <v>42723.344872685186</v>
      </c>
      <c r="T2180" s="13">
        <f>(I2180/86400)+25569+(-7/24)</f>
        <v>42753.344872685186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</f>
        <v>1.6140000000000001</v>
      </c>
      <c r="P2181" s="9">
        <f>(E2181/L2181)</f>
        <v>76.857142857142861</v>
      </c>
      <c r="Q2181" t="str">
        <f>LEFT(N2181,SEARCH("/",N2181)-1)</f>
        <v>music</v>
      </c>
      <c r="R2181" t="str">
        <f>RIGHT(N2181, LEN(N2181)-SEARCH("/", N2181))</f>
        <v>rock</v>
      </c>
      <c r="S2181" s="13">
        <f>(J2181/86400)+25569+(-7/24)</f>
        <v>42074.879537037043</v>
      </c>
      <c r="T2181" s="13">
        <f>(I2181/86400)+25569+(-7/24)</f>
        <v>42104.879537037043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</f>
        <v>1.071842</v>
      </c>
      <c r="P2182" s="9">
        <f>(E2182/L2182)</f>
        <v>68.707820512820518</v>
      </c>
      <c r="Q2182" t="str">
        <f>LEFT(N2182,SEARCH("/",N2182)-1)</f>
        <v>music</v>
      </c>
      <c r="R2182" t="str">
        <f>RIGHT(N2182, LEN(N2182)-SEARCH("/", N2182))</f>
        <v>rock</v>
      </c>
      <c r="S2182" s="13">
        <f>(J2182/86400)+25569+(-7/24)</f>
        <v>42279.378101851857</v>
      </c>
      <c r="T2182" s="13">
        <f>(I2182/86400)+25569+(-7/24)</f>
        <v>42321.419768518521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</f>
        <v>1.5309999999999999</v>
      </c>
      <c r="P2183" s="9">
        <f>(E2183/L2183)</f>
        <v>57.773584905660378</v>
      </c>
      <c r="Q2183" t="str">
        <f>LEFT(N2183,SEARCH("/",N2183)-1)</f>
        <v>games</v>
      </c>
      <c r="R2183" t="str">
        <f>RIGHT(N2183, LEN(N2183)-SEARCH("/", N2183))</f>
        <v>tabletop games</v>
      </c>
      <c r="S2183" s="13">
        <f>(J2183/86400)+25569+(-7/24)</f>
        <v>42772.713576388887</v>
      </c>
      <c r="T2183" s="13">
        <f>(I2183/86400)+25569+(-7/24)</f>
        <v>42786.713576388887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</f>
        <v>5.2416666666666663</v>
      </c>
      <c r="P2184" s="9">
        <f>(E2184/L2184)</f>
        <v>44.171348314606739</v>
      </c>
      <c r="Q2184" t="str">
        <f>LEFT(N2184,SEARCH("/",N2184)-1)</f>
        <v>games</v>
      </c>
      <c r="R2184" t="str">
        <f>RIGHT(N2184, LEN(N2184)-SEARCH("/", N2184))</f>
        <v>tabletop games</v>
      </c>
      <c r="S2184" s="13">
        <f>(J2184/86400)+25569+(-7/24)</f>
        <v>41879.609085648153</v>
      </c>
      <c r="T2184" s="13">
        <f>(I2184/86400)+25569+(-7/24)</f>
        <v>41914.609085648153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</f>
        <v>4.8927777777777779</v>
      </c>
      <c r="P2185" s="9">
        <f>(E2185/L2185)</f>
        <v>31.566308243727597</v>
      </c>
      <c r="Q2185" t="str">
        <f>LEFT(N2185,SEARCH("/",N2185)-1)</f>
        <v>games</v>
      </c>
      <c r="R2185" t="str">
        <f>RIGHT(N2185, LEN(N2185)-SEARCH("/", N2185))</f>
        <v>tabletop games</v>
      </c>
      <c r="S2185" s="13">
        <f>(J2185/86400)+25569+(-7/24)</f>
        <v>42745.073807870373</v>
      </c>
      <c r="T2185" s="13">
        <f>(I2185/86400)+25569+(-7/24)</f>
        <v>42774.916666666664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</f>
        <v>2.8473999999999999</v>
      </c>
      <c r="P2186" s="9">
        <f>(E2186/L2186)</f>
        <v>107.04511278195488</v>
      </c>
      <c r="Q2186" t="str">
        <f>LEFT(N2186,SEARCH("/",N2186)-1)</f>
        <v>games</v>
      </c>
      <c r="R2186" t="str">
        <f>RIGHT(N2186, LEN(N2186)-SEARCH("/", N2186))</f>
        <v>tabletop games</v>
      </c>
      <c r="S2186" s="13">
        <f>(J2186/86400)+25569+(-7/24)</f>
        <v>42380.398622685192</v>
      </c>
      <c r="T2186" s="13">
        <f>(I2186/86400)+25569+(-7/24)</f>
        <v>42394.375000000007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</f>
        <v>18.569700000000001</v>
      </c>
      <c r="P2187" s="9">
        <f>(E2187/L2187)</f>
        <v>149.03451043338683</v>
      </c>
      <c r="Q2187" t="str">
        <f>LEFT(N2187,SEARCH("/",N2187)-1)</f>
        <v>games</v>
      </c>
      <c r="R2187" t="str">
        <f>RIGHT(N2187, LEN(N2187)-SEARCH("/", N2187))</f>
        <v>tabletop games</v>
      </c>
      <c r="S2187" s="13">
        <f>(J2187/86400)+25569+(-7/24)</f>
        <v>41319.058321759258</v>
      </c>
      <c r="T2187" s="13">
        <f>(I2187/86400)+25569+(-7/24)</f>
        <v>41359.058321759258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</f>
        <v>1.0967499999999999</v>
      </c>
      <c r="P2188" s="9">
        <f>(E2188/L2188)</f>
        <v>55.956632653061227</v>
      </c>
      <c r="Q2188" t="str">
        <f>LEFT(N2188,SEARCH("/",N2188)-1)</f>
        <v>games</v>
      </c>
      <c r="R2188" t="str">
        <f>RIGHT(N2188, LEN(N2188)-SEARCH("/", N2188))</f>
        <v>tabletop games</v>
      </c>
      <c r="S2188" s="13">
        <f>(J2188/86400)+25569+(-7/24)</f>
        <v>42583.323414351857</v>
      </c>
      <c r="T2188" s="13">
        <f>(I2188/86400)+25569+(-7/24)</f>
        <v>42619.791666666664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</f>
        <v>10.146425000000001</v>
      </c>
      <c r="P2189" s="9">
        <f>(E2189/L2189)</f>
        <v>56.970381807973048</v>
      </c>
      <c r="Q2189" t="str">
        <f>LEFT(N2189,SEARCH("/",N2189)-1)</f>
        <v>games</v>
      </c>
      <c r="R2189" t="str">
        <f>RIGHT(N2189, LEN(N2189)-SEARCH("/", N2189))</f>
        <v>tabletop games</v>
      </c>
      <c r="S2189" s="13">
        <f>(J2189/86400)+25569+(-7/24)</f>
        <v>42067.917430555557</v>
      </c>
      <c r="T2189" s="13">
        <f>(I2189/86400)+25569+(-7/24)</f>
        <v>42096.874305555561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</f>
        <v>4.1217692027666546</v>
      </c>
      <c r="P2190" s="9">
        <f>(E2190/L2190)</f>
        <v>44.056420233463037</v>
      </c>
      <c r="Q2190" t="str">
        <f>LEFT(N2190,SEARCH("/",N2190)-1)</f>
        <v>games</v>
      </c>
      <c r="R2190" t="str">
        <f>RIGHT(N2190, LEN(N2190)-SEARCH("/", N2190))</f>
        <v>tabletop games</v>
      </c>
      <c r="S2190" s="13">
        <f>(J2190/86400)+25569+(-7/24)</f>
        <v>42633.294456018521</v>
      </c>
      <c r="T2190" s="13">
        <f>(I2190/86400)+25569+(-7/24)</f>
        <v>42668.416666666664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</f>
        <v>5.0324999999999998</v>
      </c>
      <c r="P2191" s="9">
        <f>(E2191/L2191)</f>
        <v>68.625</v>
      </c>
      <c r="Q2191" t="str">
        <f>LEFT(N2191,SEARCH("/",N2191)-1)</f>
        <v>games</v>
      </c>
      <c r="R2191" t="str">
        <f>RIGHT(N2191, LEN(N2191)-SEARCH("/", N2191))</f>
        <v>tabletop games</v>
      </c>
      <c r="S2191" s="13">
        <f>(J2191/86400)+25569+(-7/24)</f>
        <v>42467.496527777781</v>
      </c>
      <c r="T2191" s="13">
        <f>(I2191/86400)+25569+(-7/24)</f>
        <v>42481.625000000007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</f>
        <v>1.8461052631578947</v>
      </c>
      <c r="P2192" s="9">
        <f>(E2192/L2192)</f>
        <v>65.318435754189949</v>
      </c>
      <c r="Q2192" t="str">
        <f>LEFT(N2192,SEARCH("/",N2192)-1)</f>
        <v>games</v>
      </c>
      <c r="R2192" t="str">
        <f>RIGHT(N2192, LEN(N2192)-SEARCH("/", N2192))</f>
        <v>tabletop games</v>
      </c>
      <c r="S2192" s="13">
        <f>(J2192/86400)+25569+(-7/24)</f>
        <v>42417.333379629628</v>
      </c>
      <c r="T2192" s="13">
        <f>(I2192/86400)+25569+(-7/24)</f>
        <v>42451.999305555561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</f>
        <v>1.1973333333333334</v>
      </c>
      <c r="P2193" s="9">
        <f>(E2193/L2193)</f>
        <v>35.92</v>
      </c>
      <c r="Q2193" t="str">
        <f>LEFT(N2193,SEARCH("/",N2193)-1)</f>
        <v>games</v>
      </c>
      <c r="R2193" t="str">
        <f>RIGHT(N2193, LEN(N2193)-SEARCH("/", N2193))</f>
        <v>tabletop games</v>
      </c>
      <c r="S2193" s="13">
        <f>(J2193/86400)+25569+(-7/24)</f>
        <v>42768.541979166672</v>
      </c>
      <c r="T2193" s="13">
        <f>(I2193/86400)+25569+(-7/24)</f>
        <v>42780.541979166672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</f>
        <v>10.812401666666668</v>
      </c>
      <c r="P2194" s="9">
        <f>(E2194/L2194)</f>
        <v>40.070667078443485</v>
      </c>
      <c r="Q2194" t="str">
        <f>LEFT(N2194,SEARCH("/",N2194)-1)</f>
        <v>games</v>
      </c>
      <c r="R2194" t="str">
        <f>RIGHT(N2194, LEN(N2194)-SEARCH("/", N2194))</f>
        <v>tabletop games</v>
      </c>
      <c r="S2194" s="13">
        <f>(J2194/86400)+25569+(-7/24)</f>
        <v>42691.559537037036</v>
      </c>
      <c r="T2194" s="13">
        <f>(I2194/86400)+25569+(-7/24)</f>
        <v>42719.666666666664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</f>
        <v>4.5237333333333334</v>
      </c>
      <c r="P2195" s="9">
        <f>(E2195/L2195)</f>
        <v>75.647714604236342</v>
      </c>
      <c r="Q2195" t="str">
        <f>LEFT(N2195,SEARCH("/",N2195)-1)</f>
        <v>games</v>
      </c>
      <c r="R2195" t="str">
        <f>RIGHT(N2195, LEN(N2195)-SEARCH("/", N2195))</f>
        <v>tabletop games</v>
      </c>
      <c r="S2195" s="13">
        <f>(J2195/86400)+25569+(-7/24)</f>
        <v>42664.114259259259</v>
      </c>
      <c r="T2195" s="13">
        <f>(I2195/86400)+25569+(-7/24)</f>
        <v>42694.915972222225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</f>
        <v>5.3737000000000004</v>
      </c>
      <c r="P2196" s="9">
        <f>(E2196/L2196)</f>
        <v>61.203872437357631</v>
      </c>
      <c r="Q2196" t="str">
        <f>LEFT(N2196,SEARCH("/",N2196)-1)</f>
        <v>games</v>
      </c>
      <c r="R2196" t="str">
        <f>RIGHT(N2196, LEN(N2196)-SEARCH("/", N2196))</f>
        <v>tabletop games</v>
      </c>
      <c r="S2196" s="13">
        <f>(J2196/86400)+25569+(-7/24)</f>
        <v>42425.466319444451</v>
      </c>
      <c r="T2196" s="13">
        <f>(I2196/86400)+25569+(-7/24)</f>
        <v>42455.42465277778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</f>
        <v>1.2032608695652174</v>
      </c>
      <c r="P2197" s="9">
        <f>(E2197/L2197)</f>
        <v>48.130434782608695</v>
      </c>
      <c r="Q2197" t="str">
        <f>LEFT(N2197,SEARCH("/",N2197)-1)</f>
        <v>games</v>
      </c>
      <c r="R2197" t="str">
        <f>RIGHT(N2197, LEN(N2197)-SEARCH("/", N2197))</f>
        <v>tabletop games</v>
      </c>
      <c r="S2197" s="13">
        <f>(J2197/86400)+25569+(-7/24)</f>
        <v>42197.48032407408</v>
      </c>
      <c r="T2197" s="13">
        <f>(I2197/86400)+25569+(-7/24)</f>
        <v>42227.48032407408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</f>
        <v>1.1383571428571428</v>
      </c>
      <c r="P2198" s="9">
        <f>(E2198/L2198)</f>
        <v>68.106837606837601</v>
      </c>
      <c r="Q2198" t="str">
        <f>LEFT(N2198,SEARCH("/",N2198)-1)</f>
        <v>games</v>
      </c>
      <c r="R2198" t="str">
        <f>RIGHT(N2198, LEN(N2198)-SEARCH("/", N2198))</f>
        <v>tabletop games</v>
      </c>
      <c r="S2198" s="13">
        <f>(J2198/86400)+25569+(-7/24)</f>
        <v>42675.195625</v>
      </c>
      <c r="T2198" s="13">
        <f>(I2198/86400)+25569+(-7/24)</f>
        <v>42706.000000000007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</f>
        <v>9.5103109999999997</v>
      </c>
      <c r="P2199" s="9">
        <f>(E2199/L2199)</f>
        <v>65.891300230946882</v>
      </c>
      <c r="Q2199" t="str">
        <f>LEFT(N2199,SEARCH("/",N2199)-1)</f>
        <v>games</v>
      </c>
      <c r="R2199" t="str">
        <f>RIGHT(N2199, LEN(N2199)-SEARCH("/", N2199))</f>
        <v>tabletop games</v>
      </c>
      <c r="S2199" s="13">
        <f>(J2199/86400)+25569+(-7/24)</f>
        <v>42033.292349537041</v>
      </c>
      <c r="T2199" s="13">
        <f>(I2199/86400)+25569+(-7/24)</f>
        <v>42063.292349537041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</f>
        <v>1.3289249999999999</v>
      </c>
      <c r="P2200" s="9">
        <f>(E2200/L2200)</f>
        <v>81.654377880184327</v>
      </c>
      <c r="Q2200" t="str">
        <f>LEFT(N2200,SEARCH("/",N2200)-1)</f>
        <v>games</v>
      </c>
      <c r="R2200" t="str">
        <f>RIGHT(N2200, LEN(N2200)-SEARCH("/", N2200))</f>
        <v>tabletop games</v>
      </c>
      <c r="S2200" s="13">
        <f>(J2200/86400)+25569+(-7/24)</f>
        <v>42292.222222222226</v>
      </c>
      <c r="T2200" s="13">
        <f>(I2200/86400)+25569+(-7/24)</f>
        <v>42322.263888888891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</f>
        <v>1.4697777777777778</v>
      </c>
      <c r="P2201" s="9">
        <f>(E2201/L2201)</f>
        <v>52.701195219123505</v>
      </c>
      <c r="Q2201" t="str">
        <f>LEFT(N2201,SEARCH("/",N2201)-1)</f>
        <v>games</v>
      </c>
      <c r="R2201" t="str">
        <f>RIGHT(N2201, LEN(N2201)-SEARCH("/", N2201))</f>
        <v>tabletop games</v>
      </c>
      <c r="S2201" s="13">
        <f>(J2201/86400)+25569+(-7/24)</f>
        <v>42262.124976851854</v>
      </c>
      <c r="T2201" s="13">
        <f>(I2201/86400)+25569+(-7/24)</f>
        <v>42292.124976851854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</f>
        <v>5.4215</v>
      </c>
      <c r="P2202" s="9">
        <f>(E2202/L2202)</f>
        <v>41.228136882129277</v>
      </c>
      <c r="Q2202" t="str">
        <f>LEFT(N2202,SEARCH("/",N2202)-1)</f>
        <v>games</v>
      </c>
      <c r="R2202" t="str">
        <f>RIGHT(N2202, LEN(N2202)-SEARCH("/", N2202))</f>
        <v>tabletop games</v>
      </c>
      <c r="S2202" s="13">
        <f>(J2202/86400)+25569+(-7/24)</f>
        <v>42163.334120370368</v>
      </c>
      <c r="T2202" s="13">
        <f>(I2202/86400)+25569+(-7/24)</f>
        <v>42190.833333333336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</f>
        <v>3.8271818181818182</v>
      </c>
      <c r="P2203" s="9">
        <f>(E2203/L2203)</f>
        <v>15.035357142857142</v>
      </c>
      <c r="Q2203" t="str">
        <f>LEFT(N2203,SEARCH("/",N2203)-1)</f>
        <v>music</v>
      </c>
      <c r="R2203" t="str">
        <f>RIGHT(N2203, LEN(N2203)-SEARCH("/", N2203))</f>
        <v>electronic music</v>
      </c>
      <c r="S2203" s="13">
        <f>(J2203/86400)+25569+(-7/24)</f>
        <v>41276.555150462962</v>
      </c>
      <c r="T2203" s="13">
        <f>(I2203/86400)+25569+(-7/24)</f>
        <v>41290.555150462962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</f>
        <v>7.0418124999999998</v>
      </c>
      <c r="P2204" s="9">
        <f>(E2204/L2204)</f>
        <v>39.066920943134534</v>
      </c>
      <c r="Q2204" t="str">
        <f>LEFT(N2204,SEARCH("/",N2204)-1)</f>
        <v>music</v>
      </c>
      <c r="R2204" t="str">
        <f>RIGHT(N2204, LEN(N2204)-SEARCH("/", N2204))</f>
        <v>electronic music</v>
      </c>
      <c r="S2204" s="13">
        <f>(J2204/86400)+25569+(-7/24)</f>
        <v>41184.557500000003</v>
      </c>
      <c r="T2204" s="13">
        <f>(I2204/86400)+25569+(-7/24)</f>
        <v>41214.557500000003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</f>
        <v>1.0954999999999999</v>
      </c>
      <c r="P2205" s="9">
        <f>(E2205/L2205)</f>
        <v>43.82</v>
      </c>
      <c r="Q2205" t="str">
        <f>LEFT(N2205,SEARCH("/",N2205)-1)</f>
        <v>music</v>
      </c>
      <c r="R2205" t="str">
        <f>RIGHT(N2205, LEN(N2205)-SEARCH("/", N2205))</f>
        <v>electronic music</v>
      </c>
      <c r="S2205" s="13">
        <f>(J2205/86400)+25569+(-7/24)</f>
        <v>42241.568078703705</v>
      </c>
      <c r="T2205" s="13">
        <f>(I2205/86400)+25569+(-7/24)</f>
        <v>42271.568078703705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</f>
        <v>1.3286666666666667</v>
      </c>
      <c r="P2206" s="9">
        <f>(E2206/L2206)</f>
        <v>27.301369863013697</v>
      </c>
      <c r="Q2206" t="str">
        <f>LEFT(N2206,SEARCH("/",N2206)-1)</f>
        <v>music</v>
      </c>
      <c r="R2206" t="str">
        <f>RIGHT(N2206, LEN(N2206)-SEARCH("/", N2206))</f>
        <v>electronic music</v>
      </c>
      <c r="S2206" s="13">
        <f>(J2206/86400)+25569+(-7/24)</f>
        <v>41312.019895833335</v>
      </c>
      <c r="T2206" s="13">
        <f>(I2206/86400)+25569+(-7/24)</f>
        <v>41342.019895833335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</f>
        <v>1.52</v>
      </c>
      <c r="P2207" s="9">
        <f>(E2207/L2207)</f>
        <v>42.222222222222221</v>
      </c>
      <c r="Q2207" t="str">
        <f>LEFT(N2207,SEARCH("/",N2207)-1)</f>
        <v>music</v>
      </c>
      <c r="R2207" t="str">
        <f>RIGHT(N2207, LEN(N2207)-SEARCH("/", N2207))</f>
        <v>electronic music</v>
      </c>
      <c r="S2207" s="13">
        <f>(J2207/86400)+25569+(-7/24)</f>
        <v>41031.529965277783</v>
      </c>
      <c r="T2207" s="13">
        <f>(I2207/86400)+25569+(-7/24)</f>
        <v>41061.529965277783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</f>
        <v>1.0272727272727273</v>
      </c>
      <c r="P2208" s="9">
        <f>(E2208/L2208)</f>
        <v>33.235294117647058</v>
      </c>
      <c r="Q2208" t="str">
        <f>LEFT(N2208,SEARCH("/",N2208)-1)</f>
        <v>music</v>
      </c>
      <c r="R2208" t="str">
        <f>RIGHT(N2208, LEN(N2208)-SEARCH("/", N2208))</f>
        <v>electronic music</v>
      </c>
      <c r="S2208" s="13">
        <f>(J2208/86400)+25569+(-7/24)</f>
        <v>40996.965555555558</v>
      </c>
      <c r="T2208" s="13">
        <f>(I2208/86400)+25569+(-7/24)</f>
        <v>41014.965555555558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</f>
        <v>1</v>
      </c>
      <c r="P2209" s="9">
        <f>(E2209/L2209)</f>
        <v>285.71428571428572</v>
      </c>
      <c r="Q2209" t="str">
        <f>LEFT(N2209,SEARCH("/",N2209)-1)</f>
        <v>music</v>
      </c>
      <c r="R2209" t="str">
        <f>RIGHT(N2209, LEN(N2209)-SEARCH("/", N2209))</f>
        <v>electronic music</v>
      </c>
      <c r="S2209" s="13">
        <f>(J2209/86400)+25569+(-7/24)</f>
        <v>41563.902465277781</v>
      </c>
      <c r="T2209" s="13">
        <f>(I2209/86400)+25569+(-7/24)</f>
        <v>41593.944131944445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</f>
        <v>1.016</v>
      </c>
      <c r="P2210" s="9">
        <f>(E2210/L2210)</f>
        <v>42.333333333333336</v>
      </c>
      <c r="Q2210" t="str">
        <f>LEFT(N2210,SEARCH("/",N2210)-1)</f>
        <v>music</v>
      </c>
      <c r="R2210" t="str">
        <f>RIGHT(N2210, LEN(N2210)-SEARCH("/", N2210))</f>
        <v>electronic music</v>
      </c>
      <c r="S2210" s="13">
        <f>(J2210/86400)+25569+(-7/24)</f>
        <v>40946.590578703705</v>
      </c>
      <c r="T2210" s="13">
        <f>(I2210/86400)+25569+(-7/24)</f>
        <v>41005.875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</f>
        <v>1.508</v>
      </c>
      <c r="P2211" s="9">
        <f>(E2211/L2211)</f>
        <v>50.266666666666666</v>
      </c>
      <c r="Q2211" t="str">
        <f>LEFT(N2211,SEARCH("/",N2211)-1)</f>
        <v>music</v>
      </c>
      <c r="R2211" t="str">
        <f>RIGHT(N2211, LEN(N2211)-SEARCH("/", N2211))</f>
        <v>electronic music</v>
      </c>
      <c r="S2211" s="13">
        <f>(J2211/86400)+25569+(-7/24)</f>
        <v>41732.188009259262</v>
      </c>
      <c r="T2211" s="13">
        <f>(I2211/86400)+25569+(-7/24)</f>
        <v>41743.666666666672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</f>
        <v>1.11425</v>
      </c>
      <c r="P2212" s="9">
        <f>(E2212/L2212)</f>
        <v>61.902777777777779</v>
      </c>
      <c r="Q2212" t="str">
        <f>LEFT(N2212,SEARCH("/",N2212)-1)</f>
        <v>music</v>
      </c>
      <c r="R2212" t="str">
        <f>RIGHT(N2212, LEN(N2212)-SEARCH("/", N2212))</f>
        <v>electronic music</v>
      </c>
      <c r="S2212" s="13">
        <f>(J2212/86400)+25569+(-7/24)</f>
        <v>40955.774421296301</v>
      </c>
      <c r="T2212" s="13">
        <f>(I2212/86400)+25569+(-7/24)</f>
        <v>41013.441666666673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</f>
        <v>1.956</v>
      </c>
      <c r="P2213" s="9">
        <f>(E2213/L2213)</f>
        <v>40.75</v>
      </c>
      <c r="Q2213" t="str">
        <f>LEFT(N2213,SEARCH("/",N2213)-1)</f>
        <v>music</v>
      </c>
      <c r="R2213" t="str">
        <f>RIGHT(N2213, LEN(N2213)-SEARCH("/", N2213))</f>
        <v>electronic music</v>
      </c>
      <c r="S2213" s="13">
        <f>(J2213/86400)+25569+(-7/24)</f>
        <v>41716.493344907409</v>
      </c>
      <c r="T2213" s="13">
        <f>(I2213/86400)+25569+(-7/24)</f>
        <v>41738.999305555561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</f>
        <v>1.1438333333333333</v>
      </c>
      <c r="P2214" s="9">
        <f>(E2214/L2214)</f>
        <v>55.796747967479675</v>
      </c>
      <c r="Q2214" t="str">
        <f>LEFT(N2214,SEARCH("/",N2214)-1)</f>
        <v>music</v>
      </c>
      <c r="R2214" t="str">
        <f>RIGHT(N2214, LEN(N2214)-SEARCH("/", N2214))</f>
        <v>electronic music</v>
      </c>
      <c r="S2214" s="13">
        <f>(J2214/86400)+25569+(-7/24)</f>
        <v>41548.455752314818</v>
      </c>
      <c r="T2214" s="13">
        <f>(I2214/86400)+25569+(-7/24)</f>
        <v>41581.75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</f>
        <v>2</v>
      </c>
      <c r="P2215" s="9">
        <f>(E2215/L2215)</f>
        <v>10</v>
      </c>
      <c r="Q2215" t="str">
        <f>LEFT(N2215,SEARCH("/",N2215)-1)</f>
        <v>music</v>
      </c>
      <c r="R2215" t="str">
        <f>RIGHT(N2215, LEN(N2215)-SEARCH("/", N2215))</f>
        <v>electronic music</v>
      </c>
      <c r="S2215" s="13">
        <f>(J2215/86400)+25569+(-7/24)</f>
        <v>42109.534479166665</v>
      </c>
      <c r="T2215" s="13">
        <f>(I2215/86400)+25569+(-7/24)</f>
        <v>42139.534479166665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</f>
        <v>2.9250166666666666</v>
      </c>
      <c r="P2216" s="9">
        <f>(E2216/L2216)</f>
        <v>73.125416666666666</v>
      </c>
      <c r="Q2216" t="str">
        <f>LEFT(N2216,SEARCH("/",N2216)-1)</f>
        <v>music</v>
      </c>
      <c r="R2216" t="str">
        <f>RIGHT(N2216, LEN(N2216)-SEARCH("/", N2216))</f>
        <v>electronic music</v>
      </c>
      <c r="S2216" s="13">
        <f>(J2216/86400)+25569+(-7/24)</f>
        <v>41646.500555555562</v>
      </c>
      <c r="T2216" s="13">
        <f>(I2216/86400)+25569+(-7/24)</f>
        <v>41676.500555555562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</f>
        <v>1.5636363636363637</v>
      </c>
      <c r="P2217" s="9">
        <f>(E2217/L2217)</f>
        <v>26.060606060606062</v>
      </c>
      <c r="Q2217" t="str">
        <f>LEFT(N2217,SEARCH("/",N2217)-1)</f>
        <v>music</v>
      </c>
      <c r="R2217" t="str">
        <f>RIGHT(N2217, LEN(N2217)-SEARCH("/", N2217))</f>
        <v>electronic music</v>
      </c>
      <c r="S2217" s="13">
        <f>(J2217/86400)+25569+(-7/24)</f>
        <v>40958.425601851857</v>
      </c>
      <c r="T2217" s="13">
        <f>(I2217/86400)+25569+(-7/24)</f>
        <v>40980.999305555561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</f>
        <v>1.0566666666666666</v>
      </c>
      <c r="P2218" s="9">
        <f>(E2218/L2218)</f>
        <v>22.642857142857142</v>
      </c>
      <c r="Q2218" t="str">
        <f>LEFT(N2218,SEARCH("/",N2218)-1)</f>
        <v>music</v>
      </c>
      <c r="R2218" t="str">
        <f>RIGHT(N2218, LEN(N2218)-SEARCH("/", N2218))</f>
        <v>electronic music</v>
      </c>
      <c r="S2218" s="13">
        <f>(J2218/86400)+25569+(-7/24)</f>
        <v>42194.460011574076</v>
      </c>
      <c r="T2218" s="13">
        <f>(I2218/86400)+25569+(-7/24)</f>
        <v>42208.460011574076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</f>
        <v>1.0119047619047619</v>
      </c>
      <c r="P2219" s="9">
        <f>(E2219/L2219)</f>
        <v>47.222222222222221</v>
      </c>
      <c r="Q2219" t="str">
        <f>LEFT(N2219,SEARCH("/",N2219)-1)</f>
        <v>music</v>
      </c>
      <c r="R2219" t="str">
        <f>RIGHT(N2219, LEN(N2219)-SEARCH("/", N2219))</f>
        <v>electronic music</v>
      </c>
      <c r="S2219" s="13">
        <f>(J2219/86400)+25569+(-7/24)</f>
        <v>42299.48510416667</v>
      </c>
      <c r="T2219" s="13">
        <f>(I2219/86400)+25569+(-7/24)</f>
        <v>42310.041666666664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</f>
        <v>1.2283299999999999</v>
      </c>
      <c r="P2220" s="9">
        <f>(E2220/L2220)</f>
        <v>32.324473684210524</v>
      </c>
      <c r="Q2220" t="str">
        <f>LEFT(N2220,SEARCH("/",N2220)-1)</f>
        <v>music</v>
      </c>
      <c r="R2220" t="str">
        <f>RIGHT(N2220, LEN(N2220)-SEARCH("/", N2220))</f>
        <v>electronic music</v>
      </c>
      <c r="S2220" s="13">
        <f>(J2220/86400)+25569+(-7/24)</f>
        <v>41127.520636574074</v>
      </c>
      <c r="T2220" s="13">
        <f>(I2220/86400)+25569+(-7/24)</f>
        <v>41149.708333333336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</f>
        <v>1.0149999999999999</v>
      </c>
      <c r="P2221" s="9">
        <f>(E2221/L2221)</f>
        <v>53.421052631578945</v>
      </c>
      <c r="Q2221" t="str">
        <f>LEFT(N2221,SEARCH("/",N2221)-1)</f>
        <v>music</v>
      </c>
      <c r="R2221" t="str">
        <f>RIGHT(N2221, LEN(N2221)-SEARCH("/", N2221))</f>
        <v>electronic music</v>
      </c>
      <c r="S2221" s="13">
        <f>(J2221/86400)+25569+(-7/24)</f>
        <v>42205.427222222228</v>
      </c>
      <c r="T2221" s="13">
        <f>(I2221/86400)+25569+(-7/24)</f>
        <v>42235.427222222228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</f>
        <v>1.0114285714285713</v>
      </c>
      <c r="P2222" s="9">
        <f>(E2222/L2222)</f>
        <v>51.304347826086953</v>
      </c>
      <c r="Q2222" t="str">
        <f>LEFT(N2222,SEARCH("/",N2222)-1)</f>
        <v>music</v>
      </c>
      <c r="R2222" t="str">
        <f>RIGHT(N2222, LEN(N2222)-SEARCH("/", N2222))</f>
        <v>electronic music</v>
      </c>
      <c r="S2222" s="13">
        <f>(J2222/86400)+25569+(-7/24)</f>
        <v>41451.768935185188</v>
      </c>
      <c r="T2222" s="13">
        <f>(I2222/86400)+25569+(-7/24)</f>
        <v>41481.768935185188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</f>
        <v>1.0811999999999999</v>
      </c>
      <c r="P2223" s="9">
        <f>(E2223/L2223)</f>
        <v>37.197247706422019</v>
      </c>
      <c r="Q2223" t="str">
        <f>LEFT(N2223,SEARCH("/",N2223)-1)</f>
        <v>games</v>
      </c>
      <c r="R2223" t="str">
        <f>RIGHT(N2223, LEN(N2223)-SEARCH("/", N2223))</f>
        <v>tabletop games</v>
      </c>
      <c r="S2223" s="13">
        <f>(J2223/86400)+25569+(-7/24)</f>
        <v>42452.375104166669</v>
      </c>
      <c r="T2223" s="13">
        <f>(I2223/86400)+25569+(-7/24)</f>
        <v>42482.708333333336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</f>
        <v>1.6259999999999999</v>
      </c>
      <c r="P2224" s="9">
        <f>(E2224/L2224)</f>
        <v>27.1</v>
      </c>
      <c r="Q2224" t="str">
        <f>LEFT(N2224,SEARCH("/",N2224)-1)</f>
        <v>games</v>
      </c>
      <c r="R2224" t="str">
        <f>RIGHT(N2224, LEN(N2224)-SEARCH("/", N2224))</f>
        <v>tabletop games</v>
      </c>
      <c r="S2224" s="13">
        <f>(J2224/86400)+25569+(-7/24)</f>
        <v>40906.495914351857</v>
      </c>
      <c r="T2224" s="13">
        <f>(I2224/86400)+25569+(-7/24)</f>
        <v>40936.495914351857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</f>
        <v>1.0580000000000001</v>
      </c>
      <c r="P2225" s="9">
        <f>(E2225/L2225)</f>
        <v>206.31</v>
      </c>
      <c r="Q2225" t="str">
        <f>LEFT(N2225,SEARCH("/",N2225)-1)</f>
        <v>games</v>
      </c>
      <c r="R2225" t="str">
        <f>RIGHT(N2225, LEN(N2225)-SEARCH("/", N2225))</f>
        <v>tabletop games</v>
      </c>
      <c r="S2225" s="13">
        <f>(J2225/86400)+25569+(-7/24)</f>
        <v>42152.349166666674</v>
      </c>
      <c r="T2225" s="13">
        <f>(I2225/86400)+25569+(-7/24)</f>
        <v>42182.349166666674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</f>
        <v>2.4315000000000002</v>
      </c>
      <c r="P2226" s="9">
        <f>(E2226/L2226)</f>
        <v>82.145270270270274</v>
      </c>
      <c r="Q2226" t="str">
        <f>LEFT(N2226,SEARCH("/",N2226)-1)</f>
        <v>games</v>
      </c>
      <c r="R2226" t="str">
        <f>RIGHT(N2226, LEN(N2226)-SEARCH("/", N2226))</f>
        <v>tabletop games</v>
      </c>
      <c r="S2226" s="13">
        <f>(J2226/86400)+25569+(-7/24)</f>
        <v>42644.375868055555</v>
      </c>
      <c r="T2226" s="13">
        <f>(I2226/86400)+25569+(-7/24)</f>
        <v>42672.500000000007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</f>
        <v>9.4483338095238096</v>
      </c>
      <c r="P2227" s="9">
        <f>(E2227/L2227)</f>
        <v>164.79651993355483</v>
      </c>
      <c r="Q2227" t="str">
        <f>LEFT(N2227,SEARCH("/",N2227)-1)</f>
        <v>games</v>
      </c>
      <c r="R2227" t="str">
        <f>RIGHT(N2227, LEN(N2227)-SEARCH("/", N2227))</f>
        <v>tabletop games</v>
      </c>
      <c r="S2227" s="13">
        <f>(J2227/86400)+25569+(-7/24)</f>
        <v>41873.500173611115</v>
      </c>
      <c r="T2227" s="13">
        <f>(I2227/86400)+25569+(-7/24)</f>
        <v>41903.500173611115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</f>
        <v>1.0846283333333333</v>
      </c>
      <c r="P2228" s="9">
        <f>(E2228/L2228)</f>
        <v>60.820280373831778</v>
      </c>
      <c r="Q2228" t="str">
        <f>LEFT(N2228,SEARCH("/",N2228)-1)</f>
        <v>games</v>
      </c>
      <c r="R2228" t="str">
        <f>RIGHT(N2228, LEN(N2228)-SEARCH("/", N2228))</f>
        <v>tabletop games</v>
      </c>
      <c r="S2228" s="13">
        <f>(J2228/86400)+25569+(-7/24)</f>
        <v>42381.507199074076</v>
      </c>
      <c r="T2228" s="13">
        <f>(I2228/86400)+25569+(-7/24)</f>
        <v>42411.915972222225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</f>
        <v>1.5737692307692308</v>
      </c>
      <c r="P2229" s="9">
        <f>(E2229/L2229)</f>
        <v>67.970099667774093</v>
      </c>
      <c r="Q2229" t="str">
        <f>LEFT(N2229,SEARCH("/",N2229)-1)</f>
        <v>games</v>
      </c>
      <c r="R2229" t="str">
        <f>RIGHT(N2229, LEN(N2229)-SEARCH("/", N2229))</f>
        <v>tabletop games</v>
      </c>
      <c r="S2229" s="13">
        <f>(J2229/86400)+25569+(-7/24)</f>
        <v>41561.515682870369</v>
      </c>
      <c r="T2229" s="13">
        <f>(I2229/86400)+25569+(-7/24)</f>
        <v>41591.557349537041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</f>
        <v>11.744899999999999</v>
      </c>
      <c r="P2230" s="9">
        <f>(E2230/L2230)</f>
        <v>81.561805555555551</v>
      </c>
      <c r="Q2230" t="str">
        <f>LEFT(N2230,SEARCH("/",N2230)-1)</f>
        <v>games</v>
      </c>
      <c r="R2230" t="str">
        <f>RIGHT(N2230, LEN(N2230)-SEARCH("/", N2230))</f>
        <v>tabletop games</v>
      </c>
      <c r="S2230" s="13">
        <f>(J2230/86400)+25569+(-7/24)</f>
        <v>42201.986527777779</v>
      </c>
      <c r="T2230" s="13">
        <f>(I2230/86400)+25569+(-7/24)</f>
        <v>42231.986527777779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</f>
        <v>1.7104755366949576</v>
      </c>
      <c r="P2231" s="9">
        <f>(E2231/L2231)</f>
        <v>25.42547309833024</v>
      </c>
      <c r="Q2231" t="str">
        <f>LEFT(N2231,SEARCH("/",N2231)-1)</f>
        <v>games</v>
      </c>
      <c r="R2231" t="str">
        <f>RIGHT(N2231, LEN(N2231)-SEARCH("/", N2231))</f>
        <v>tabletop games</v>
      </c>
      <c r="S2231" s="13">
        <f>(J2231/86400)+25569+(-7/24)</f>
        <v>41484.372581018521</v>
      </c>
      <c r="T2231" s="13">
        <f>(I2231/86400)+25569+(-7/24)</f>
        <v>41519.875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</f>
        <v>1.2595294117647058</v>
      </c>
      <c r="P2232" s="9">
        <f>(E2232/L2232)</f>
        <v>21.497991967871485</v>
      </c>
      <c r="Q2232" t="str">
        <f>LEFT(N2232,SEARCH("/",N2232)-1)</f>
        <v>games</v>
      </c>
      <c r="R2232" t="str">
        <f>RIGHT(N2232, LEN(N2232)-SEARCH("/", N2232))</f>
        <v>tabletop games</v>
      </c>
      <c r="S2232" s="13">
        <f>(J2232/86400)+25569+(-7/24)</f>
        <v>41724.589432870373</v>
      </c>
      <c r="T2232" s="13">
        <f>(I2232/86400)+25569+(-7/24)</f>
        <v>41754.589432870373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</f>
        <v>12.121296000000001</v>
      </c>
      <c r="P2233" s="9">
        <f>(E2233/L2233)</f>
        <v>27.226630727762803</v>
      </c>
      <c r="Q2233" t="str">
        <f>LEFT(N2233,SEARCH("/",N2233)-1)</f>
        <v>games</v>
      </c>
      <c r="R2233" t="str">
        <f>RIGHT(N2233, LEN(N2233)-SEARCH("/", N2233))</f>
        <v>tabletop games</v>
      </c>
      <c r="S2233" s="13">
        <f>(J2233/86400)+25569+(-7/24)</f>
        <v>41423.61922453704</v>
      </c>
      <c r="T2233" s="13">
        <f>(I2233/86400)+25569+(-7/24)</f>
        <v>41449.916666666672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</f>
        <v>4.9580000000000002</v>
      </c>
      <c r="P2234" s="9">
        <f>(E2234/L2234)</f>
        <v>25.091093117408906</v>
      </c>
      <c r="Q2234" t="str">
        <f>LEFT(N2234,SEARCH("/",N2234)-1)</f>
        <v>games</v>
      </c>
      <c r="R2234" t="str">
        <f>RIGHT(N2234, LEN(N2234)-SEARCH("/", N2234))</f>
        <v>tabletop games</v>
      </c>
      <c r="S2234" s="13">
        <f>(J2234/86400)+25569+(-7/24)</f>
        <v>41806.50240740741</v>
      </c>
      <c r="T2234" s="13">
        <f>(I2234/86400)+25569+(-7/24)</f>
        <v>41838.833333333336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</f>
        <v>3.3203999999999998</v>
      </c>
      <c r="P2235" s="9">
        <f>(E2235/L2235)</f>
        <v>21.230179028132991</v>
      </c>
      <c r="Q2235" t="str">
        <f>LEFT(N2235,SEARCH("/",N2235)-1)</f>
        <v>games</v>
      </c>
      <c r="R2235" t="str">
        <f>RIGHT(N2235, LEN(N2235)-SEARCH("/", N2235))</f>
        <v>tabletop games</v>
      </c>
      <c r="S2235" s="13">
        <f>(J2235/86400)+25569+(-7/24)</f>
        <v>42331.087256944447</v>
      </c>
      <c r="T2235" s="13">
        <f>(I2235/86400)+25569+(-7/24)</f>
        <v>42351.708333333336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</f>
        <v>11.65</v>
      </c>
      <c r="P2236" s="9">
        <f>(E2236/L2236)</f>
        <v>41.607142857142854</v>
      </c>
      <c r="Q2236" t="str">
        <f>LEFT(N2236,SEARCH("/",N2236)-1)</f>
        <v>games</v>
      </c>
      <c r="R2236" t="str">
        <f>RIGHT(N2236, LEN(N2236)-SEARCH("/", N2236))</f>
        <v>tabletop games</v>
      </c>
      <c r="S2236" s="13">
        <f>(J2236/86400)+25569+(-7/24)</f>
        <v>42710.532951388894</v>
      </c>
      <c r="T2236" s="13">
        <f>(I2236/86400)+25569+(-7/24)</f>
        <v>42740.532951388894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</f>
        <v>1.5331538461538461</v>
      </c>
      <c r="P2237" s="9">
        <f>(E2237/L2237)</f>
        <v>135.58503401360545</v>
      </c>
      <c r="Q2237" t="str">
        <f>LEFT(N2237,SEARCH("/",N2237)-1)</f>
        <v>games</v>
      </c>
      <c r="R2237" t="str">
        <f>RIGHT(N2237, LEN(N2237)-SEARCH("/", N2237))</f>
        <v>tabletop games</v>
      </c>
      <c r="S2237" s="13">
        <f>(J2237/86400)+25569+(-7/24)</f>
        <v>42061.730451388888</v>
      </c>
      <c r="T2237" s="13">
        <f>(I2237/86400)+25569+(-7/24)</f>
        <v>42091.688784722224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</f>
        <v>5.3710714285714287</v>
      </c>
      <c r="P2238" s="9">
        <f>(E2238/L2238)</f>
        <v>22.116176470588236</v>
      </c>
      <c r="Q2238" t="str">
        <f>LEFT(N2238,SEARCH("/",N2238)-1)</f>
        <v>games</v>
      </c>
      <c r="R2238" t="str">
        <f>RIGHT(N2238, LEN(N2238)-SEARCH("/", N2238))</f>
        <v>tabletop games</v>
      </c>
      <c r="S2238" s="13">
        <f>(J2238/86400)+25569+(-7/24)</f>
        <v>42371.325497685182</v>
      </c>
      <c r="T2238" s="13">
        <f>(I2238/86400)+25569+(-7/24)</f>
        <v>42401.325497685182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</f>
        <v>3.5292777777777777</v>
      </c>
      <c r="P2239" s="9">
        <f>(E2239/L2239)</f>
        <v>64.625635808748726</v>
      </c>
      <c r="Q2239" t="str">
        <f>LEFT(N2239,SEARCH("/",N2239)-1)</f>
        <v>games</v>
      </c>
      <c r="R2239" t="str">
        <f>RIGHT(N2239, LEN(N2239)-SEARCH("/", N2239))</f>
        <v>tabletop games</v>
      </c>
      <c r="S2239" s="13">
        <f>(J2239/86400)+25569+(-7/24)</f>
        <v>41914.7116087963</v>
      </c>
      <c r="T2239" s="13">
        <f>(I2239/86400)+25569+(-7/24)</f>
        <v>41955.040972222225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</f>
        <v>1.3740000000000001</v>
      </c>
      <c r="P2240" s="9">
        <f>(E2240/L2240)</f>
        <v>69.569620253164558</v>
      </c>
      <c r="Q2240" t="str">
        <f>LEFT(N2240,SEARCH("/",N2240)-1)</f>
        <v>games</v>
      </c>
      <c r="R2240" t="str">
        <f>RIGHT(N2240, LEN(N2240)-SEARCH("/", N2240))</f>
        <v>tabletop games</v>
      </c>
      <c r="S2240" s="13">
        <f>(J2240/86400)+25569+(-7/24)</f>
        <v>42774.330046296302</v>
      </c>
      <c r="T2240" s="13">
        <f>(I2240/86400)+25569+(-7/24)</f>
        <v>42804.330046296302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</f>
        <v>1.2802667999999999</v>
      </c>
      <c r="P2241" s="9">
        <f>(E2241/L2241)</f>
        <v>75.133028169014082</v>
      </c>
      <c r="Q2241" t="str">
        <f>LEFT(N2241,SEARCH("/",N2241)-1)</f>
        <v>games</v>
      </c>
      <c r="R2241" t="str">
        <f>RIGHT(N2241, LEN(N2241)-SEARCH("/", N2241))</f>
        <v>tabletop games</v>
      </c>
      <c r="S2241" s="13">
        <f>(J2241/86400)+25569+(-7/24)</f>
        <v>41572.66682870371</v>
      </c>
      <c r="T2241" s="13">
        <f>(I2241/86400)+25569+(-7/24)</f>
        <v>41608.876388888893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</f>
        <v>2.7067999999999999</v>
      </c>
      <c r="P2242" s="9">
        <f>(E2242/L2242)</f>
        <v>140.97916666666666</v>
      </c>
      <c r="Q2242" t="str">
        <f>LEFT(N2242,SEARCH("/",N2242)-1)</f>
        <v>games</v>
      </c>
      <c r="R2242" t="str">
        <f>RIGHT(N2242, LEN(N2242)-SEARCH("/", N2242))</f>
        <v>tabletop games</v>
      </c>
      <c r="S2242" s="13">
        <f>(J2242/86400)+25569+(-7/24)</f>
        <v>42452.534074074072</v>
      </c>
      <c r="T2242" s="13">
        <f>(I2242/86400)+25569+(-7/24)</f>
        <v>42482.534074074072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</f>
        <v>8.0640000000000001</v>
      </c>
      <c r="P2243" s="9">
        <f>(E2243/L2243)</f>
        <v>49.472392638036808</v>
      </c>
      <c r="Q2243" t="str">
        <f>LEFT(N2243,SEARCH("/",N2243)-1)</f>
        <v>games</v>
      </c>
      <c r="R2243" t="str">
        <f>RIGHT(N2243, LEN(N2243)-SEARCH("/", N2243))</f>
        <v>tabletop games</v>
      </c>
      <c r="S2243" s="13">
        <f>(J2243/86400)+25569+(-7/24)</f>
        <v>42766.535879629628</v>
      </c>
      <c r="T2243" s="13">
        <f>(I2243/86400)+25569+(-7/24)</f>
        <v>42796.535879629628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</f>
        <v>13.600976000000001</v>
      </c>
      <c r="P2244" s="9">
        <f>(E2244/L2244)</f>
        <v>53.865251485148519</v>
      </c>
      <c r="Q2244" t="str">
        <f>LEFT(N2244,SEARCH("/",N2244)-1)</f>
        <v>games</v>
      </c>
      <c r="R2244" t="str">
        <f>RIGHT(N2244, LEN(N2244)-SEARCH("/", N2244))</f>
        <v>tabletop games</v>
      </c>
      <c r="S2244" s="13">
        <f>(J2244/86400)+25569+(-7/24)</f>
        <v>41569.283946759264</v>
      </c>
      <c r="T2244" s="13">
        <f>(I2244/86400)+25569+(-7/24)</f>
        <v>41604.834722222229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</f>
        <v>9302.5</v>
      </c>
      <c r="P2245" s="9">
        <f>(E2245/L2245)</f>
        <v>4.5712530712530715</v>
      </c>
      <c r="Q2245" t="str">
        <f>LEFT(N2245,SEARCH("/",N2245)-1)</f>
        <v>games</v>
      </c>
      <c r="R2245" t="str">
        <f>RIGHT(N2245, LEN(N2245)-SEARCH("/", N2245))</f>
        <v>tabletop games</v>
      </c>
      <c r="S2245" s="13">
        <f>(J2245/86400)+25569+(-7/24)</f>
        <v>42800.459374999999</v>
      </c>
      <c r="T2245" s="13">
        <f>(I2245/86400)+25569+(-7/24)</f>
        <v>42806.833333333336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</f>
        <v>3.7702</v>
      </c>
      <c r="P2246" s="9">
        <f>(E2246/L2246)</f>
        <v>65.00344827586207</v>
      </c>
      <c r="Q2246" t="str">
        <f>LEFT(N2246,SEARCH("/",N2246)-1)</f>
        <v>games</v>
      </c>
      <c r="R2246" t="str">
        <f>RIGHT(N2246, LEN(N2246)-SEARCH("/", N2246))</f>
        <v>tabletop games</v>
      </c>
      <c r="S2246" s="13">
        <f>(J2246/86400)+25569+(-7/24)</f>
        <v>42647.52715277778</v>
      </c>
      <c r="T2246" s="13">
        <f>(I2246/86400)+25569+(-7/24)</f>
        <v>42659.562500000007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</f>
        <v>26.47025</v>
      </c>
      <c r="P2247" s="9">
        <f>(E2247/L2247)</f>
        <v>53.475252525252522</v>
      </c>
      <c r="Q2247" t="str">
        <f>LEFT(N2247,SEARCH("/",N2247)-1)</f>
        <v>games</v>
      </c>
      <c r="R2247" t="str">
        <f>RIGHT(N2247, LEN(N2247)-SEARCH("/", N2247))</f>
        <v>tabletop games</v>
      </c>
      <c r="S2247" s="13">
        <f>(J2247/86400)+25569+(-7/24)</f>
        <v>41660.416863425926</v>
      </c>
      <c r="T2247" s="13">
        <f>(I2247/86400)+25569+(-7/24)</f>
        <v>41691.458333333336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</f>
        <v>1.0012000000000001</v>
      </c>
      <c r="P2248" s="9">
        <f>(E2248/L2248)</f>
        <v>43.912280701754383</v>
      </c>
      <c r="Q2248" t="str">
        <f>LEFT(N2248,SEARCH("/",N2248)-1)</f>
        <v>games</v>
      </c>
      <c r="R2248" t="str">
        <f>RIGHT(N2248, LEN(N2248)-SEARCH("/", N2248))</f>
        <v>tabletop games</v>
      </c>
      <c r="S2248" s="13">
        <f>(J2248/86400)+25569+(-7/24)</f>
        <v>42221.500115740746</v>
      </c>
      <c r="T2248" s="13">
        <f>(I2248/86400)+25569+(-7/24)</f>
        <v>42251.500115740746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</f>
        <v>1.0445405405405406</v>
      </c>
      <c r="P2249" s="9">
        <f>(E2249/L2249)</f>
        <v>50.852631578947367</v>
      </c>
      <c r="Q2249" t="str">
        <f>LEFT(N2249,SEARCH("/",N2249)-1)</f>
        <v>games</v>
      </c>
      <c r="R2249" t="str">
        <f>RIGHT(N2249, LEN(N2249)-SEARCH("/", N2249))</f>
        <v>tabletop games</v>
      </c>
      <c r="S2249" s="13">
        <f>(J2249/86400)+25569+(-7/24)</f>
        <v>42200.374594907415</v>
      </c>
      <c r="T2249" s="13">
        <f>(I2249/86400)+25569+(-7/24)</f>
        <v>42214.374594907415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</f>
        <v>1.0721428571428571</v>
      </c>
      <c r="P2250" s="9">
        <f>(E2250/L2250)</f>
        <v>58.6328125</v>
      </c>
      <c r="Q2250" t="str">
        <f>LEFT(N2250,SEARCH("/",N2250)-1)</f>
        <v>games</v>
      </c>
      <c r="R2250" t="str">
        <f>RIGHT(N2250, LEN(N2250)-SEARCH("/", N2250))</f>
        <v>tabletop games</v>
      </c>
      <c r="S2250" s="13">
        <f>(J2250/86400)+25569+(-7/24)</f>
        <v>42688.584236111114</v>
      </c>
      <c r="T2250" s="13">
        <f>(I2250/86400)+25569+(-7/24)</f>
        <v>42718.584236111114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</f>
        <v>1.6877142857142857</v>
      </c>
      <c r="P2251" s="9">
        <f>(E2251/L2251)</f>
        <v>32.81666666666667</v>
      </c>
      <c r="Q2251" t="str">
        <f>LEFT(N2251,SEARCH("/",N2251)-1)</f>
        <v>games</v>
      </c>
      <c r="R2251" t="str">
        <f>RIGHT(N2251, LEN(N2251)-SEARCH("/", N2251))</f>
        <v>tabletop games</v>
      </c>
      <c r="S2251" s="13">
        <f>(J2251/86400)+25569+(-7/24)</f>
        <v>41336.411631944451</v>
      </c>
      <c r="T2251" s="13">
        <f>(I2251/86400)+25569+(-7/24)</f>
        <v>41366.36996527778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</f>
        <v>9.7511200000000002</v>
      </c>
      <c r="P2252" s="9">
        <f>(E2252/L2252)</f>
        <v>426.93169877408059</v>
      </c>
      <c r="Q2252" t="str">
        <f>LEFT(N2252,SEARCH("/",N2252)-1)</f>
        <v>games</v>
      </c>
      <c r="R2252" t="str">
        <f>RIGHT(N2252, LEN(N2252)-SEARCH("/", N2252))</f>
        <v>tabletop games</v>
      </c>
      <c r="S2252" s="13">
        <f>(J2252/86400)+25569+(-7/24)</f>
        <v>42676.713807870372</v>
      </c>
      <c r="T2252" s="13">
        <f>(I2252/86400)+25569+(-7/24)</f>
        <v>42706.755474537036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</f>
        <v>1.3444929411764706</v>
      </c>
      <c r="P2253" s="9">
        <f>(E2253/L2253)</f>
        <v>23.808729166666669</v>
      </c>
      <c r="Q2253" t="str">
        <f>LEFT(N2253,SEARCH("/",N2253)-1)</f>
        <v>games</v>
      </c>
      <c r="R2253" t="str">
        <f>RIGHT(N2253, LEN(N2253)-SEARCH("/", N2253))</f>
        <v>tabletop games</v>
      </c>
      <c r="S2253" s="13">
        <f>(J2253/86400)+25569+(-7/24)</f>
        <v>41846.054131944446</v>
      </c>
      <c r="T2253" s="13">
        <f>(I2253/86400)+25569+(-7/24)</f>
        <v>41867.054131944446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</f>
        <v>2.722777777777778</v>
      </c>
      <c r="P2254" s="9">
        <f>(E2254/L2254)</f>
        <v>98.413654618473899</v>
      </c>
      <c r="Q2254" t="str">
        <f>LEFT(N2254,SEARCH("/",N2254)-1)</f>
        <v>games</v>
      </c>
      <c r="R2254" t="str">
        <f>RIGHT(N2254, LEN(N2254)-SEARCH("/", N2254))</f>
        <v>tabletop games</v>
      </c>
      <c r="S2254" s="13">
        <f>(J2254/86400)+25569+(-7/24)</f>
        <v>42573.036319444444</v>
      </c>
      <c r="T2254" s="13">
        <f>(I2254/86400)+25569+(-7/24)</f>
        <v>42588.036319444444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</f>
        <v>1.1268750000000001</v>
      </c>
      <c r="P2255" s="9">
        <f>(E2255/L2255)</f>
        <v>107.32142857142857</v>
      </c>
      <c r="Q2255" t="str">
        <f>LEFT(N2255,SEARCH("/",N2255)-1)</f>
        <v>games</v>
      </c>
      <c r="R2255" t="str">
        <f>RIGHT(N2255, LEN(N2255)-SEARCH("/", N2255))</f>
        <v>tabletop games</v>
      </c>
      <c r="S2255" s="13">
        <f>(J2255/86400)+25569+(-7/24)</f>
        <v>42296.339664351857</v>
      </c>
      <c r="T2255" s="13">
        <f>(I2255/86400)+25569+(-7/24)</f>
        <v>42326.381331018521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</f>
        <v>4.5979999999999999</v>
      </c>
      <c r="P2256" s="9">
        <f>(E2256/L2256)</f>
        <v>11.67005076142132</v>
      </c>
      <c r="Q2256" t="str">
        <f>LEFT(N2256,SEARCH("/",N2256)-1)</f>
        <v>games</v>
      </c>
      <c r="R2256" t="str">
        <f>RIGHT(N2256, LEN(N2256)-SEARCH("/", N2256))</f>
        <v>tabletop games</v>
      </c>
      <c r="S2256" s="13">
        <f>(J2256/86400)+25569+(-7/24)</f>
        <v>42752.356111111112</v>
      </c>
      <c r="T2256" s="13">
        <f>(I2256/86400)+25569+(-7/24)</f>
        <v>42759.356111111112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</f>
        <v>2.8665822784810127</v>
      </c>
      <c r="P2257" s="9">
        <f>(E2257/L2257)</f>
        <v>41.782287822878232</v>
      </c>
      <c r="Q2257" t="str">
        <f>LEFT(N2257,SEARCH("/",N2257)-1)</f>
        <v>games</v>
      </c>
      <c r="R2257" t="str">
        <f>RIGHT(N2257, LEN(N2257)-SEARCH("/", N2257))</f>
        <v>tabletop games</v>
      </c>
      <c r="S2257" s="13">
        <f>(J2257/86400)+25569+(-7/24)</f>
        <v>42467.660312500004</v>
      </c>
      <c r="T2257" s="13">
        <f>(I2257/86400)+25569+(-7/24)</f>
        <v>42497.660312500004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</f>
        <v>2.2270833333333333</v>
      </c>
      <c r="P2258" s="9">
        <f>(E2258/L2258)</f>
        <v>21.38</v>
      </c>
      <c r="Q2258" t="str">
        <f>LEFT(N2258,SEARCH("/",N2258)-1)</f>
        <v>games</v>
      </c>
      <c r="R2258" t="str">
        <f>RIGHT(N2258, LEN(N2258)-SEARCH("/", N2258))</f>
        <v>tabletop games</v>
      </c>
      <c r="S2258" s="13">
        <f>(J2258/86400)+25569+(-7/24)</f>
        <v>42682.160254629627</v>
      </c>
      <c r="T2258" s="13">
        <f>(I2258/86400)+25569+(-7/24)</f>
        <v>42696.160254629627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</f>
        <v>6.3613999999999997</v>
      </c>
      <c r="P2259" s="9">
        <f>(E2259/L2259)</f>
        <v>94.103550295857985</v>
      </c>
      <c r="Q2259" t="str">
        <f>LEFT(N2259,SEARCH("/",N2259)-1)</f>
        <v>games</v>
      </c>
      <c r="R2259" t="str">
        <f>RIGHT(N2259, LEN(N2259)-SEARCH("/", N2259))</f>
        <v>tabletop games</v>
      </c>
      <c r="S2259" s="13">
        <f>(J2259/86400)+25569+(-7/24)</f>
        <v>42505.645011574081</v>
      </c>
      <c r="T2259" s="13">
        <f>(I2259/86400)+25569+(-7/24)</f>
        <v>42540.666666666664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</f>
        <v>1.4650000000000001</v>
      </c>
      <c r="P2260" s="9">
        <f>(E2260/L2260)</f>
        <v>15.721951219512196</v>
      </c>
      <c r="Q2260" t="str">
        <f>LEFT(N2260,SEARCH("/",N2260)-1)</f>
        <v>games</v>
      </c>
      <c r="R2260" t="str">
        <f>RIGHT(N2260, LEN(N2260)-SEARCH("/", N2260))</f>
        <v>tabletop games</v>
      </c>
      <c r="S2260" s="13">
        <f>(J2260/86400)+25569+(-7/24)</f>
        <v>42136.459340277775</v>
      </c>
      <c r="T2260" s="13">
        <f>(I2260/86400)+25569+(-7/24)</f>
        <v>42166.459340277775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</f>
        <v>18.670999999999999</v>
      </c>
      <c r="P2261" s="9">
        <f>(E2261/L2261)</f>
        <v>90.635922330097088</v>
      </c>
      <c r="Q2261" t="str">
        <f>LEFT(N2261,SEARCH("/",N2261)-1)</f>
        <v>games</v>
      </c>
      <c r="R2261" t="str">
        <f>RIGHT(N2261, LEN(N2261)-SEARCH("/", N2261))</f>
        <v>tabletop games</v>
      </c>
      <c r="S2261" s="13">
        <f>(J2261/86400)+25569+(-7/24)</f>
        <v>42702.513148148151</v>
      </c>
      <c r="T2261" s="13">
        <f>(I2261/86400)+25569+(-7/24)</f>
        <v>42712.513148148151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</f>
        <v>3.2692000000000001</v>
      </c>
      <c r="P2262" s="9">
        <f>(E2262/L2262)</f>
        <v>97.297619047619051</v>
      </c>
      <c r="Q2262" t="str">
        <f>LEFT(N2262,SEARCH("/",N2262)-1)</f>
        <v>games</v>
      </c>
      <c r="R2262" t="str">
        <f>RIGHT(N2262, LEN(N2262)-SEARCH("/", N2262))</f>
        <v>tabletop games</v>
      </c>
      <c r="S2262" s="13">
        <f>(J2262/86400)+25569+(-7/24)</f>
        <v>41694.725115740745</v>
      </c>
      <c r="T2262" s="13">
        <f>(I2262/86400)+25569+(-7/24)</f>
        <v>41724.68344907408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</f>
        <v>7.7949999999999999</v>
      </c>
      <c r="P2263" s="9">
        <f>(E2263/L2263)</f>
        <v>37.11904761904762</v>
      </c>
      <c r="Q2263" t="str">
        <f>LEFT(N2263,SEARCH("/",N2263)-1)</f>
        <v>games</v>
      </c>
      <c r="R2263" t="str">
        <f>RIGHT(N2263, LEN(N2263)-SEARCH("/", N2263))</f>
        <v>tabletop games</v>
      </c>
      <c r="S2263" s="13">
        <f>(J2263/86400)+25569+(-7/24)</f>
        <v>42759.43310185185</v>
      </c>
      <c r="T2263" s="13">
        <f>(I2263/86400)+25569+(-7/24)</f>
        <v>42780.43310185185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</f>
        <v>1.5415151515151515</v>
      </c>
      <c r="P2264" s="9">
        <f>(E2264/L2264)</f>
        <v>28.104972375690608</v>
      </c>
      <c r="Q2264" t="str">
        <f>LEFT(N2264,SEARCH("/",N2264)-1)</f>
        <v>games</v>
      </c>
      <c r="R2264" t="str">
        <f>RIGHT(N2264, LEN(N2264)-SEARCH("/", N2264))</f>
        <v>tabletop games</v>
      </c>
      <c r="S2264" s="13">
        <f>(J2264/86400)+25569+(-7/24)</f>
        <v>41926.293495370373</v>
      </c>
      <c r="T2264" s="13">
        <f>(I2264/86400)+25569+(-7/24)</f>
        <v>41960.708333333336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</f>
        <v>1.1554666666666666</v>
      </c>
      <c r="P2265" s="9">
        <f>(E2265/L2265)</f>
        <v>144.43333333333334</v>
      </c>
      <c r="Q2265" t="str">
        <f>LEFT(N2265,SEARCH("/",N2265)-1)</f>
        <v>games</v>
      </c>
      <c r="R2265" t="str">
        <f>RIGHT(N2265, LEN(N2265)-SEARCH("/", N2265))</f>
        <v>tabletop games</v>
      </c>
      <c r="S2265" s="13">
        <f>(J2265/86400)+25569+(-7/24)</f>
        <v>42014.540659722225</v>
      </c>
      <c r="T2265" s="13">
        <f>(I2265/86400)+25569+(-7/24)</f>
        <v>42035.540659722225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</f>
        <v>1.8003333333333333</v>
      </c>
      <c r="P2266" s="9">
        <f>(E2266/L2266)</f>
        <v>24.274157303370785</v>
      </c>
      <c r="Q2266" t="str">
        <f>LEFT(N2266,SEARCH("/",N2266)-1)</f>
        <v>games</v>
      </c>
      <c r="R2266" t="str">
        <f>RIGHT(N2266, LEN(N2266)-SEARCH("/", N2266))</f>
        <v>tabletop games</v>
      </c>
      <c r="S2266" s="13">
        <f>(J2266/86400)+25569+(-7/24)</f>
        <v>42496.290671296294</v>
      </c>
      <c r="T2266" s="13">
        <f>(I2266/86400)+25569+(-7/24)</f>
        <v>42512.833333333336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</f>
        <v>2.9849999999999999</v>
      </c>
      <c r="P2267" s="9">
        <f>(E2267/L2267)</f>
        <v>35.117647058823529</v>
      </c>
      <c r="Q2267" t="str">
        <f>LEFT(N2267,SEARCH("/",N2267)-1)</f>
        <v>games</v>
      </c>
      <c r="R2267" t="str">
        <f>RIGHT(N2267, LEN(N2267)-SEARCH("/", N2267))</f>
        <v>tabletop games</v>
      </c>
      <c r="S2267" s="13">
        <f>(J2267/86400)+25569+(-7/24)</f>
        <v>42689.561423611114</v>
      </c>
      <c r="T2267" s="13">
        <f>(I2267/86400)+25569+(-7/24)</f>
        <v>42696.561423611114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</f>
        <v>3.2026666666666666</v>
      </c>
      <c r="P2268" s="9">
        <f>(E2268/L2268)</f>
        <v>24.762886597938145</v>
      </c>
      <c r="Q2268" t="str">
        <f>LEFT(N2268,SEARCH("/",N2268)-1)</f>
        <v>games</v>
      </c>
      <c r="R2268" t="str">
        <f>RIGHT(N2268, LEN(N2268)-SEARCH("/", N2268))</f>
        <v>tabletop games</v>
      </c>
      <c r="S2268" s="13">
        <f>(J2268/86400)+25569+(-7/24)</f>
        <v>42469.583240740743</v>
      </c>
      <c r="T2268" s="13">
        <f>(I2268/86400)+25569+(-7/24)</f>
        <v>42486.791666666664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</f>
        <v>3.80525</v>
      </c>
      <c r="P2269" s="9">
        <f>(E2269/L2269)</f>
        <v>188.37871287128712</v>
      </c>
      <c r="Q2269" t="str">
        <f>LEFT(N2269,SEARCH("/",N2269)-1)</f>
        <v>games</v>
      </c>
      <c r="R2269" t="str">
        <f>RIGHT(N2269, LEN(N2269)-SEARCH("/", N2269))</f>
        <v>tabletop games</v>
      </c>
      <c r="S2269" s="13">
        <f>(J2269/86400)+25569+(-7/24)</f>
        <v>41968.538159722222</v>
      </c>
      <c r="T2269" s="13">
        <f>(I2269/86400)+25569+(-7/24)</f>
        <v>41993.750000000007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</f>
        <v>1.026</v>
      </c>
      <c r="P2270" s="9">
        <f>(E2270/L2270)</f>
        <v>148.08247422680412</v>
      </c>
      <c r="Q2270" t="str">
        <f>LEFT(N2270,SEARCH("/",N2270)-1)</f>
        <v>games</v>
      </c>
      <c r="R2270" t="str">
        <f>RIGHT(N2270, LEN(N2270)-SEARCH("/", N2270))</f>
        <v>tabletop games</v>
      </c>
      <c r="S2270" s="13">
        <f>(J2270/86400)+25569+(-7/24)</f>
        <v>42775.790682870378</v>
      </c>
      <c r="T2270" s="13">
        <f>(I2270/86400)+25569+(-7/24)</f>
        <v>42805.790682870378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</f>
        <v>18.016400000000001</v>
      </c>
      <c r="P2271" s="9">
        <f>(E2271/L2271)</f>
        <v>49.934589800443462</v>
      </c>
      <c r="Q2271" t="str">
        <f>LEFT(N2271,SEARCH("/",N2271)-1)</f>
        <v>games</v>
      </c>
      <c r="R2271" t="str">
        <f>RIGHT(N2271, LEN(N2271)-SEARCH("/", N2271))</f>
        <v>tabletop games</v>
      </c>
      <c r="S2271" s="13">
        <f>(J2271/86400)+25569+(-7/24)</f>
        <v>42776.412766203706</v>
      </c>
      <c r="T2271" s="13">
        <f>(I2271/86400)+25569+(-7/24)</f>
        <v>42800.916666666664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</f>
        <v>7.2024800000000004</v>
      </c>
      <c r="P2272" s="9">
        <f>(E2272/L2272)</f>
        <v>107.82155688622754</v>
      </c>
      <c r="Q2272" t="str">
        <f>LEFT(N2272,SEARCH("/",N2272)-1)</f>
        <v>games</v>
      </c>
      <c r="R2272" t="str">
        <f>RIGHT(N2272, LEN(N2272)-SEARCH("/", N2272))</f>
        <v>tabletop games</v>
      </c>
      <c r="S2272" s="13">
        <f>(J2272/86400)+25569+(-7/24)</f>
        <v>42725.577696759261</v>
      </c>
      <c r="T2272" s="13">
        <f>(I2272/86400)+25569+(-7/24)</f>
        <v>42745.624305555561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</f>
        <v>2.8309000000000002</v>
      </c>
      <c r="P2273" s="9">
        <f>(E2273/L2273)</f>
        <v>42.63403614457831</v>
      </c>
      <c r="Q2273" t="str">
        <f>LEFT(N2273,SEARCH("/",N2273)-1)</f>
        <v>games</v>
      </c>
      <c r="R2273" t="str">
        <f>RIGHT(N2273, LEN(N2273)-SEARCH("/", N2273))</f>
        <v>tabletop games</v>
      </c>
      <c r="S2273" s="13">
        <f>(J2273/86400)+25569+(-7/24)</f>
        <v>42683.708379629628</v>
      </c>
      <c r="T2273" s="13">
        <f>(I2273/86400)+25569+(-7/24)</f>
        <v>42713.708379629628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</f>
        <v>13.566000000000001</v>
      </c>
      <c r="P2274" s="9">
        <f>(E2274/L2274)</f>
        <v>14.370762711864407</v>
      </c>
      <c r="Q2274" t="str">
        <f>LEFT(N2274,SEARCH("/",N2274)-1)</f>
        <v>games</v>
      </c>
      <c r="R2274" t="str">
        <f>RIGHT(N2274, LEN(N2274)-SEARCH("/", N2274))</f>
        <v>tabletop games</v>
      </c>
      <c r="S2274" s="13">
        <f>(J2274/86400)+25569+(-7/24)</f>
        <v>42315.407824074078</v>
      </c>
      <c r="T2274" s="13">
        <f>(I2274/86400)+25569+(-7/24)</f>
        <v>42345.407824074078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</f>
        <v>2.2035999999999998</v>
      </c>
      <c r="P2275" s="9">
        <f>(E2275/L2275)</f>
        <v>37.476190476190474</v>
      </c>
      <c r="Q2275" t="str">
        <f>LEFT(N2275,SEARCH("/",N2275)-1)</f>
        <v>games</v>
      </c>
      <c r="R2275" t="str">
        <f>RIGHT(N2275, LEN(N2275)-SEARCH("/", N2275))</f>
        <v>tabletop games</v>
      </c>
      <c r="S2275" s="13">
        <f>(J2275/86400)+25569+(-7/24)</f>
        <v>42781.257430555554</v>
      </c>
      <c r="T2275" s="13">
        <f>(I2275/86400)+25569+(-7/24)</f>
        <v>42806.215763888897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</f>
        <v>1.196</v>
      </c>
      <c r="P2276" s="9">
        <f>(E2276/L2276)</f>
        <v>30.202020202020201</v>
      </c>
      <c r="Q2276" t="str">
        <f>LEFT(N2276,SEARCH("/",N2276)-1)</f>
        <v>games</v>
      </c>
      <c r="R2276" t="str">
        <f>RIGHT(N2276, LEN(N2276)-SEARCH("/", N2276))</f>
        <v>tabletop games</v>
      </c>
      <c r="S2276" s="13">
        <f>(J2276/86400)+25569+(-7/24)</f>
        <v>41663.208993055559</v>
      </c>
      <c r="T2276" s="13">
        <f>(I2276/86400)+25569+(-7/24)</f>
        <v>41693.208993055559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</f>
        <v>4.0776923076923079</v>
      </c>
      <c r="P2277" s="9">
        <f>(E2277/L2277)</f>
        <v>33.550632911392405</v>
      </c>
      <c r="Q2277" t="str">
        <f>LEFT(N2277,SEARCH("/",N2277)-1)</f>
        <v>games</v>
      </c>
      <c r="R2277" t="str">
        <f>RIGHT(N2277, LEN(N2277)-SEARCH("/", N2277))</f>
        <v>tabletop games</v>
      </c>
      <c r="S2277" s="13">
        <f>(J2277/86400)+25569+(-7/24)</f>
        <v>41965.324988425928</v>
      </c>
      <c r="T2277" s="13">
        <f>(I2277/86400)+25569+(-7/24)</f>
        <v>41995.324988425928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</f>
        <v>1.0581826105905425</v>
      </c>
      <c r="P2278" s="9">
        <f>(E2278/L2278)</f>
        <v>64.74666666666667</v>
      </c>
      <c r="Q2278" t="str">
        <f>LEFT(N2278,SEARCH("/",N2278)-1)</f>
        <v>games</v>
      </c>
      <c r="R2278" t="str">
        <f>RIGHT(N2278, LEN(N2278)-SEARCH("/", N2278))</f>
        <v>tabletop games</v>
      </c>
      <c r="S2278" s="13">
        <f>(J2278/86400)+25569+(-7/24)</f>
        <v>41614.359826388893</v>
      </c>
      <c r="T2278" s="13">
        <f>(I2278/86400)+25569+(-7/24)</f>
        <v>41644.359826388893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</f>
        <v>1.4108235294117648</v>
      </c>
      <c r="P2279" s="9">
        <f>(E2279/L2279)</f>
        <v>57.932367149758456</v>
      </c>
      <c r="Q2279" t="str">
        <f>LEFT(N2279,SEARCH("/",N2279)-1)</f>
        <v>games</v>
      </c>
      <c r="R2279" t="str">
        <f>RIGHT(N2279, LEN(N2279)-SEARCH("/", N2279))</f>
        <v>tabletop games</v>
      </c>
      <c r="S2279" s="13">
        <f>(J2279/86400)+25569+(-7/24)</f>
        <v>40936.386840277781</v>
      </c>
      <c r="T2279" s="13">
        <f>(I2279/86400)+25569+(-7/24)</f>
        <v>40966.386840277781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</f>
        <v>2.7069999999999999</v>
      </c>
      <c r="P2280" s="9">
        <f>(E2280/L2280)</f>
        <v>53.078431372549019</v>
      </c>
      <c r="Q2280" t="str">
        <f>LEFT(N2280,SEARCH("/",N2280)-1)</f>
        <v>games</v>
      </c>
      <c r="R2280" t="str">
        <f>RIGHT(N2280, LEN(N2280)-SEARCH("/", N2280))</f>
        <v>tabletop games</v>
      </c>
      <c r="S2280" s="13">
        <f>(J2280/86400)+25569+(-7/24)</f>
        <v>42338.417442129634</v>
      </c>
      <c r="T2280" s="13">
        <f>(I2280/86400)+25569+(-7/24)</f>
        <v>42372.665972222225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</f>
        <v>1.538</v>
      </c>
      <c r="P2281" s="9">
        <f>(E2281/L2281)</f>
        <v>48.0625</v>
      </c>
      <c r="Q2281" t="str">
        <f>LEFT(N2281,SEARCH("/",N2281)-1)</f>
        <v>games</v>
      </c>
      <c r="R2281" t="str">
        <f>RIGHT(N2281, LEN(N2281)-SEARCH("/", N2281))</f>
        <v>tabletop games</v>
      </c>
      <c r="S2281" s="13">
        <f>(J2281/86400)+25569+(-7/24)</f>
        <v>42020.51503472223</v>
      </c>
      <c r="T2281" s="13">
        <f>(I2281/86400)+25569+(-7/24)</f>
        <v>42038.875000000007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</f>
        <v>4.0357653061224488</v>
      </c>
      <c r="P2282" s="9">
        <f>(E2282/L2282)</f>
        <v>82.396874999999994</v>
      </c>
      <c r="Q2282" t="str">
        <f>LEFT(N2282,SEARCH("/",N2282)-1)</f>
        <v>games</v>
      </c>
      <c r="R2282" t="str">
        <f>RIGHT(N2282, LEN(N2282)-SEARCH("/", N2282))</f>
        <v>tabletop games</v>
      </c>
      <c r="S2282" s="13">
        <f>(J2282/86400)+25569+(-7/24)</f>
        <v>42234.333229166667</v>
      </c>
      <c r="T2282" s="13">
        <f>(I2282/86400)+25569+(-7/24)</f>
        <v>42264.333229166667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</f>
        <v>1.85</v>
      </c>
      <c r="P2283" s="9">
        <f>(E2283/L2283)</f>
        <v>50.454545454545453</v>
      </c>
      <c r="Q2283" t="str">
        <f>LEFT(N2283,SEARCH("/",N2283)-1)</f>
        <v>music</v>
      </c>
      <c r="R2283" t="str">
        <f>RIGHT(N2283, LEN(N2283)-SEARCH("/", N2283))</f>
        <v>rock</v>
      </c>
      <c r="S2283" s="13">
        <f>(J2283/86400)+25569+(-7/24)</f>
        <v>40686.99417824074</v>
      </c>
      <c r="T2283" s="13">
        <f>(I2283/86400)+25569+(-7/24)</f>
        <v>40748.993055555555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</f>
        <v>1.8533333333333333</v>
      </c>
      <c r="P2284" s="9">
        <f>(E2284/L2284)</f>
        <v>115.83333333333333</v>
      </c>
      <c r="Q2284" t="str">
        <f>LEFT(N2284,SEARCH("/",N2284)-1)</f>
        <v>music</v>
      </c>
      <c r="R2284" t="str">
        <f>RIGHT(N2284, LEN(N2284)-SEARCH("/", N2284))</f>
        <v>rock</v>
      </c>
      <c r="S2284" s="13">
        <f>(J2284/86400)+25569+(-7/24)</f>
        <v>42322.882939814815</v>
      </c>
      <c r="T2284" s="13">
        <f>(I2284/86400)+25569+(-7/24)</f>
        <v>42382.882939814815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</f>
        <v>1.0085533333333332</v>
      </c>
      <c r="P2285" s="9">
        <f>(E2285/L2285)</f>
        <v>63.03458333333333</v>
      </c>
      <c r="Q2285" t="str">
        <f>LEFT(N2285,SEARCH("/",N2285)-1)</f>
        <v>music</v>
      </c>
      <c r="R2285" t="str">
        <f>RIGHT(N2285, LEN(N2285)-SEARCH("/", N2285))</f>
        <v>rock</v>
      </c>
      <c r="S2285" s="13">
        <f>(J2285/86400)+25569+(-7/24)</f>
        <v>40977.833379629628</v>
      </c>
      <c r="T2285" s="13">
        <f>(I2285/86400)+25569+(-7/24)</f>
        <v>41037.791712962964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</f>
        <v>1.0622116666666668</v>
      </c>
      <c r="P2286" s="9">
        <f>(E2286/L2286)</f>
        <v>108.02152542372882</v>
      </c>
      <c r="Q2286" t="str">
        <f>LEFT(N2286,SEARCH("/",N2286)-1)</f>
        <v>music</v>
      </c>
      <c r="R2286" t="str">
        <f>RIGHT(N2286, LEN(N2286)-SEARCH("/", N2286))</f>
        <v>rock</v>
      </c>
      <c r="S2286" s="13">
        <f>(J2286/86400)+25569+(-7/24)</f>
        <v>40585.505150462966</v>
      </c>
      <c r="T2286" s="13">
        <f>(I2286/86400)+25569+(-7/24)</f>
        <v>40613.875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</f>
        <v>1.2136666666666667</v>
      </c>
      <c r="P2287" s="9">
        <f>(E2287/L2287)</f>
        <v>46.088607594936711</v>
      </c>
      <c r="Q2287" t="str">
        <f>LEFT(N2287,SEARCH("/",N2287)-1)</f>
        <v>music</v>
      </c>
      <c r="R2287" t="str">
        <f>RIGHT(N2287, LEN(N2287)-SEARCH("/", N2287))</f>
        <v>rock</v>
      </c>
      <c r="S2287" s="13">
        <f>(J2287/86400)+25569+(-7/24)</f>
        <v>41058.894016203711</v>
      </c>
      <c r="T2287" s="13">
        <f>(I2287/86400)+25569+(-7/24)</f>
        <v>41088.894016203711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</f>
        <v>1.0006666666666666</v>
      </c>
      <c r="P2288" s="9">
        <f>(E2288/L2288)</f>
        <v>107.21428571428571</v>
      </c>
      <c r="Q2288" t="str">
        <f>LEFT(N2288,SEARCH("/",N2288)-1)</f>
        <v>music</v>
      </c>
      <c r="R2288" t="str">
        <f>RIGHT(N2288, LEN(N2288)-SEARCH("/", N2288))</f>
        <v>rock</v>
      </c>
      <c r="S2288" s="13">
        <f>(J2288/86400)+25569+(-7/24)</f>
        <v>41494.6719212963</v>
      </c>
      <c r="T2288" s="13">
        <f>(I2288/86400)+25569+(-7/24)</f>
        <v>41522.874305555561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</f>
        <v>1.1997755555555556</v>
      </c>
      <c r="P2289" s="9">
        <f>(E2289/L2289)</f>
        <v>50.9338679245283</v>
      </c>
      <c r="Q2289" t="str">
        <f>LEFT(N2289,SEARCH("/",N2289)-1)</f>
        <v>music</v>
      </c>
      <c r="R2289" t="str">
        <f>RIGHT(N2289, LEN(N2289)-SEARCH("/", N2289))</f>
        <v>rock</v>
      </c>
      <c r="S2289" s="13">
        <f>(J2289/86400)+25569+(-7/24)</f>
        <v>41792.375694444447</v>
      </c>
      <c r="T2289" s="13">
        <f>(I2289/86400)+25569+(-7/24)</f>
        <v>41813.375694444447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</f>
        <v>1.0009999999999999</v>
      </c>
      <c r="P2290" s="9">
        <f>(E2290/L2290)</f>
        <v>40.04</v>
      </c>
      <c r="Q2290" t="str">
        <f>LEFT(N2290,SEARCH("/",N2290)-1)</f>
        <v>music</v>
      </c>
      <c r="R2290" t="str">
        <f>RIGHT(N2290, LEN(N2290)-SEARCH("/", N2290))</f>
        <v>rock</v>
      </c>
      <c r="S2290" s="13">
        <f>(J2290/86400)+25569+(-7/24)</f>
        <v>41067.53575231482</v>
      </c>
      <c r="T2290" s="13">
        <f>(I2290/86400)+25569+(-7/24)</f>
        <v>41086.458333333336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</f>
        <v>1.0740000000000001</v>
      </c>
      <c r="P2291" s="9">
        <f>(E2291/L2291)</f>
        <v>64.44</v>
      </c>
      <c r="Q2291" t="str">
        <f>LEFT(N2291,SEARCH("/",N2291)-1)</f>
        <v>music</v>
      </c>
      <c r="R2291" t="str">
        <f>RIGHT(N2291, LEN(N2291)-SEARCH("/", N2291))</f>
        <v>rock</v>
      </c>
      <c r="S2291" s="13">
        <f>(J2291/86400)+25569+(-7/24)</f>
        <v>41571.706712962965</v>
      </c>
      <c r="T2291" s="13">
        <f>(I2291/86400)+25569+(-7/24)</f>
        <v>41614.681944444448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</f>
        <v>1.0406666666666666</v>
      </c>
      <c r="P2292" s="9">
        <f>(E2292/L2292)</f>
        <v>53.827586206896555</v>
      </c>
      <c r="Q2292" t="str">
        <f>LEFT(N2292,SEARCH("/",N2292)-1)</f>
        <v>music</v>
      </c>
      <c r="R2292" t="str">
        <f>RIGHT(N2292, LEN(N2292)-SEARCH("/", N2292))</f>
        <v>rock</v>
      </c>
      <c r="S2292" s="13">
        <f>(J2292/86400)+25569+(-7/24)</f>
        <v>40069.962152777778</v>
      </c>
      <c r="T2292" s="13">
        <f>(I2292/86400)+25569+(-7/24)</f>
        <v>40148.416666666672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</f>
        <v>1.728</v>
      </c>
      <c r="P2293" s="9">
        <f>(E2293/L2293)</f>
        <v>100.46511627906976</v>
      </c>
      <c r="Q2293" t="str">
        <f>LEFT(N2293,SEARCH("/",N2293)-1)</f>
        <v>music</v>
      </c>
      <c r="R2293" t="str">
        <f>RIGHT(N2293, LEN(N2293)-SEARCH("/", N2293))</f>
        <v>rock</v>
      </c>
      <c r="S2293" s="13">
        <f>(J2293/86400)+25569+(-7/24)</f>
        <v>40987.685393518521</v>
      </c>
      <c r="T2293" s="13">
        <f>(I2293/86400)+25569+(-7/24)</f>
        <v>41021.875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</f>
        <v>1.072505</v>
      </c>
      <c r="P2294" s="9">
        <f>(E2294/L2294)</f>
        <v>46.630652173913049</v>
      </c>
      <c r="Q2294" t="str">
        <f>LEFT(N2294,SEARCH("/",N2294)-1)</f>
        <v>music</v>
      </c>
      <c r="R2294" t="str">
        <f>RIGHT(N2294, LEN(N2294)-SEARCH("/", N2294))</f>
        <v>rock</v>
      </c>
      <c r="S2294" s="13">
        <f>(J2294/86400)+25569+(-7/24)</f>
        <v>40987.405972222223</v>
      </c>
      <c r="T2294" s="13">
        <f>(I2294/86400)+25569+(-7/24)</f>
        <v>41017.405972222223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</f>
        <v>1.0823529411764705</v>
      </c>
      <c r="P2295" s="9">
        <f>(E2295/L2295)</f>
        <v>34.074074074074076</v>
      </c>
      <c r="Q2295" t="str">
        <f>LEFT(N2295,SEARCH("/",N2295)-1)</f>
        <v>music</v>
      </c>
      <c r="R2295" t="str">
        <f>RIGHT(N2295, LEN(N2295)-SEARCH("/", N2295))</f>
        <v>rock</v>
      </c>
      <c r="S2295" s="13">
        <f>(J2295/86400)+25569+(-7/24)</f>
        <v>41151.416655092595</v>
      </c>
      <c r="T2295" s="13">
        <f>(I2295/86400)+25569+(-7/24)</f>
        <v>41176.874305555561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</f>
        <v>1.4608079999999999</v>
      </c>
      <c r="P2296" s="9">
        <f>(E2296/L2296)</f>
        <v>65.214642857142863</v>
      </c>
      <c r="Q2296" t="str">
        <f>LEFT(N2296,SEARCH("/",N2296)-1)</f>
        <v>music</v>
      </c>
      <c r="R2296" t="str">
        <f>RIGHT(N2296, LEN(N2296)-SEARCH("/", N2296))</f>
        <v>rock</v>
      </c>
      <c r="S2296" s="13">
        <f>(J2296/86400)+25569+(-7/24)</f>
        <v>41264.431481481486</v>
      </c>
      <c r="T2296" s="13">
        <f>(I2296/86400)+25569+(-7/24)</f>
        <v>41294.431481481486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</f>
        <v>1.2524999999999999</v>
      </c>
      <c r="P2297" s="9">
        <f>(E2297/L2297)</f>
        <v>44.205882352941174</v>
      </c>
      <c r="Q2297" t="str">
        <f>LEFT(N2297,SEARCH("/",N2297)-1)</f>
        <v>music</v>
      </c>
      <c r="R2297" t="str">
        <f>RIGHT(N2297, LEN(N2297)-SEARCH("/", N2297))</f>
        <v>rock</v>
      </c>
      <c r="S2297" s="13">
        <f>(J2297/86400)+25569+(-7/24)</f>
        <v>41270.662685185183</v>
      </c>
      <c r="T2297" s="13">
        <f>(I2297/86400)+25569+(-7/24)</f>
        <v>41300.662685185183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</f>
        <v>1.4907142857142857</v>
      </c>
      <c r="P2298" s="9">
        <f>(E2298/L2298)</f>
        <v>71.965517241379317</v>
      </c>
      <c r="Q2298" t="str">
        <f>LEFT(N2298,SEARCH("/",N2298)-1)</f>
        <v>music</v>
      </c>
      <c r="R2298" t="str">
        <f>RIGHT(N2298, LEN(N2298)-SEARCH("/", N2298))</f>
        <v>rock</v>
      </c>
      <c r="S2298" s="13">
        <f>(J2298/86400)+25569+(-7/24)</f>
        <v>40927.440115740741</v>
      </c>
      <c r="T2298" s="13">
        <f>(I2298/86400)+25569+(-7/24)</f>
        <v>40962.440115740741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</f>
        <v>1.006</v>
      </c>
      <c r="P2299" s="9">
        <f>(E2299/L2299)</f>
        <v>52.94736842105263</v>
      </c>
      <c r="Q2299" t="str">
        <f>LEFT(N2299,SEARCH("/",N2299)-1)</f>
        <v>music</v>
      </c>
      <c r="R2299" t="str">
        <f>RIGHT(N2299, LEN(N2299)-SEARCH("/", N2299))</f>
        <v>rock</v>
      </c>
      <c r="S2299" s="13">
        <f>(J2299/86400)+25569+(-7/24)</f>
        <v>40947.750567129631</v>
      </c>
      <c r="T2299" s="13">
        <f>(I2299/86400)+25569+(-7/24)</f>
        <v>40981.874305555561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</f>
        <v>1.0507333333333333</v>
      </c>
      <c r="P2300" s="9">
        <f>(E2300/L2300)</f>
        <v>109.45138888888889</v>
      </c>
      <c r="Q2300" t="str">
        <f>LEFT(N2300,SEARCH("/",N2300)-1)</f>
        <v>music</v>
      </c>
      <c r="R2300" t="str">
        <f>RIGHT(N2300, LEN(N2300)-SEARCH("/", N2300))</f>
        <v>rock</v>
      </c>
      <c r="S2300" s="13">
        <f>(J2300/86400)+25569+(-7/24)</f>
        <v>41694.548993055556</v>
      </c>
      <c r="T2300" s="13">
        <f>(I2300/86400)+25569+(-7/24)</f>
        <v>41724.507326388892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</f>
        <v>3.5016666666666665</v>
      </c>
      <c r="P2301" s="9">
        <f>(E2301/L2301)</f>
        <v>75.035714285714292</v>
      </c>
      <c r="Q2301" t="str">
        <f>LEFT(N2301,SEARCH("/",N2301)-1)</f>
        <v>music</v>
      </c>
      <c r="R2301" t="str">
        <f>RIGHT(N2301, LEN(N2301)-SEARCH("/", N2301))</f>
        <v>rock</v>
      </c>
      <c r="S2301" s="13">
        <f>(J2301/86400)+25569+(-7/24)</f>
        <v>40564.740844907406</v>
      </c>
      <c r="T2301" s="13">
        <f>(I2301/86400)+25569+(-7/24)</f>
        <v>40579.740844907406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</f>
        <v>1.0125</v>
      </c>
      <c r="P2302" s="9">
        <f>(E2302/L2302)</f>
        <v>115.71428571428571</v>
      </c>
      <c r="Q2302" t="str">
        <f>LEFT(N2302,SEARCH("/",N2302)-1)</f>
        <v>music</v>
      </c>
      <c r="R2302" t="str">
        <f>RIGHT(N2302, LEN(N2302)-SEARCH("/", N2302))</f>
        <v>rock</v>
      </c>
      <c r="S2302" s="13">
        <f>(J2302/86400)+25569+(-7/24)</f>
        <v>41074.435370370375</v>
      </c>
      <c r="T2302" s="13">
        <f>(I2302/86400)+25569+(-7/24)</f>
        <v>41088.435370370375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</f>
        <v>1.336044</v>
      </c>
      <c r="P2303" s="9">
        <f>(E2303/L2303)</f>
        <v>31.659810426540286</v>
      </c>
      <c r="Q2303" t="str">
        <f>LEFT(N2303,SEARCH("/",N2303)-1)</f>
        <v>music</v>
      </c>
      <c r="R2303" t="str">
        <f>RIGHT(N2303, LEN(N2303)-SEARCH("/", N2303))</f>
        <v>indie rock</v>
      </c>
      <c r="S2303" s="13">
        <f>(J2303/86400)+25569+(-7/24)</f>
        <v>41415.85527777778</v>
      </c>
      <c r="T2303" s="13">
        <f>(I2303/86400)+25569+(-7/24)</f>
        <v>41445.85527777778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</f>
        <v>1.7065217391304348</v>
      </c>
      <c r="P2304" s="9">
        <f>(E2304/L2304)</f>
        <v>46.176470588235297</v>
      </c>
      <c r="Q2304" t="str">
        <f>LEFT(N2304,SEARCH("/",N2304)-1)</f>
        <v>music</v>
      </c>
      <c r="R2304" t="str">
        <f>RIGHT(N2304, LEN(N2304)-SEARCH("/", N2304))</f>
        <v>indie rock</v>
      </c>
      <c r="S2304" s="13">
        <f>(J2304/86400)+25569+(-7/24)</f>
        <v>41605.576782407406</v>
      </c>
      <c r="T2304" s="13">
        <f>(I2304/86400)+25569+(-7/24)</f>
        <v>41639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</f>
        <v>1.0935829457364341</v>
      </c>
      <c r="P2305" s="9">
        <f>(E2305/L2305)</f>
        <v>68.481650485436887</v>
      </c>
      <c r="Q2305" t="str">
        <f>LEFT(N2305,SEARCH("/",N2305)-1)</f>
        <v>music</v>
      </c>
      <c r="R2305" t="str">
        <f>RIGHT(N2305, LEN(N2305)-SEARCH("/", N2305))</f>
        <v>indie rock</v>
      </c>
      <c r="S2305" s="13">
        <f>(J2305/86400)+25569+(-7/24)</f>
        <v>40849.819398148153</v>
      </c>
      <c r="T2305" s="13">
        <f>(I2305/86400)+25569+(-7/24)</f>
        <v>40889.861064814817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</f>
        <v>1.0070033333333335</v>
      </c>
      <c r="P2306" s="9">
        <f>(E2306/L2306)</f>
        <v>53.469203539823013</v>
      </c>
      <c r="Q2306" t="str">
        <f>LEFT(N2306,SEARCH("/",N2306)-1)</f>
        <v>music</v>
      </c>
      <c r="R2306" t="str">
        <f>RIGHT(N2306, LEN(N2306)-SEARCH("/", N2306))</f>
        <v>indie rock</v>
      </c>
      <c r="S2306" s="13">
        <f>(J2306/86400)+25569+(-7/24)</f>
        <v>40502.524201388893</v>
      </c>
      <c r="T2306" s="13">
        <f>(I2306/86400)+25569+(-7/24)</f>
        <v>40543.915972222225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</f>
        <v>1.0122777777777778</v>
      </c>
      <c r="P2307" s="9">
        <f>(E2307/L2307)</f>
        <v>109.10778443113773</v>
      </c>
      <c r="Q2307" t="str">
        <f>LEFT(N2307,SEARCH("/",N2307)-1)</f>
        <v>music</v>
      </c>
      <c r="R2307" t="str">
        <f>RIGHT(N2307, LEN(N2307)-SEARCH("/", N2307))</f>
        <v>indie rock</v>
      </c>
      <c r="S2307" s="13">
        <f>(J2307/86400)+25569+(-7/24)</f>
        <v>41834.403611111113</v>
      </c>
      <c r="T2307" s="13">
        <f>(I2307/86400)+25569+(-7/24)</f>
        <v>41859.458333333336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</f>
        <v>1.0675857142857144</v>
      </c>
      <c r="P2308" s="9">
        <f>(E2308/L2308)</f>
        <v>51.185616438356163</v>
      </c>
      <c r="Q2308" t="str">
        <f>LEFT(N2308,SEARCH("/",N2308)-1)</f>
        <v>music</v>
      </c>
      <c r="R2308" t="str">
        <f>RIGHT(N2308, LEN(N2308)-SEARCH("/", N2308))</f>
        <v>indie rock</v>
      </c>
      <c r="S2308" s="13">
        <f>(J2308/86400)+25569+(-7/24)</f>
        <v>40947.876493055555</v>
      </c>
      <c r="T2308" s="13">
        <f>(I2308/86400)+25569+(-7/24)</f>
        <v>40977.876493055555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</f>
        <v>1.0665777537961894</v>
      </c>
      <c r="P2309" s="9">
        <f>(E2309/L2309)</f>
        <v>27.936800000000002</v>
      </c>
      <c r="Q2309" t="str">
        <f>LEFT(N2309,SEARCH("/",N2309)-1)</f>
        <v>music</v>
      </c>
      <c r="R2309" t="str">
        <f>RIGHT(N2309, LEN(N2309)-SEARCH("/", N2309))</f>
        <v>indie rock</v>
      </c>
      <c r="S2309" s="13">
        <f>(J2309/86400)+25569+(-7/24)</f>
        <v>41004.510798611118</v>
      </c>
      <c r="T2309" s="13">
        <f>(I2309/86400)+25569+(-7/24)</f>
        <v>41034.510740740741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</f>
        <v>1.0130622</v>
      </c>
      <c r="P2310" s="9">
        <f>(E2310/L2310)</f>
        <v>82.496921824104234</v>
      </c>
      <c r="Q2310" t="str">
        <f>LEFT(N2310,SEARCH("/",N2310)-1)</f>
        <v>music</v>
      </c>
      <c r="R2310" t="str">
        <f>RIGHT(N2310, LEN(N2310)-SEARCH("/", N2310))</f>
        <v>indie rock</v>
      </c>
      <c r="S2310" s="13">
        <f>(J2310/86400)+25569+(-7/24)</f>
        <v>41851.671250000007</v>
      </c>
      <c r="T2310" s="13">
        <f>(I2310/86400)+25569+(-7/24)</f>
        <v>41879.75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</f>
        <v>1.0667450000000001</v>
      </c>
      <c r="P2311" s="9">
        <f>(E2311/L2311)</f>
        <v>59.817476635514019</v>
      </c>
      <c r="Q2311" t="str">
        <f>LEFT(N2311,SEARCH("/",N2311)-1)</f>
        <v>music</v>
      </c>
      <c r="R2311" t="str">
        <f>RIGHT(N2311, LEN(N2311)-SEARCH("/", N2311))</f>
        <v>indie rock</v>
      </c>
      <c r="S2311" s="13">
        <f>(J2311/86400)+25569+(-7/24)</f>
        <v>41307.696030092593</v>
      </c>
      <c r="T2311" s="13">
        <f>(I2311/86400)+25569+(-7/24)</f>
        <v>41342.696030092593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</f>
        <v>4.288397837837838</v>
      </c>
      <c r="P2312" s="9">
        <f>(E2312/L2312)</f>
        <v>64.816470588235291</v>
      </c>
      <c r="Q2312" t="str">
        <f>LEFT(N2312,SEARCH("/",N2312)-1)</f>
        <v>music</v>
      </c>
      <c r="R2312" t="str">
        <f>RIGHT(N2312, LEN(N2312)-SEARCH("/", N2312))</f>
        <v>indie rock</v>
      </c>
      <c r="S2312" s="13">
        <f>(J2312/86400)+25569+(-7/24)</f>
        <v>41324.502488425926</v>
      </c>
      <c r="T2312" s="13">
        <f>(I2312/86400)+25569+(-7/24)</f>
        <v>41354.460821759261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</f>
        <v>1.0411111111111111</v>
      </c>
      <c r="P2313" s="9">
        <f>(E2313/L2313)</f>
        <v>90.09615384615384</v>
      </c>
      <c r="Q2313" t="str">
        <f>LEFT(N2313,SEARCH("/",N2313)-1)</f>
        <v>music</v>
      </c>
      <c r="R2313" t="str">
        <f>RIGHT(N2313, LEN(N2313)-SEARCH("/", N2313))</f>
        <v>indie rock</v>
      </c>
      <c r="S2313" s="13">
        <f>(J2313/86400)+25569+(-7/24)</f>
        <v>41735.712835648148</v>
      </c>
      <c r="T2313" s="13">
        <f>(I2313/86400)+25569+(-7/24)</f>
        <v>41765.712835648148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</f>
        <v>1.0786666666666667</v>
      </c>
      <c r="P2314" s="9">
        <f>(E2314/L2314)</f>
        <v>40.962025316455694</v>
      </c>
      <c r="Q2314" t="str">
        <f>LEFT(N2314,SEARCH("/",N2314)-1)</f>
        <v>music</v>
      </c>
      <c r="R2314" t="str">
        <f>RIGHT(N2314, LEN(N2314)-SEARCH("/", N2314))</f>
        <v>indie rock</v>
      </c>
      <c r="S2314" s="13">
        <f>(J2314/86400)+25569+(-7/24)</f>
        <v>41716.341180555559</v>
      </c>
      <c r="T2314" s="13">
        <f>(I2314/86400)+25569+(-7/24)</f>
        <v>41747.666666666672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</f>
        <v>1.7584040000000001</v>
      </c>
      <c r="P2315" s="9">
        <f>(E2315/L2315)</f>
        <v>56.000127388535034</v>
      </c>
      <c r="Q2315" t="str">
        <f>LEFT(N2315,SEARCH("/",N2315)-1)</f>
        <v>music</v>
      </c>
      <c r="R2315" t="str">
        <f>RIGHT(N2315, LEN(N2315)-SEARCH("/", N2315))</f>
        <v>indie rock</v>
      </c>
      <c r="S2315" s="13">
        <f>(J2315/86400)+25569+(-7/24)</f>
        <v>41002.666967592595</v>
      </c>
      <c r="T2315" s="13">
        <f>(I2315/86400)+25569+(-7/24)</f>
        <v>41032.666967592595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</f>
        <v>1.5697000000000001</v>
      </c>
      <c r="P2316" s="9">
        <f>(E2316/L2316)</f>
        <v>37.672800000000002</v>
      </c>
      <c r="Q2316" t="str">
        <f>LEFT(N2316,SEARCH("/",N2316)-1)</f>
        <v>music</v>
      </c>
      <c r="R2316" t="str">
        <f>RIGHT(N2316, LEN(N2316)-SEARCH("/", N2316))</f>
        <v>indie rock</v>
      </c>
      <c r="S2316" s="13">
        <f>(J2316/86400)+25569+(-7/24)</f>
        <v>41037.259918981486</v>
      </c>
      <c r="T2316" s="13">
        <f>(I2316/86400)+25569+(-7/24)</f>
        <v>41067.259918981486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</f>
        <v>1.026</v>
      </c>
      <c r="P2317" s="9">
        <f>(E2317/L2317)</f>
        <v>40.078125</v>
      </c>
      <c r="Q2317" t="str">
        <f>LEFT(N2317,SEARCH("/",N2317)-1)</f>
        <v>music</v>
      </c>
      <c r="R2317" t="str">
        <f>RIGHT(N2317, LEN(N2317)-SEARCH("/", N2317))</f>
        <v>indie rock</v>
      </c>
      <c r="S2317" s="13">
        <f>(J2317/86400)+25569+(-7/24)</f>
        <v>41004.434525462966</v>
      </c>
      <c r="T2317" s="13">
        <f>(I2317/86400)+25569+(-7/24)</f>
        <v>41034.434525462966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</f>
        <v>1.0404266666666666</v>
      </c>
      <c r="P2318" s="9">
        <f>(E2318/L2318)</f>
        <v>78.031999999999996</v>
      </c>
      <c r="Q2318" t="str">
        <f>LEFT(N2318,SEARCH("/",N2318)-1)</f>
        <v>music</v>
      </c>
      <c r="R2318" t="str">
        <f>RIGHT(N2318, LEN(N2318)-SEARCH("/", N2318))</f>
        <v>indie rock</v>
      </c>
      <c r="S2318" s="13">
        <f>(J2318/86400)+25569+(-7/24)</f>
        <v>40079.43344907408</v>
      </c>
      <c r="T2318" s="13">
        <f>(I2318/86400)+25569+(-7/24)</f>
        <v>40156.474999999999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</f>
        <v>1.04</v>
      </c>
      <c r="P2319" s="9">
        <f>(E2319/L2319)</f>
        <v>18.90909090909091</v>
      </c>
      <c r="Q2319" t="str">
        <f>LEFT(N2319,SEARCH("/",N2319)-1)</f>
        <v>music</v>
      </c>
      <c r="R2319" t="str">
        <f>RIGHT(N2319, LEN(N2319)-SEARCH("/", N2319))</f>
        <v>indie rock</v>
      </c>
      <c r="S2319" s="13">
        <f>(J2319/86400)+25569+(-7/24)</f>
        <v>40192.250567129631</v>
      </c>
      <c r="T2319" s="13">
        <f>(I2319/86400)+25569+(-7/24)</f>
        <v>40223.916666666672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</f>
        <v>1.2105999999999999</v>
      </c>
      <c r="P2320" s="9">
        <f>(E2320/L2320)</f>
        <v>37.134969325153371</v>
      </c>
      <c r="Q2320" t="str">
        <f>LEFT(N2320,SEARCH("/",N2320)-1)</f>
        <v>music</v>
      </c>
      <c r="R2320" t="str">
        <f>RIGHT(N2320, LEN(N2320)-SEARCH("/", N2320))</f>
        <v>indie rock</v>
      </c>
      <c r="S2320" s="13">
        <f>(J2320/86400)+25569+(-7/24)</f>
        <v>40050.352013888893</v>
      </c>
      <c r="T2320" s="13">
        <f>(I2320/86400)+25569+(-7/24)</f>
        <v>40081.874305555561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</f>
        <v>1.077</v>
      </c>
      <c r="P2321" s="9">
        <f>(E2321/L2321)</f>
        <v>41.961038961038959</v>
      </c>
      <c r="Q2321" t="str">
        <f>LEFT(N2321,SEARCH("/",N2321)-1)</f>
        <v>music</v>
      </c>
      <c r="R2321" t="str">
        <f>RIGHT(N2321, LEN(N2321)-SEARCH("/", N2321))</f>
        <v>indie rock</v>
      </c>
      <c r="S2321" s="13">
        <f>(J2321/86400)+25569+(-7/24)</f>
        <v>41592.790335648147</v>
      </c>
      <c r="T2321" s="13">
        <f>(I2321/86400)+25569+(-7/24)</f>
        <v>41622.790335648147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</f>
        <v>1.0866</v>
      </c>
      <c r="P2322" s="9">
        <f>(E2322/L2322)</f>
        <v>61.044943820224717</v>
      </c>
      <c r="Q2322" t="str">
        <f>LEFT(N2322,SEARCH("/",N2322)-1)</f>
        <v>music</v>
      </c>
      <c r="R2322" t="str">
        <f>RIGHT(N2322, LEN(N2322)-SEARCH("/", N2322))</f>
        <v>indie rock</v>
      </c>
      <c r="S2322" s="13">
        <f>(J2322/86400)+25569+(-7/24)</f>
        <v>41696.525462962964</v>
      </c>
      <c r="T2322" s="13">
        <f>(I2322/86400)+25569+(-7/24)</f>
        <v>41731.483796296299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</f>
        <v>0.39120962394619685</v>
      </c>
      <c r="P2323" s="9">
        <f>(E2323/L2323)</f>
        <v>64.53125</v>
      </c>
      <c r="Q2323" t="str">
        <f>LEFT(N2323,SEARCH("/",N2323)-1)</f>
        <v>food</v>
      </c>
      <c r="R2323" t="str">
        <f>RIGHT(N2323, LEN(N2323)-SEARCH("/", N2323))</f>
        <v>small batch</v>
      </c>
      <c r="S2323" s="13">
        <f>(J2323/86400)+25569+(-7/24)</f>
        <v>42798.968761574077</v>
      </c>
      <c r="T2323" s="13">
        <f>(I2323/86400)+25569+(-7/24)</f>
        <v>42828.927094907405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</f>
        <v>3.1481481481481478E-2</v>
      </c>
      <c r="P2324" s="9">
        <f>(E2324/L2324)</f>
        <v>21.25</v>
      </c>
      <c r="Q2324" t="str">
        <f>LEFT(N2324,SEARCH("/",N2324)-1)</f>
        <v>food</v>
      </c>
      <c r="R2324" t="str">
        <f>RIGHT(N2324, LEN(N2324)-SEARCH("/", N2324))</f>
        <v>small batch</v>
      </c>
      <c r="S2324" s="13">
        <f>(J2324/86400)+25569+(-7/24)</f>
        <v>42804.603807870371</v>
      </c>
      <c r="T2324" s="13">
        <f>(I2324/86400)+25569+(-7/24)</f>
        <v>42834.562141203707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</f>
        <v>0.48</v>
      </c>
      <c r="P2325" s="9">
        <f>(E2325/L2325)</f>
        <v>30</v>
      </c>
      <c r="Q2325" t="str">
        <f>LEFT(N2325,SEARCH("/",N2325)-1)</f>
        <v>food</v>
      </c>
      <c r="R2325" t="str">
        <f>RIGHT(N2325, LEN(N2325)-SEARCH("/", N2325))</f>
        <v>small batch</v>
      </c>
      <c r="S2325" s="13">
        <f>(J2325/86400)+25569+(-7/24)</f>
        <v>42807.463506944448</v>
      </c>
      <c r="T2325" s="13">
        <f>(I2325/86400)+25569+(-7/24)</f>
        <v>42814.463506944448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</f>
        <v>0.20733333333333334</v>
      </c>
      <c r="P2326" s="9">
        <f>(E2326/L2326)</f>
        <v>25.491803278688526</v>
      </c>
      <c r="Q2326" t="str">
        <f>LEFT(N2326,SEARCH("/",N2326)-1)</f>
        <v>food</v>
      </c>
      <c r="R2326" t="str">
        <f>RIGHT(N2326, LEN(N2326)-SEARCH("/", N2326))</f>
        <v>small batch</v>
      </c>
      <c r="S2326" s="13">
        <f>(J2326/86400)+25569+(-7/24)</f>
        <v>42790.593576388892</v>
      </c>
      <c r="T2326" s="13">
        <f>(I2326/86400)+25569+(-7/24)</f>
        <v>42820.55190972222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</f>
        <v>0.08</v>
      </c>
      <c r="P2327" s="9">
        <f>(E2327/L2327)</f>
        <v>11.428571428571429</v>
      </c>
      <c r="Q2327" t="str">
        <f>LEFT(N2327,SEARCH("/",N2327)-1)</f>
        <v>food</v>
      </c>
      <c r="R2327" t="str">
        <f>RIGHT(N2327, LEN(N2327)-SEARCH("/", N2327))</f>
        <v>small batch</v>
      </c>
      <c r="S2327" s="13">
        <f>(J2327/86400)+25569+(-7/24)</f>
        <v>42793.730682870373</v>
      </c>
      <c r="T2327" s="13">
        <f>(I2327/86400)+25569+(-7/24)</f>
        <v>42823.689016203709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</f>
        <v>7.1999999999999998E-3</v>
      </c>
      <c r="P2328" s="9">
        <f>(E2328/L2328)</f>
        <v>108</v>
      </c>
      <c r="Q2328" t="str">
        <f>LEFT(N2328,SEARCH("/",N2328)-1)</f>
        <v>food</v>
      </c>
      <c r="R2328" t="str">
        <f>RIGHT(N2328, LEN(N2328)-SEARCH("/", N2328))</f>
        <v>small batch</v>
      </c>
      <c r="S2328" s="13">
        <f>(J2328/86400)+25569+(-7/24)</f>
        <v>42803.742453703708</v>
      </c>
      <c r="T2328" s="13">
        <f>(I2328/86400)+25569+(-7/24)</f>
        <v>42855.416666666664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</f>
        <v>5.2609431428571432</v>
      </c>
      <c r="P2329" s="9">
        <f>(E2329/L2329)</f>
        <v>54.883162444113267</v>
      </c>
      <c r="Q2329" t="str">
        <f>LEFT(N2329,SEARCH("/",N2329)-1)</f>
        <v>food</v>
      </c>
      <c r="R2329" t="str">
        <f>RIGHT(N2329, LEN(N2329)-SEARCH("/", N2329))</f>
        <v>small batch</v>
      </c>
      <c r="S2329" s="13">
        <f>(J2329/86400)+25569+(-7/24)</f>
        <v>41842.625462962962</v>
      </c>
      <c r="T2329" s="13">
        <f>(I2329/86400)+25569+(-7/24)</f>
        <v>41877.625462962962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</f>
        <v>2.5445000000000002</v>
      </c>
      <c r="P2330" s="9">
        <f>(E2330/L2330)</f>
        <v>47.383612662942269</v>
      </c>
      <c r="Q2330" t="str">
        <f>LEFT(N2330,SEARCH("/",N2330)-1)</f>
        <v>food</v>
      </c>
      <c r="R2330" t="str">
        <f>RIGHT(N2330, LEN(N2330)-SEARCH("/", N2330))</f>
        <v>small batch</v>
      </c>
      <c r="S2330" s="13">
        <f>(J2330/86400)+25569+(-7/24)</f>
        <v>42139.490011574075</v>
      </c>
      <c r="T2330" s="13">
        <f>(I2330/86400)+25569+(-7/24)</f>
        <v>42169.490011574075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</f>
        <v>1.0591999999999999</v>
      </c>
      <c r="P2331" s="9">
        <f>(E2331/L2331)</f>
        <v>211.84</v>
      </c>
      <c r="Q2331" t="str">
        <f>LEFT(N2331,SEARCH("/",N2331)-1)</f>
        <v>food</v>
      </c>
      <c r="R2331" t="str">
        <f>RIGHT(N2331, LEN(N2331)-SEARCH("/", N2331))</f>
        <v>small batch</v>
      </c>
      <c r="S2331" s="13">
        <f>(J2331/86400)+25569+(-7/24)</f>
        <v>41807.332708333335</v>
      </c>
      <c r="T2331" s="13">
        <f>(I2331/86400)+25569+(-7/24)</f>
        <v>41837.332708333335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</f>
        <v>1.0242285714285715</v>
      </c>
      <c r="P2332" s="9">
        <f>(E2332/L2332)</f>
        <v>219.92638036809817</v>
      </c>
      <c r="Q2332" t="str">
        <f>LEFT(N2332,SEARCH("/",N2332)-1)</f>
        <v>food</v>
      </c>
      <c r="R2332" t="str">
        <f>RIGHT(N2332, LEN(N2332)-SEARCH("/", N2332))</f>
        <v>small batch</v>
      </c>
      <c r="S2332" s="13">
        <f>(J2332/86400)+25569+(-7/24)</f>
        <v>42332.608136574076</v>
      </c>
      <c r="T2332" s="13">
        <f>(I2332/86400)+25569+(-7/24)</f>
        <v>42362.708333333336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</f>
        <v>1.4431375</v>
      </c>
      <c r="P2333" s="9">
        <f>(E2333/L2333)</f>
        <v>40.795406360424032</v>
      </c>
      <c r="Q2333" t="str">
        <f>LEFT(N2333,SEARCH("/",N2333)-1)</f>
        <v>food</v>
      </c>
      <c r="R2333" t="str">
        <f>RIGHT(N2333, LEN(N2333)-SEARCH("/", N2333))</f>
        <v>small batch</v>
      </c>
      <c r="S2333" s="13">
        <f>(J2333/86400)+25569+(-7/24)</f>
        <v>41838.714004629634</v>
      </c>
      <c r="T2333" s="13">
        <f>(I2333/86400)+25569+(-7/24)</f>
        <v>41868.714004629634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</f>
        <v>1.06308</v>
      </c>
      <c r="P2334" s="9">
        <f>(E2334/L2334)</f>
        <v>75.502840909090907</v>
      </c>
      <c r="Q2334" t="str">
        <f>LEFT(N2334,SEARCH("/",N2334)-1)</f>
        <v>food</v>
      </c>
      <c r="R2334" t="str">
        <f>RIGHT(N2334, LEN(N2334)-SEARCH("/", N2334))</f>
        <v>small batch</v>
      </c>
      <c r="S2334" s="13">
        <f>(J2334/86400)+25569+(-7/24)</f>
        <v>42011.336469907408</v>
      </c>
      <c r="T2334" s="13">
        <f>(I2334/86400)+25569+(-7/24)</f>
        <v>42041.336469907408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</f>
        <v>2.1216666666666666</v>
      </c>
      <c r="P2335" s="9">
        <f>(E2335/L2335)</f>
        <v>13.542553191489361</v>
      </c>
      <c r="Q2335" t="str">
        <f>LEFT(N2335,SEARCH("/",N2335)-1)</f>
        <v>food</v>
      </c>
      <c r="R2335" t="str">
        <f>RIGHT(N2335, LEN(N2335)-SEARCH("/", N2335))</f>
        <v>small batch</v>
      </c>
      <c r="S2335" s="13">
        <f>(J2335/86400)+25569+(-7/24)</f>
        <v>41767.358680555561</v>
      </c>
      <c r="T2335" s="13">
        <f>(I2335/86400)+25569+(-7/24)</f>
        <v>41788.451388888891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</f>
        <v>1.0195000000000001</v>
      </c>
      <c r="P2336" s="9">
        <f>(E2336/L2336)</f>
        <v>60.865671641791046</v>
      </c>
      <c r="Q2336" t="str">
        <f>LEFT(N2336,SEARCH("/",N2336)-1)</f>
        <v>food</v>
      </c>
      <c r="R2336" t="str">
        <f>RIGHT(N2336, LEN(N2336)-SEARCH("/", N2336))</f>
        <v>small batch</v>
      </c>
      <c r="S2336" s="13">
        <f>(J2336/86400)+25569+(-7/24)</f>
        <v>41918.378449074073</v>
      </c>
      <c r="T2336" s="13">
        <f>(I2336/86400)+25569+(-7/24)</f>
        <v>41948.44027777778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</f>
        <v>1.0227200000000001</v>
      </c>
      <c r="P2337" s="9">
        <f>(E2337/L2337)</f>
        <v>115.69230769230769</v>
      </c>
      <c r="Q2337" t="str">
        <f>LEFT(N2337,SEARCH("/",N2337)-1)</f>
        <v>food</v>
      </c>
      <c r="R2337" t="str">
        <f>RIGHT(N2337, LEN(N2337)-SEARCH("/", N2337))</f>
        <v>small batch</v>
      </c>
      <c r="S2337" s="13">
        <f>(J2337/86400)+25569+(-7/24)</f>
        <v>41771.280590277784</v>
      </c>
      <c r="T2337" s="13">
        <f>(I2337/86400)+25569+(-7/24)</f>
        <v>41801.280590277784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</f>
        <v>5.2073254999999996</v>
      </c>
      <c r="P2338" s="9">
        <f>(E2338/L2338)</f>
        <v>48.104623556581984</v>
      </c>
      <c r="Q2338" t="str">
        <f>LEFT(N2338,SEARCH("/",N2338)-1)</f>
        <v>food</v>
      </c>
      <c r="R2338" t="str">
        <f>RIGHT(N2338, LEN(N2338)-SEARCH("/", N2338))</f>
        <v>small batch</v>
      </c>
      <c r="S2338" s="13">
        <f>(J2338/86400)+25569+(-7/24)</f>
        <v>41666.633043981485</v>
      </c>
      <c r="T2338" s="13">
        <f>(I2338/86400)+25569+(-7/24)</f>
        <v>41706.633043981485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</f>
        <v>1.1065833333333333</v>
      </c>
      <c r="P2339" s="9">
        <f>(E2339/L2339)</f>
        <v>74.184357541899445</v>
      </c>
      <c r="Q2339" t="str">
        <f>LEFT(N2339,SEARCH("/",N2339)-1)</f>
        <v>food</v>
      </c>
      <c r="R2339" t="str">
        <f>RIGHT(N2339, LEN(N2339)-SEARCH("/", N2339))</f>
        <v>small batch</v>
      </c>
      <c r="S2339" s="13">
        <f>(J2339/86400)+25569+(-7/24)</f>
        <v>41786.34887731482</v>
      </c>
      <c r="T2339" s="13">
        <f>(I2339/86400)+25569+(-7/24)</f>
        <v>41816.34887731482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</f>
        <v>1.0114333333333334</v>
      </c>
      <c r="P2340" s="9">
        <f>(E2340/L2340)</f>
        <v>123.34552845528455</v>
      </c>
      <c r="Q2340" t="str">
        <f>LEFT(N2340,SEARCH("/",N2340)-1)</f>
        <v>food</v>
      </c>
      <c r="R2340" t="str">
        <f>RIGHT(N2340, LEN(N2340)-SEARCH("/", N2340))</f>
        <v>small batch</v>
      </c>
      <c r="S2340" s="13">
        <f>(J2340/86400)+25569+(-7/24)</f>
        <v>41789.605138888895</v>
      </c>
      <c r="T2340" s="13">
        <f>(I2340/86400)+25569+(-7/24)</f>
        <v>41819.605138888895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</f>
        <v>2.9420799999999998</v>
      </c>
      <c r="P2341" s="9">
        <f>(E2341/L2341)</f>
        <v>66.623188405797094</v>
      </c>
      <c r="Q2341" t="str">
        <f>LEFT(N2341,SEARCH("/",N2341)-1)</f>
        <v>food</v>
      </c>
      <c r="R2341" t="str">
        <f>RIGHT(N2341, LEN(N2341)-SEARCH("/", N2341))</f>
        <v>small batch</v>
      </c>
      <c r="S2341" s="13">
        <f>(J2341/86400)+25569+(-7/24)</f>
        <v>42692.508206018516</v>
      </c>
      <c r="T2341" s="13">
        <f>(I2341/86400)+25569+(-7/24)</f>
        <v>42723.040972222225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</f>
        <v>1.0577749999999999</v>
      </c>
      <c r="P2342" s="9">
        <f>(E2342/L2342)</f>
        <v>104.99007444168734</v>
      </c>
      <c r="Q2342" t="str">
        <f>LEFT(N2342,SEARCH("/",N2342)-1)</f>
        <v>food</v>
      </c>
      <c r="R2342" t="str">
        <f>RIGHT(N2342, LEN(N2342)-SEARCH("/", N2342))</f>
        <v>small batch</v>
      </c>
      <c r="S2342" s="13">
        <f>(J2342/86400)+25569+(-7/24)</f>
        <v>42643.351134259261</v>
      </c>
      <c r="T2342" s="13">
        <f>(I2342/86400)+25569+(-7/24)</f>
        <v>42673.351134259261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</f>
        <v>0</v>
      </c>
      <c r="P2343" s="9" t="e">
        <f>(E2343/L2343)</f>
        <v>#DIV/0!</v>
      </c>
      <c r="Q2343" t="str">
        <f>LEFT(N2343,SEARCH("/",N2343)-1)</f>
        <v>technology</v>
      </c>
      <c r="R2343" t="str">
        <f>RIGHT(N2343, LEN(N2343)-SEARCH("/", N2343))</f>
        <v>web</v>
      </c>
      <c r="S2343" s="13">
        <f>(J2343/86400)+25569+(-7/24)</f>
        <v>42167.522037037044</v>
      </c>
      <c r="T2343" s="13">
        <f>(I2343/86400)+25569+(-7/24)</f>
        <v>42197.522037037044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</f>
        <v>0</v>
      </c>
      <c r="P2344" s="9" t="e">
        <f>(E2344/L2344)</f>
        <v>#DIV/0!</v>
      </c>
      <c r="Q2344" t="str">
        <f>LEFT(N2344,SEARCH("/",N2344)-1)</f>
        <v>technology</v>
      </c>
      <c r="R2344" t="str">
        <f>RIGHT(N2344, LEN(N2344)-SEARCH("/", N2344))</f>
        <v>web</v>
      </c>
      <c r="S2344" s="13">
        <f>(J2344/86400)+25569+(-7/24)</f>
        <v>41897.410532407412</v>
      </c>
      <c r="T2344" s="13">
        <f>(I2344/86400)+25569+(-7/24)</f>
        <v>41917.916666666672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</f>
        <v>0.03</v>
      </c>
      <c r="P2345" s="9">
        <f>(E2345/L2345)</f>
        <v>300</v>
      </c>
      <c r="Q2345" t="str">
        <f>LEFT(N2345,SEARCH("/",N2345)-1)</f>
        <v>technology</v>
      </c>
      <c r="R2345" t="str">
        <f>RIGHT(N2345, LEN(N2345)-SEARCH("/", N2345))</f>
        <v>web</v>
      </c>
      <c r="S2345" s="13">
        <f>(J2345/86400)+25569+(-7/24)</f>
        <v>42327.533622685187</v>
      </c>
      <c r="T2345" s="13">
        <f>(I2345/86400)+25569+(-7/24)</f>
        <v>42377.532638888886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</f>
        <v>1E-3</v>
      </c>
      <c r="P2346" s="9">
        <f>(E2346/L2346)</f>
        <v>1</v>
      </c>
      <c r="Q2346" t="str">
        <f>LEFT(N2346,SEARCH("/",N2346)-1)</f>
        <v>technology</v>
      </c>
      <c r="R2346" t="str">
        <f>RIGHT(N2346, LEN(N2346)-SEARCH("/", N2346))</f>
        <v>web</v>
      </c>
      <c r="S2346" s="13">
        <f>(J2346/86400)+25569+(-7/24)</f>
        <v>42515.435983796298</v>
      </c>
      <c r="T2346" s="13">
        <f>(I2346/86400)+25569+(-7/24)</f>
        <v>42545.435983796298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</f>
        <v>0</v>
      </c>
      <c r="P2347" s="9" t="e">
        <f>(E2347/L2347)</f>
        <v>#DIV/0!</v>
      </c>
      <c r="Q2347" t="str">
        <f>LEFT(N2347,SEARCH("/",N2347)-1)</f>
        <v>technology</v>
      </c>
      <c r="R2347" t="str">
        <f>RIGHT(N2347, LEN(N2347)-SEARCH("/", N2347))</f>
        <v>web</v>
      </c>
      <c r="S2347" s="13">
        <f>(J2347/86400)+25569+(-7/24)</f>
        <v>42059.710138888891</v>
      </c>
      <c r="T2347" s="13">
        <f>(I2347/86400)+25569+(-7/24)</f>
        <v>42094.693749999999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</f>
        <v>6.4999999999999997E-4</v>
      </c>
      <c r="P2348" s="9">
        <f>(E2348/L2348)</f>
        <v>13</v>
      </c>
      <c r="Q2348" t="str">
        <f>LEFT(N2348,SEARCH("/",N2348)-1)</f>
        <v>technology</v>
      </c>
      <c r="R2348" t="str">
        <f>RIGHT(N2348, LEN(N2348)-SEARCH("/", N2348))</f>
        <v>web</v>
      </c>
      <c r="S2348" s="13">
        <f>(J2348/86400)+25569+(-7/24)</f>
        <v>42615.507303240745</v>
      </c>
      <c r="T2348" s="13">
        <f>(I2348/86400)+25569+(-7/24)</f>
        <v>42660.507303240745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</f>
        <v>1.4999999999999999E-2</v>
      </c>
      <c r="P2349" s="9">
        <f>(E2349/L2349)</f>
        <v>15</v>
      </c>
      <c r="Q2349" t="str">
        <f>LEFT(N2349,SEARCH("/",N2349)-1)</f>
        <v>technology</v>
      </c>
      <c r="R2349" t="str">
        <f>RIGHT(N2349, LEN(N2349)-SEARCH("/", N2349))</f>
        <v>web</v>
      </c>
      <c r="S2349" s="13">
        <f>(J2349/86400)+25569+(-7/24)</f>
        <v>42577.315694444442</v>
      </c>
      <c r="T2349" s="13">
        <f>(I2349/86400)+25569+(-7/24)</f>
        <v>42607.315694444442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</f>
        <v>3.8571428571428572E-3</v>
      </c>
      <c r="P2350" s="9">
        <f>(E2350/L2350)</f>
        <v>54</v>
      </c>
      <c r="Q2350" t="str">
        <f>LEFT(N2350,SEARCH("/",N2350)-1)</f>
        <v>technology</v>
      </c>
      <c r="R2350" t="str">
        <f>RIGHT(N2350, LEN(N2350)-SEARCH("/", N2350))</f>
        <v>web</v>
      </c>
      <c r="S2350" s="13">
        <f>(J2350/86400)+25569+(-7/24)</f>
        <v>42360.640486111115</v>
      </c>
      <c r="T2350" s="13">
        <f>(I2350/86400)+25569+(-7/24)</f>
        <v>42420.640486111115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</f>
        <v>0</v>
      </c>
      <c r="P2351" s="9" t="e">
        <f>(E2351/L2351)</f>
        <v>#DIV/0!</v>
      </c>
      <c r="Q2351" t="str">
        <f>LEFT(N2351,SEARCH("/",N2351)-1)</f>
        <v>technology</v>
      </c>
      <c r="R2351" t="str">
        <f>RIGHT(N2351, LEN(N2351)-SEARCH("/", N2351))</f>
        <v>web</v>
      </c>
      <c r="S2351" s="13">
        <f>(J2351/86400)+25569+(-7/24)</f>
        <v>42198.484120370376</v>
      </c>
      <c r="T2351" s="13">
        <f>(I2351/86400)+25569+(-7/24)</f>
        <v>42227.484120370376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</f>
        <v>0</v>
      </c>
      <c r="P2352" s="9" t="e">
        <f>(E2352/L2352)</f>
        <v>#DIV/0!</v>
      </c>
      <c r="Q2352" t="str">
        <f>LEFT(N2352,SEARCH("/",N2352)-1)</f>
        <v>technology</v>
      </c>
      <c r="R2352" t="str">
        <f>RIGHT(N2352, LEN(N2352)-SEARCH("/", N2352))</f>
        <v>web</v>
      </c>
      <c r="S2352" s="13">
        <f>(J2352/86400)+25569+(-7/24)</f>
        <v>42708.550578703704</v>
      </c>
      <c r="T2352" s="13">
        <f>(I2352/86400)+25569+(-7/24)</f>
        <v>42738.550578703704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</f>
        <v>5.7142857142857143E-3</v>
      </c>
      <c r="P2353" s="9">
        <f>(E2353/L2353)</f>
        <v>15.428571428571429</v>
      </c>
      <c r="Q2353" t="str">
        <f>LEFT(N2353,SEARCH("/",N2353)-1)</f>
        <v>technology</v>
      </c>
      <c r="R2353" t="str">
        <f>RIGHT(N2353, LEN(N2353)-SEARCH("/", N2353))</f>
        <v>web</v>
      </c>
      <c r="S2353" s="13">
        <f>(J2353/86400)+25569+(-7/24)</f>
        <v>42093.809479166674</v>
      </c>
      <c r="T2353" s="13">
        <f>(I2353/86400)+25569+(-7/24)</f>
        <v>42123.809479166674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</f>
        <v>0</v>
      </c>
      <c r="P2354" s="9" t="e">
        <f>(E2354/L2354)</f>
        <v>#DIV/0!</v>
      </c>
      <c r="Q2354" t="str">
        <f>LEFT(N2354,SEARCH("/",N2354)-1)</f>
        <v>technology</v>
      </c>
      <c r="R2354" t="str">
        <f>RIGHT(N2354, LEN(N2354)-SEARCH("/", N2354))</f>
        <v>web</v>
      </c>
      <c r="S2354" s="13">
        <f>(J2354/86400)+25569+(-7/24)</f>
        <v>42101.342037037037</v>
      </c>
      <c r="T2354" s="13">
        <f>(I2354/86400)+25569+(-7/24)</f>
        <v>42161.342037037037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</f>
        <v>0</v>
      </c>
      <c r="P2355" s="9" t="e">
        <f>(E2355/L2355)</f>
        <v>#DIV/0!</v>
      </c>
      <c r="Q2355" t="str">
        <f>LEFT(N2355,SEARCH("/",N2355)-1)</f>
        <v>technology</v>
      </c>
      <c r="R2355" t="str">
        <f>RIGHT(N2355, LEN(N2355)-SEARCH("/", N2355))</f>
        <v>web</v>
      </c>
      <c r="S2355" s="13">
        <f>(J2355/86400)+25569+(-7/24)</f>
        <v>42103.384513888894</v>
      </c>
      <c r="T2355" s="13">
        <f>(I2355/86400)+25569+(-7/24)</f>
        <v>42115.384513888894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</f>
        <v>7.1428571428571429E-4</v>
      </c>
      <c r="P2356" s="9">
        <f>(E2356/L2356)</f>
        <v>25</v>
      </c>
      <c r="Q2356" t="str">
        <f>LEFT(N2356,SEARCH("/",N2356)-1)</f>
        <v>technology</v>
      </c>
      <c r="R2356" t="str">
        <f>RIGHT(N2356, LEN(N2356)-SEARCH("/", N2356))</f>
        <v>web</v>
      </c>
      <c r="S2356" s="13">
        <f>(J2356/86400)+25569+(-7/24)</f>
        <v>41954.431250000001</v>
      </c>
      <c r="T2356" s="13">
        <f>(I2356/86400)+25569+(-7/24)</f>
        <v>42014.431250000001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</f>
        <v>6.875E-3</v>
      </c>
      <c r="P2357" s="9">
        <f>(E2357/L2357)</f>
        <v>27.5</v>
      </c>
      <c r="Q2357" t="str">
        <f>LEFT(N2357,SEARCH("/",N2357)-1)</f>
        <v>technology</v>
      </c>
      <c r="R2357" t="str">
        <f>RIGHT(N2357, LEN(N2357)-SEARCH("/", N2357))</f>
        <v>web</v>
      </c>
      <c r="S2357" s="13">
        <f>(J2357/86400)+25569+(-7/24)</f>
        <v>42096.626574074078</v>
      </c>
      <c r="T2357" s="13">
        <f>(I2357/86400)+25569+(-7/24)</f>
        <v>42126.626574074078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</f>
        <v>0</v>
      </c>
      <c r="P2358" s="9" t="e">
        <f>(E2358/L2358)</f>
        <v>#DIV/0!</v>
      </c>
      <c r="Q2358" t="str">
        <f>LEFT(N2358,SEARCH("/",N2358)-1)</f>
        <v>technology</v>
      </c>
      <c r="R2358" t="str">
        <f>RIGHT(N2358, LEN(N2358)-SEARCH("/", N2358))</f>
        <v>web</v>
      </c>
      <c r="S2358" s="13">
        <f>(J2358/86400)+25569+(-7/24)</f>
        <v>42130.491944444446</v>
      </c>
      <c r="T2358" s="13">
        <f>(I2358/86400)+25569+(-7/24)</f>
        <v>42160.491944444446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</f>
        <v>0</v>
      </c>
      <c r="P2359" s="9" t="e">
        <f>(E2359/L2359)</f>
        <v>#DIV/0!</v>
      </c>
      <c r="Q2359" t="str">
        <f>LEFT(N2359,SEARCH("/",N2359)-1)</f>
        <v>technology</v>
      </c>
      <c r="R2359" t="str">
        <f>RIGHT(N2359, LEN(N2359)-SEARCH("/", N2359))</f>
        <v>web</v>
      </c>
      <c r="S2359" s="13">
        <f>(J2359/86400)+25569+(-7/24)</f>
        <v>42264.328449074077</v>
      </c>
      <c r="T2359" s="13">
        <f>(I2359/86400)+25569+(-7/24)</f>
        <v>42294.328449074077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</f>
        <v>0</v>
      </c>
      <c r="P2360" s="9" t="e">
        <f>(E2360/L2360)</f>
        <v>#DIV/0!</v>
      </c>
      <c r="Q2360" t="str">
        <f>LEFT(N2360,SEARCH("/",N2360)-1)</f>
        <v>technology</v>
      </c>
      <c r="R2360" t="str">
        <f>RIGHT(N2360, LEN(N2360)-SEARCH("/", N2360))</f>
        <v>web</v>
      </c>
      <c r="S2360" s="13">
        <f>(J2360/86400)+25569+(-7/24)</f>
        <v>41978.63930555556</v>
      </c>
      <c r="T2360" s="13">
        <f>(I2360/86400)+25569+(-7/24)</f>
        <v>42034.73541666667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</f>
        <v>0.14680000000000001</v>
      </c>
      <c r="P2361" s="9">
        <f>(E2361/L2361)</f>
        <v>367</v>
      </c>
      <c r="Q2361" t="str">
        <f>LEFT(N2361,SEARCH("/",N2361)-1)</f>
        <v>technology</v>
      </c>
      <c r="R2361" t="str">
        <f>RIGHT(N2361, LEN(N2361)-SEARCH("/", N2361))</f>
        <v>web</v>
      </c>
      <c r="S2361" s="13">
        <f>(J2361/86400)+25569+(-7/24)</f>
        <v>42159.357916666668</v>
      </c>
      <c r="T2361" s="13">
        <f>(I2361/86400)+25569+(-7/24)</f>
        <v>42219.357916666668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</f>
        <v>4.0000000000000002E-4</v>
      </c>
      <c r="P2362" s="9">
        <f>(E2362/L2362)</f>
        <v>2</v>
      </c>
      <c r="Q2362" t="str">
        <f>LEFT(N2362,SEARCH("/",N2362)-1)</f>
        <v>technology</v>
      </c>
      <c r="R2362" t="str">
        <f>RIGHT(N2362, LEN(N2362)-SEARCH("/", N2362))</f>
        <v>web</v>
      </c>
      <c r="S2362" s="13">
        <f>(J2362/86400)+25569+(-7/24)</f>
        <v>42377.415277777785</v>
      </c>
      <c r="T2362" s="13">
        <f>(I2362/86400)+25569+(-7/24)</f>
        <v>42407.415277777785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</f>
        <v>0</v>
      </c>
      <c r="P2363" s="9" t="e">
        <f>(E2363/L2363)</f>
        <v>#DIV/0!</v>
      </c>
      <c r="Q2363" t="str">
        <f>LEFT(N2363,SEARCH("/",N2363)-1)</f>
        <v>technology</v>
      </c>
      <c r="R2363" t="str">
        <f>RIGHT(N2363, LEN(N2363)-SEARCH("/", N2363))</f>
        <v>web</v>
      </c>
      <c r="S2363" s="13">
        <f>(J2363/86400)+25569+(-7/24)</f>
        <v>42466.567222222227</v>
      </c>
      <c r="T2363" s="13">
        <f>(I2363/86400)+25569+(-7/24)</f>
        <v>42490.625000000007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</f>
        <v>0.2857142857142857</v>
      </c>
      <c r="P2364" s="9">
        <f>(E2364/L2364)</f>
        <v>60</v>
      </c>
      <c r="Q2364" t="str">
        <f>LEFT(N2364,SEARCH("/",N2364)-1)</f>
        <v>technology</v>
      </c>
      <c r="R2364" t="str">
        <f>RIGHT(N2364, LEN(N2364)-SEARCH("/", N2364))</f>
        <v>web</v>
      </c>
      <c r="S2364" s="13">
        <f>(J2364/86400)+25569+(-7/24)</f>
        <v>41954.396643518521</v>
      </c>
      <c r="T2364" s="13">
        <f>(I2364/86400)+25569+(-7/24)</f>
        <v>41984.396643518521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</f>
        <v>0</v>
      </c>
      <c r="P2365" s="9" t="e">
        <f>(E2365/L2365)</f>
        <v>#DIV/0!</v>
      </c>
      <c r="Q2365" t="str">
        <f>LEFT(N2365,SEARCH("/",N2365)-1)</f>
        <v>technology</v>
      </c>
      <c r="R2365" t="str">
        <f>RIGHT(N2365, LEN(N2365)-SEARCH("/", N2365))</f>
        <v>web</v>
      </c>
      <c r="S2365" s="13">
        <f>(J2365/86400)+25569+(-7/24)</f>
        <v>42321.719907407409</v>
      </c>
      <c r="T2365" s="13">
        <f>(I2365/86400)+25569+(-7/24)</f>
        <v>42366.719907407409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</f>
        <v>0</v>
      </c>
      <c r="P2366" s="9" t="e">
        <f>(E2366/L2366)</f>
        <v>#DIV/0!</v>
      </c>
      <c r="Q2366" t="str">
        <f>LEFT(N2366,SEARCH("/",N2366)-1)</f>
        <v>technology</v>
      </c>
      <c r="R2366" t="str">
        <f>RIGHT(N2366, LEN(N2366)-SEARCH("/", N2366))</f>
        <v>web</v>
      </c>
      <c r="S2366" s="13">
        <f>(J2366/86400)+25569+(-7/24)</f>
        <v>42248.643009259256</v>
      </c>
      <c r="T2366" s="13">
        <f>(I2366/86400)+25569+(-7/24)</f>
        <v>42303.643009259256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</f>
        <v>0</v>
      </c>
      <c r="P2367" s="9" t="e">
        <f>(E2367/L2367)</f>
        <v>#DIV/0!</v>
      </c>
      <c r="Q2367" t="str">
        <f>LEFT(N2367,SEARCH("/",N2367)-1)</f>
        <v>technology</v>
      </c>
      <c r="R2367" t="str">
        <f>RIGHT(N2367, LEN(N2367)-SEARCH("/", N2367))</f>
        <v>web</v>
      </c>
      <c r="S2367" s="13">
        <f>(J2367/86400)+25569+(-7/24)</f>
        <v>42346.444733796299</v>
      </c>
      <c r="T2367" s="13">
        <f>(I2367/86400)+25569+(-7/24)</f>
        <v>42386.666666666664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</f>
        <v>0.1052</v>
      </c>
      <c r="P2368" s="9">
        <f>(E2368/L2368)</f>
        <v>97.407407407407405</v>
      </c>
      <c r="Q2368" t="str">
        <f>LEFT(N2368,SEARCH("/",N2368)-1)</f>
        <v>technology</v>
      </c>
      <c r="R2368" t="str">
        <f>RIGHT(N2368, LEN(N2368)-SEARCH("/", N2368))</f>
        <v>web</v>
      </c>
      <c r="S2368" s="13">
        <f>(J2368/86400)+25569+(-7/24)</f>
        <v>42268.239965277775</v>
      </c>
      <c r="T2368" s="13">
        <f>(I2368/86400)+25569+(-7/24)</f>
        <v>42298.239965277775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</f>
        <v>1.34E-2</v>
      </c>
      <c r="P2369" s="9">
        <f>(E2369/L2369)</f>
        <v>47.857142857142854</v>
      </c>
      <c r="Q2369" t="str">
        <f>LEFT(N2369,SEARCH("/",N2369)-1)</f>
        <v>technology</v>
      </c>
      <c r="R2369" t="str">
        <f>RIGHT(N2369, LEN(N2369)-SEARCH("/", N2369))</f>
        <v>web</v>
      </c>
      <c r="S2369" s="13">
        <f>(J2369/86400)+25569+(-7/24)</f>
        <v>42425.678425925929</v>
      </c>
      <c r="T2369" s="13">
        <f>(I2369/86400)+25569+(-7/24)</f>
        <v>42485.636759259265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</f>
        <v>2.5000000000000001E-3</v>
      </c>
      <c r="P2370" s="9">
        <f>(E2370/L2370)</f>
        <v>50</v>
      </c>
      <c r="Q2370" t="str">
        <f>LEFT(N2370,SEARCH("/",N2370)-1)</f>
        <v>technology</v>
      </c>
      <c r="R2370" t="str">
        <f>RIGHT(N2370, LEN(N2370)-SEARCH("/", N2370))</f>
        <v>web</v>
      </c>
      <c r="S2370" s="13">
        <f>(J2370/86400)+25569+(-7/24)</f>
        <v>42063.430150462962</v>
      </c>
      <c r="T2370" s="13">
        <f>(I2370/86400)+25569+(-7/24)</f>
        <v>42108.388483796298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</f>
        <v>0</v>
      </c>
      <c r="P2371" s="9" t="e">
        <f>(E2371/L2371)</f>
        <v>#DIV/0!</v>
      </c>
      <c r="Q2371" t="str">
        <f>LEFT(N2371,SEARCH("/",N2371)-1)</f>
        <v>technology</v>
      </c>
      <c r="R2371" t="str">
        <f>RIGHT(N2371, LEN(N2371)-SEARCH("/", N2371))</f>
        <v>web</v>
      </c>
      <c r="S2371" s="13">
        <f>(J2371/86400)+25569+(-7/24)</f>
        <v>42380.520960648151</v>
      </c>
      <c r="T2371" s="13">
        <f>(I2371/86400)+25569+(-7/24)</f>
        <v>42410.520960648151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</f>
        <v>3.2799999999999999E-3</v>
      </c>
      <c r="P2372" s="9">
        <f>(E2372/L2372)</f>
        <v>20.5</v>
      </c>
      <c r="Q2372" t="str">
        <f>LEFT(N2372,SEARCH("/",N2372)-1)</f>
        <v>technology</v>
      </c>
      <c r="R2372" t="str">
        <f>RIGHT(N2372, LEN(N2372)-SEARCH("/", N2372))</f>
        <v>web</v>
      </c>
      <c r="S2372" s="13">
        <f>(J2372/86400)+25569+(-7/24)</f>
        <v>41960.897465277776</v>
      </c>
      <c r="T2372" s="13">
        <f>(I2372/86400)+25569+(-7/24)</f>
        <v>41990.897465277776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</f>
        <v>0</v>
      </c>
      <c r="P2373" s="9" t="e">
        <f>(E2373/L2373)</f>
        <v>#DIV/0!</v>
      </c>
      <c r="Q2373" t="str">
        <f>LEFT(N2373,SEARCH("/",N2373)-1)</f>
        <v>technology</v>
      </c>
      <c r="R2373" t="str">
        <f>RIGHT(N2373, LEN(N2373)-SEARCH("/", N2373))</f>
        <v>web</v>
      </c>
      <c r="S2373" s="13">
        <f>(J2373/86400)+25569+(-7/24)</f>
        <v>42150.486064814817</v>
      </c>
      <c r="T2373" s="13">
        <f>(I2373/86400)+25569+(-7/24)</f>
        <v>42180.486064814817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</f>
        <v>3.272727272727273E-2</v>
      </c>
      <c r="P2374" s="9">
        <f>(E2374/L2374)</f>
        <v>30</v>
      </c>
      <c r="Q2374" t="str">
        <f>LEFT(N2374,SEARCH("/",N2374)-1)</f>
        <v>technology</v>
      </c>
      <c r="R2374" t="str">
        <f>RIGHT(N2374, LEN(N2374)-SEARCH("/", N2374))</f>
        <v>web</v>
      </c>
      <c r="S2374" s="13">
        <f>(J2374/86400)+25569+(-7/24)</f>
        <v>42087.777442129627</v>
      </c>
      <c r="T2374" s="13">
        <f>(I2374/86400)+25569+(-7/24)</f>
        <v>42117.777442129627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</f>
        <v>5.8823529411764708E-5</v>
      </c>
      <c r="P2375" s="9">
        <f>(E2375/L2375)</f>
        <v>50</v>
      </c>
      <c r="Q2375" t="str">
        <f>LEFT(N2375,SEARCH("/",N2375)-1)</f>
        <v>technology</v>
      </c>
      <c r="R2375" t="str">
        <f>RIGHT(N2375, LEN(N2375)-SEARCH("/", N2375))</f>
        <v>web</v>
      </c>
      <c r="S2375" s="13">
        <f>(J2375/86400)+25569+(-7/24)</f>
        <v>42215.370648148149</v>
      </c>
      <c r="T2375" s="13">
        <f>(I2375/86400)+25569+(-7/24)</f>
        <v>42245.370648148149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</f>
        <v>4.5454545454545455E-4</v>
      </c>
      <c r="P2376" s="9">
        <f>(E2376/L2376)</f>
        <v>10</v>
      </c>
      <c r="Q2376" t="str">
        <f>LEFT(N2376,SEARCH("/",N2376)-1)</f>
        <v>technology</v>
      </c>
      <c r="R2376" t="str">
        <f>RIGHT(N2376, LEN(N2376)-SEARCH("/", N2376))</f>
        <v>web</v>
      </c>
      <c r="S2376" s="13">
        <f>(J2376/86400)+25569+(-7/24)</f>
        <v>42017.551620370374</v>
      </c>
      <c r="T2376" s="13">
        <f>(I2376/86400)+25569+(-7/24)</f>
        <v>42047.551620370374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</f>
        <v>0</v>
      </c>
      <c r="P2377" s="9" t="e">
        <f>(E2377/L2377)</f>
        <v>#DIV/0!</v>
      </c>
      <c r="Q2377" t="str">
        <f>LEFT(N2377,SEARCH("/",N2377)-1)</f>
        <v>technology</v>
      </c>
      <c r="R2377" t="str">
        <f>RIGHT(N2377, LEN(N2377)-SEARCH("/", N2377))</f>
        <v>web</v>
      </c>
      <c r="S2377" s="13">
        <f>(J2377/86400)+25569+(-7/24)</f>
        <v>42592.544409722228</v>
      </c>
      <c r="T2377" s="13">
        <f>(I2377/86400)+25569+(-7/24)</f>
        <v>42622.544409722228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</f>
        <v>0.10877666666666666</v>
      </c>
      <c r="P2378" s="9">
        <f>(E2378/L2378)</f>
        <v>81.582499999999996</v>
      </c>
      <c r="Q2378" t="str">
        <f>LEFT(N2378,SEARCH("/",N2378)-1)</f>
        <v>technology</v>
      </c>
      <c r="R2378" t="str">
        <f>RIGHT(N2378, LEN(N2378)-SEARCH("/", N2378))</f>
        <v>web</v>
      </c>
      <c r="S2378" s="13">
        <f>(J2378/86400)+25569+(-7/24)</f>
        <v>42318.63386574074</v>
      </c>
      <c r="T2378" s="13">
        <f>(I2378/86400)+25569+(-7/24)</f>
        <v>42348.63386574074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</f>
        <v>0</v>
      </c>
      <c r="P2379" s="9" t="e">
        <f>(E2379/L2379)</f>
        <v>#DIV/0!</v>
      </c>
      <c r="Q2379" t="str">
        <f>LEFT(N2379,SEARCH("/",N2379)-1)</f>
        <v>technology</v>
      </c>
      <c r="R2379" t="str">
        <f>RIGHT(N2379, LEN(N2379)-SEARCH("/", N2379))</f>
        <v>web</v>
      </c>
      <c r="S2379" s="13">
        <f>(J2379/86400)+25569+(-7/24)</f>
        <v>42669.578506944446</v>
      </c>
      <c r="T2379" s="13">
        <f>(I2379/86400)+25569+(-7/24)</f>
        <v>42699.620173611118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</f>
        <v>0</v>
      </c>
      <c r="P2380" s="9" t="e">
        <f>(E2380/L2380)</f>
        <v>#DIV/0!</v>
      </c>
      <c r="Q2380" t="str">
        <f>LEFT(N2380,SEARCH("/",N2380)-1)</f>
        <v>technology</v>
      </c>
      <c r="R2380" t="str">
        <f>RIGHT(N2380, LEN(N2380)-SEARCH("/", N2380))</f>
        <v>web</v>
      </c>
      <c r="S2380" s="13">
        <f>(J2380/86400)+25569+(-7/24)</f>
        <v>42212.721412037041</v>
      </c>
      <c r="T2380" s="13">
        <f>(I2380/86400)+25569+(-7/24)</f>
        <v>42241.721412037041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</f>
        <v>0</v>
      </c>
      <c r="P2381" s="9" t="e">
        <f>(E2381/L2381)</f>
        <v>#DIV/0!</v>
      </c>
      <c r="Q2381" t="str">
        <f>LEFT(N2381,SEARCH("/",N2381)-1)</f>
        <v>technology</v>
      </c>
      <c r="R2381" t="str">
        <f>RIGHT(N2381, LEN(N2381)-SEARCH("/", N2381))</f>
        <v>web</v>
      </c>
      <c r="S2381" s="13">
        <f>(J2381/86400)+25569+(-7/24)</f>
        <v>42236.724722222229</v>
      </c>
      <c r="T2381" s="13">
        <f>(I2381/86400)+25569+(-7/24)</f>
        <v>42281.724722222229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</f>
        <v>3.6666666666666666E-3</v>
      </c>
      <c r="P2382" s="9">
        <f>(E2382/L2382)</f>
        <v>18.333333333333332</v>
      </c>
      <c r="Q2382" t="str">
        <f>LEFT(N2382,SEARCH("/",N2382)-1)</f>
        <v>technology</v>
      </c>
      <c r="R2382" t="str">
        <f>RIGHT(N2382, LEN(N2382)-SEARCH("/", N2382))</f>
        <v>web</v>
      </c>
      <c r="S2382" s="13">
        <f>(J2382/86400)+25569+(-7/24)</f>
        <v>42248.501643518517</v>
      </c>
      <c r="T2382" s="13">
        <f>(I2382/86400)+25569+(-7/24)</f>
        <v>42278.501643518517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</f>
        <v>1.8193398957730169E-2</v>
      </c>
      <c r="P2383" s="9">
        <f>(E2383/L2383)</f>
        <v>224.42857142857142</v>
      </c>
      <c r="Q2383" t="str">
        <f>LEFT(N2383,SEARCH("/",N2383)-1)</f>
        <v>technology</v>
      </c>
      <c r="R2383" t="str">
        <f>RIGHT(N2383, LEN(N2383)-SEARCH("/", N2383))</f>
        <v>web</v>
      </c>
      <c r="S2383" s="13">
        <f>(J2383/86400)+25569+(-7/24)</f>
        <v>42074.644074074073</v>
      </c>
      <c r="T2383" s="13">
        <f>(I2383/86400)+25569+(-7/24)</f>
        <v>42104.644074074073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</f>
        <v>2.5000000000000001E-2</v>
      </c>
      <c r="P2384" s="9">
        <f>(E2384/L2384)</f>
        <v>37.5</v>
      </c>
      <c r="Q2384" t="str">
        <f>LEFT(N2384,SEARCH("/",N2384)-1)</f>
        <v>technology</v>
      </c>
      <c r="R2384" t="str">
        <f>RIGHT(N2384, LEN(N2384)-SEARCH("/", N2384))</f>
        <v>web</v>
      </c>
      <c r="S2384" s="13">
        <f>(J2384/86400)+25569+(-7/24)</f>
        <v>42194.895868055559</v>
      </c>
      <c r="T2384" s="13">
        <f>(I2384/86400)+25569+(-7/24)</f>
        <v>42219.895868055559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</f>
        <v>4.3499999999999997E-2</v>
      </c>
      <c r="P2385" s="9">
        <f>(E2385/L2385)</f>
        <v>145</v>
      </c>
      <c r="Q2385" t="str">
        <f>LEFT(N2385,SEARCH("/",N2385)-1)</f>
        <v>technology</v>
      </c>
      <c r="R2385" t="str">
        <f>RIGHT(N2385, LEN(N2385)-SEARCH("/", N2385))</f>
        <v>web</v>
      </c>
      <c r="S2385" s="13">
        <f>(J2385/86400)+25569+(-7/24)</f>
        <v>42026.765127314815</v>
      </c>
      <c r="T2385" s="13">
        <f>(I2385/86400)+25569+(-7/24)</f>
        <v>42056.765127314815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</f>
        <v>8.0000000000000002E-3</v>
      </c>
      <c r="P2386" s="9">
        <f>(E2386/L2386)</f>
        <v>1</v>
      </c>
      <c r="Q2386" t="str">
        <f>LEFT(N2386,SEARCH("/",N2386)-1)</f>
        <v>technology</v>
      </c>
      <c r="R2386" t="str">
        <f>RIGHT(N2386, LEN(N2386)-SEARCH("/", N2386))</f>
        <v>web</v>
      </c>
      <c r="S2386" s="13">
        <f>(J2386/86400)+25569+(-7/24)</f>
        <v>41926.775960648149</v>
      </c>
      <c r="T2386" s="13">
        <f>(I2386/86400)+25569+(-7/24)</f>
        <v>41956.81762731482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</f>
        <v>1.2123076923076924E-2</v>
      </c>
      <c r="P2387" s="9">
        <f>(E2387/L2387)</f>
        <v>112.57142857142857</v>
      </c>
      <c r="Q2387" t="str">
        <f>LEFT(N2387,SEARCH("/",N2387)-1)</f>
        <v>technology</v>
      </c>
      <c r="R2387" t="str">
        <f>RIGHT(N2387, LEN(N2387)-SEARCH("/", N2387))</f>
        <v>web</v>
      </c>
      <c r="S2387" s="13">
        <f>(J2387/86400)+25569+(-7/24)</f>
        <v>42191.410092592596</v>
      </c>
      <c r="T2387" s="13">
        <f>(I2387/86400)+25569+(-7/24)</f>
        <v>42221.410092592596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</f>
        <v>0</v>
      </c>
      <c r="P2388" s="9" t="e">
        <f>(E2388/L2388)</f>
        <v>#DIV/0!</v>
      </c>
      <c r="Q2388" t="str">
        <f>LEFT(N2388,SEARCH("/",N2388)-1)</f>
        <v>technology</v>
      </c>
      <c r="R2388" t="str">
        <f>RIGHT(N2388, LEN(N2388)-SEARCH("/", N2388))</f>
        <v>web</v>
      </c>
      <c r="S2388" s="13">
        <f>(J2388/86400)+25569+(-7/24)</f>
        <v>41954.546574074076</v>
      </c>
      <c r="T2388" s="13">
        <f>(I2388/86400)+25569+(-7/24)</f>
        <v>42014.546574074076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</f>
        <v>6.8399999999999997E-3</v>
      </c>
      <c r="P2389" s="9">
        <f>(E2389/L2389)</f>
        <v>342</v>
      </c>
      <c r="Q2389" t="str">
        <f>LEFT(N2389,SEARCH("/",N2389)-1)</f>
        <v>technology</v>
      </c>
      <c r="R2389" t="str">
        <f>RIGHT(N2389, LEN(N2389)-SEARCH("/", N2389))</f>
        <v>web</v>
      </c>
      <c r="S2389" s="13">
        <f>(J2389/86400)+25569+(-7/24)</f>
        <v>42528.334953703707</v>
      </c>
      <c r="T2389" s="13">
        <f>(I2389/86400)+25569+(-7/24)</f>
        <v>42573.334953703707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</f>
        <v>1.2513513513513513E-2</v>
      </c>
      <c r="P2390" s="9">
        <f>(E2390/L2390)</f>
        <v>57.875</v>
      </c>
      <c r="Q2390" t="str">
        <f>LEFT(N2390,SEARCH("/",N2390)-1)</f>
        <v>technology</v>
      </c>
      <c r="R2390" t="str">
        <f>RIGHT(N2390, LEN(N2390)-SEARCH("/", N2390))</f>
        <v>web</v>
      </c>
      <c r="S2390" s="13">
        <f>(J2390/86400)+25569+(-7/24)</f>
        <v>41989.562025462968</v>
      </c>
      <c r="T2390" s="13">
        <f>(I2390/86400)+25569+(-7/24)</f>
        <v>42019.520138888889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</f>
        <v>1.8749999999999999E-3</v>
      </c>
      <c r="P2391" s="9">
        <f>(E2391/L2391)</f>
        <v>30</v>
      </c>
      <c r="Q2391" t="str">
        <f>LEFT(N2391,SEARCH("/",N2391)-1)</f>
        <v>technology</v>
      </c>
      <c r="R2391" t="str">
        <f>RIGHT(N2391, LEN(N2391)-SEARCH("/", N2391))</f>
        <v>web</v>
      </c>
      <c r="S2391" s="13">
        <f>(J2391/86400)+25569+(-7/24)</f>
        <v>42179.361712962964</v>
      </c>
      <c r="T2391" s="13">
        <f>(I2391/86400)+25569+(-7/24)</f>
        <v>42210.624305555561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</f>
        <v>0</v>
      </c>
      <c r="P2392" s="9" t="e">
        <f>(E2392/L2392)</f>
        <v>#DIV/0!</v>
      </c>
      <c r="Q2392" t="str">
        <f>LEFT(N2392,SEARCH("/",N2392)-1)</f>
        <v>technology</v>
      </c>
      <c r="R2392" t="str">
        <f>RIGHT(N2392, LEN(N2392)-SEARCH("/", N2392))</f>
        <v>web</v>
      </c>
      <c r="S2392" s="13">
        <f>(J2392/86400)+25569+(-7/24)</f>
        <v>41967.970648148148</v>
      </c>
      <c r="T2392" s="13">
        <f>(I2392/86400)+25569+(-7/24)</f>
        <v>42007.970648148148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</f>
        <v>1.25E-3</v>
      </c>
      <c r="P2393" s="9">
        <f>(E2393/L2393)</f>
        <v>25</v>
      </c>
      <c r="Q2393" t="str">
        <f>LEFT(N2393,SEARCH("/",N2393)-1)</f>
        <v>technology</v>
      </c>
      <c r="R2393" t="str">
        <f>RIGHT(N2393, LEN(N2393)-SEARCH("/", N2393))</f>
        <v>web</v>
      </c>
      <c r="S2393" s="13">
        <f>(J2393/86400)+25569+(-7/24)</f>
        <v>42064.502824074072</v>
      </c>
      <c r="T2393" s="13">
        <f>(I2393/86400)+25569+(-7/24)</f>
        <v>42094.461157407415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</f>
        <v>0</v>
      </c>
      <c r="P2394" s="9" t="e">
        <f>(E2394/L2394)</f>
        <v>#DIV/0!</v>
      </c>
      <c r="Q2394" t="str">
        <f>LEFT(N2394,SEARCH("/",N2394)-1)</f>
        <v>technology</v>
      </c>
      <c r="R2394" t="str">
        <f>RIGHT(N2394, LEN(N2394)-SEARCH("/", N2394))</f>
        <v>web</v>
      </c>
      <c r="S2394" s="13">
        <f>(J2394/86400)+25569+(-7/24)</f>
        <v>42275.828969907408</v>
      </c>
      <c r="T2394" s="13">
        <f>(I2394/86400)+25569+(-7/24)</f>
        <v>42305.828969907408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</f>
        <v>5.0000000000000001E-4</v>
      </c>
      <c r="P2395" s="9">
        <f>(E2395/L2395)</f>
        <v>50</v>
      </c>
      <c r="Q2395" t="str">
        <f>LEFT(N2395,SEARCH("/",N2395)-1)</f>
        <v>technology</v>
      </c>
      <c r="R2395" t="str">
        <f>RIGHT(N2395, LEN(N2395)-SEARCH("/", N2395))</f>
        <v>web</v>
      </c>
      <c r="S2395" s="13">
        <f>(J2395/86400)+25569+(-7/24)</f>
        <v>42194.356678240743</v>
      </c>
      <c r="T2395" s="13">
        <f>(I2395/86400)+25569+(-7/24)</f>
        <v>42224.356678240743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</f>
        <v>5.9999999999999995E-4</v>
      </c>
      <c r="P2396" s="9">
        <f>(E2396/L2396)</f>
        <v>1.5</v>
      </c>
      <c r="Q2396" t="str">
        <f>LEFT(N2396,SEARCH("/",N2396)-1)</f>
        <v>technology</v>
      </c>
      <c r="R2396" t="str">
        <f>RIGHT(N2396, LEN(N2396)-SEARCH("/", N2396))</f>
        <v>web</v>
      </c>
      <c r="S2396" s="13">
        <f>(J2396/86400)+25569+(-7/24)</f>
        <v>42031.070520833331</v>
      </c>
      <c r="T2396" s="13">
        <f>(I2396/86400)+25569+(-7/24)</f>
        <v>42061.070520833331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</f>
        <v>0</v>
      </c>
      <c r="P2397" s="9" t="e">
        <f>(E2397/L2397)</f>
        <v>#DIV/0!</v>
      </c>
      <c r="Q2397" t="str">
        <f>LEFT(N2397,SEARCH("/",N2397)-1)</f>
        <v>technology</v>
      </c>
      <c r="R2397" t="str">
        <f>RIGHT(N2397, LEN(N2397)-SEARCH("/", N2397))</f>
        <v>web</v>
      </c>
      <c r="S2397" s="13">
        <f>(J2397/86400)+25569+(-7/24)</f>
        <v>42716.829710648155</v>
      </c>
      <c r="T2397" s="13">
        <f>(I2397/86400)+25569+(-7/24)</f>
        <v>42745.081250000003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</f>
        <v>2E-3</v>
      </c>
      <c r="P2398" s="9">
        <f>(E2398/L2398)</f>
        <v>10</v>
      </c>
      <c r="Q2398" t="str">
        <f>LEFT(N2398,SEARCH("/",N2398)-1)</f>
        <v>technology</v>
      </c>
      <c r="R2398" t="str">
        <f>RIGHT(N2398, LEN(N2398)-SEARCH("/", N2398))</f>
        <v>web</v>
      </c>
      <c r="S2398" s="13">
        <f>(J2398/86400)+25569+(-7/24)</f>
        <v>42262.557384259264</v>
      </c>
      <c r="T2398" s="13">
        <f>(I2398/86400)+25569+(-7/24)</f>
        <v>42292.557384259264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</f>
        <v>0</v>
      </c>
      <c r="P2399" s="9" t="e">
        <f>(E2399/L2399)</f>
        <v>#DIV/0!</v>
      </c>
      <c r="Q2399" t="str">
        <f>LEFT(N2399,SEARCH("/",N2399)-1)</f>
        <v>technology</v>
      </c>
      <c r="R2399" t="str">
        <f>RIGHT(N2399, LEN(N2399)-SEARCH("/", N2399))</f>
        <v>web</v>
      </c>
      <c r="S2399" s="13">
        <f>(J2399/86400)+25569+(-7/24)</f>
        <v>41976.593240740745</v>
      </c>
      <c r="T2399" s="13">
        <f>(I2399/86400)+25569+(-7/24)</f>
        <v>42006.593240740745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</f>
        <v>0</v>
      </c>
      <c r="P2400" s="9" t="e">
        <f>(E2400/L2400)</f>
        <v>#DIV/0!</v>
      </c>
      <c r="Q2400" t="str">
        <f>LEFT(N2400,SEARCH("/",N2400)-1)</f>
        <v>technology</v>
      </c>
      <c r="R2400" t="str">
        <f>RIGHT(N2400, LEN(N2400)-SEARCH("/", N2400))</f>
        <v>web</v>
      </c>
      <c r="S2400" s="13">
        <f>(J2400/86400)+25569+(-7/24)</f>
        <v>42157.624814814822</v>
      </c>
      <c r="T2400" s="13">
        <f>(I2400/86400)+25569+(-7/24)</f>
        <v>42187.624814814822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</f>
        <v>0</v>
      </c>
      <c r="P2401" s="9" t="e">
        <f>(E2401/L2401)</f>
        <v>#DIV/0!</v>
      </c>
      <c r="Q2401" t="str">
        <f>LEFT(N2401,SEARCH("/",N2401)-1)</f>
        <v>technology</v>
      </c>
      <c r="R2401" t="str">
        <f>RIGHT(N2401, LEN(N2401)-SEARCH("/", N2401))</f>
        <v>web</v>
      </c>
      <c r="S2401" s="13">
        <f>(J2401/86400)+25569+(-7/24)</f>
        <v>41956.561412037037</v>
      </c>
      <c r="T2401" s="13">
        <f>(I2401/86400)+25569+(-7/24)</f>
        <v>41991.561412037037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</f>
        <v>0</v>
      </c>
      <c r="P2402" s="9" t="e">
        <f>(E2402/L2402)</f>
        <v>#DIV/0!</v>
      </c>
      <c r="Q2402" t="str">
        <f>LEFT(N2402,SEARCH("/",N2402)-1)</f>
        <v>technology</v>
      </c>
      <c r="R2402" t="str">
        <f>RIGHT(N2402, LEN(N2402)-SEARCH("/", N2402))</f>
        <v>web</v>
      </c>
      <c r="S2402" s="13">
        <f>(J2402/86400)+25569+(-7/24)</f>
        <v>42443.976435185185</v>
      </c>
      <c r="T2402" s="13">
        <f>(I2402/86400)+25569+(-7/24)</f>
        <v>42473.976435185185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</f>
        <v>7.1785714285714283E-3</v>
      </c>
      <c r="P2403" s="9">
        <f>(E2403/L2403)</f>
        <v>22.333333333333332</v>
      </c>
      <c r="Q2403" t="str">
        <f>LEFT(N2403,SEARCH("/",N2403)-1)</f>
        <v>food</v>
      </c>
      <c r="R2403" t="str">
        <f>RIGHT(N2403, LEN(N2403)-SEARCH("/", N2403))</f>
        <v>food trucks</v>
      </c>
      <c r="S2403" s="13">
        <f>(J2403/86400)+25569+(-7/24)</f>
        <v>42374.531203703707</v>
      </c>
      <c r="T2403" s="13">
        <f>(I2403/86400)+25569+(-7/24)</f>
        <v>42434.531203703707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</f>
        <v>4.3333333333333331E-3</v>
      </c>
      <c r="P2404" s="9">
        <f>(E2404/L2404)</f>
        <v>52</v>
      </c>
      <c r="Q2404" t="str">
        <f>LEFT(N2404,SEARCH("/",N2404)-1)</f>
        <v>food</v>
      </c>
      <c r="R2404" t="str">
        <f>RIGHT(N2404, LEN(N2404)-SEARCH("/", N2404))</f>
        <v>food trucks</v>
      </c>
      <c r="S2404" s="13">
        <f>(J2404/86400)+25569+(-7/24)</f>
        <v>42107.388090277782</v>
      </c>
      <c r="T2404" s="13">
        <f>(I2404/86400)+25569+(-7/24)</f>
        <v>42137.388090277782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</f>
        <v>0.16833333333333333</v>
      </c>
      <c r="P2405" s="9">
        <f>(E2405/L2405)</f>
        <v>16.833333333333332</v>
      </c>
      <c r="Q2405" t="str">
        <f>LEFT(N2405,SEARCH("/",N2405)-1)</f>
        <v>food</v>
      </c>
      <c r="R2405" t="str">
        <f>RIGHT(N2405, LEN(N2405)-SEARCH("/", N2405))</f>
        <v>food trucks</v>
      </c>
      <c r="S2405" s="13">
        <f>(J2405/86400)+25569+(-7/24)</f>
        <v>42399.590949074081</v>
      </c>
      <c r="T2405" s="13">
        <f>(I2405/86400)+25569+(-7/24)</f>
        <v>42459.54928240741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</f>
        <v>0</v>
      </c>
      <c r="P2406" s="9" t="e">
        <f>(E2406/L2406)</f>
        <v>#DIV/0!</v>
      </c>
      <c r="Q2406" t="str">
        <f>LEFT(N2406,SEARCH("/",N2406)-1)</f>
        <v>food</v>
      </c>
      <c r="R2406" t="str">
        <f>RIGHT(N2406, LEN(N2406)-SEARCH("/", N2406))</f>
        <v>food trucks</v>
      </c>
      <c r="S2406" s="13">
        <f>(J2406/86400)+25569+(-7/24)</f>
        <v>42341.747766203705</v>
      </c>
      <c r="T2406" s="13">
        <f>(I2406/86400)+25569+(-7/24)</f>
        <v>42371.747766203705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</f>
        <v>0.22520000000000001</v>
      </c>
      <c r="P2407" s="9">
        <f>(E2407/L2407)</f>
        <v>56.3</v>
      </c>
      <c r="Q2407" t="str">
        <f>LEFT(N2407,SEARCH("/",N2407)-1)</f>
        <v>food</v>
      </c>
      <c r="R2407" t="str">
        <f>RIGHT(N2407, LEN(N2407)-SEARCH("/", N2407))</f>
        <v>food trucks</v>
      </c>
      <c r="S2407" s="13">
        <f>(J2407/86400)+25569+(-7/24)</f>
        <v>42595.293692129628</v>
      </c>
      <c r="T2407" s="13">
        <f>(I2407/86400)+25569+(-7/24)</f>
        <v>42616.293692129628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</f>
        <v>0.41384615384615386</v>
      </c>
      <c r="P2408" s="9">
        <f>(E2408/L2408)</f>
        <v>84.0625</v>
      </c>
      <c r="Q2408" t="str">
        <f>LEFT(N2408,SEARCH("/",N2408)-1)</f>
        <v>food</v>
      </c>
      <c r="R2408" t="str">
        <f>RIGHT(N2408, LEN(N2408)-SEARCH("/", N2408))</f>
        <v>food trucks</v>
      </c>
      <c r="S2408" s="13">
        <f>(J2408/86400)+25569+(-7/24)</f>
        <v>41982.819328703707</v>
      </c>
      <c r="T2408" s="13">
        <f>(I2408/86400)+25569+(-7/24)</f>
        <v>42022.819328703707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</f>
        <v>0.25259090909090909</v>
      </c>
      <c r="P2409" s="9">
        <f>(E2409/L2409)</f>
        <v>168.39393939393941</v>
      </c>
      <c r="Q2409" t="str">
        <f>LEFT(N2409,SEARCH("/",N2409)-1)</f>
        <v>food</v>
      </c>
      <c r="R2409" t="str">
        <f>RIGHT(N2409, LEN(N2409)-SEARCH("/", N2409))</f>
        <v>food trucks</v>
      </c>
      <c r="S2409" s="13">
        <f>(J2409/86400)+25569+(-7/24)</f>
        <v>42082.283888888887</v>
      </c>
      <c r="T2409" s="13">
        <f>(I2409/86400)+25569+(-7/24)</f>
        <v>42104.958333333336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</f>
        <v>2E-3</v>
      </c>
      <c r="P2410" s="9">
        <f>(E2410/L2410)</f>
        <v>15</v>
      </c>
      <c r="Q2410" t="str">
        <f>LEFT(N2410,SEARCH("/",N2410)-1)</f>
        <v>food</v>
      </c>
      <c r="R2410" t="str">
        <f>RIGHT(N2410, LEN(N2410)-SEARCH("/", N2410))</f>
        <v>food trucks</v>
      </c>
      <c r="S2410" s="13">
        <f>(J2410/86400)+25569+(-7/24)</f>
        <v>41918.849039351851</v>
      </c>
      <c r="T2410" s="13">
        <f>(I2410/86400)+25569+(-7/24)</f>
        <v>41948.890706018523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</f>
        <v>1.84E-2</v>
      </c>
      <c r="P2411" s="9">
        <f>(E2411/L2411)</f>
        <v>76.666666666666671</v>
      </c>
      <c r="Q2411" t="str">
        <f>LEFT(N2411,SEARCH("/",N2411)-1)</f>
        <v>food</v>
      </c>
      <c r="R2411" t="str">
        <f>RIGHT(N2411, LEN(N2411)-SEARCH("/", N2411))</f>
        <v>food trucks</v>
      </c>
      <c r="S2411" s="13">
        <f>(J2411/86400)+25569+(-7/24)</f>
        <v>42204.584201388891</v>
      </c>
      <c r="T2411" s="13">
        <f>(I2411/86400)+25569+(-7/24)</f>
        <v>42234.584201388891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</f>
        <v>0</v>
      </c>
      <c r="P2412" s="9" t="e">
        <f>(E2412/L2412)</f>
        <v>#DIV/0!</v>
      </c>
      <c r="Q2412" t="str">
        <f>LEFT(N2412,SEARCH("/",N2412)-1)</f>
        <v>food</v>
      </c>
      <c r="R2412" t="str">
        <f>RIGHT(N2412, LEN(N2412)-SEARCH("/", N2412))</f>
        <v>food trucks</v>
      </c>
      <c r="S2412" s="13">
        <f>(J2412/86400)+25569+(-7/24)</f>
        <v>42224.116608796299</v>
      </c>
      <c r="T2412" s="13">
        <f>(I2412/86400)+25569+(-7/24)</f>
        <v>42254.116608796299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</f>
        <v>6.0400000000000002E-3</v>
      </c>
      <c r="P2413" s="9">
        <f>(E2413/L2413)</f>
        <v>50.333333333333336</v>
      </c>
      <c r="Q2413" t="str">
        <f>LEFT(N2413,SEARCH("/",N2413)-1)</f>
        <v>food</v>
      </c>
      <c r="R2413" t="str">
        <f>RIGHT(N2413, LEN(N2413)-SEARCH("/", N2413))</f>
        <v>food trucks</v>
      </c>
      <c r="S2413" s="13">
        <f>(J2413/86400)+25569+(-7/24)</f>
        <v>42211.440763888888</v>
      </c>
      <c r="T2413" s="13">
        <f>(I2413/86400)+25569+(-7/24)</f>
        <v>42241.440763888888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</f>
        <v>0</v>
      </c>
      <c r="P2414" s="9" t="e">
        <f>(E2414/L2414)</f>
        <v>#DIV/0!</v>
      </c>
      <c r="Q2414" t="str">
        <f>LEFT(N2414,SEARCH("/",N2414)-1)</f>
        <v>food</v>
      </c>
      <c r="R2414" t="str">
        <f>RIGHT(N2414, LEN(N2414)-SEARCH("/", N2414))</f>
        <v>food trucks</v>
      </c>
      <c r="S2414" s="13">
        <f>(J2414/86400)+25569+(-7/24)</f>
        <v>42655.445289351854</v>
      </c>
      <c r="T2414" s="13">
        <f>(I2414/86400)+25569+(-7/24)</f>
        <v>42700.486956018525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</f>
        <v>8.3333333333333332E-3</v>
      </c>
      <c r="P2415" s="9">
        <f>(E2415/L2415)</f>
        <v>8.3333333333333339</v>
      </c>
      <c r="Q2415" t="str">
        <f>LEFT(N2415,SEARCH("/",N2415)-1)</f>
        <v>food</v>
      </c>
      <c r="R2415" t="str">
        <f>RIGHT(N2415, LEN(N2415)-SEARCH("/", N2415))</f>
        <v>food trucks</v>
      </c>
      <c r="S2415" s="13">
        <f>(J2415/86400)+25569+(-7/24)</f>
        <v>41759.818078703705</v>
      </c>
      <c r="T2415" s="13">
        <f>(I2415/86400)+25569+(-7/24)</f>
        <v>41790.6875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</f>
        <v>3.0666666666666665E-2</v>
      </c>
      <c r="P2416" s="9">
        <f>(E2416/L2416)</f>
        <v>35.384615384615387</v>
      </c>
      <c r="Q2416" t="str">
        <f>LEFT(N2416,SEARCH("/",N2416)-1)</f>
        <v>food</v>
      </c>
      <c r="R2416" t="str">
        <f>RIGHT(N2416, LEN(N2416)-SEARCH("/", N2416))</f>
        <v>food trucks</v>
      </c>
      <c r="S2416" s="13">
        <f>(J2416/86400)+25569+(-7/24)</f>
        <v>42198.40347222222</v>
      </c>
      <c r="T2416" s="13">
        <f>(I2416/86400)+25569+(-7/24)</f>
        <v>42237.874305555561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</f>
        <v>5.5833333333333334E-3</v>
      </c>
      <c r="P2417" s="9">
        <f>(E2417/L2417)</f>
        <v>55.833333333333336</v>
      </c>
      <c r="Q2417" t="str">
        <f>LEFT(N2417,SEARCH("/",N2417)-1)</f>
        <v>food</v>
      </c>
      <c r="R2417" t="str">
        <f>RIGHT(N2417, LEN(N2417)-SEARCH("/", N2417))</f>
        <v>food trucks</v>
      </c>
      <c r="S2417" s="13">
        <f>(J2417/86400)+25569+(-7/24)</f>
        <v>42536.571134259262</v>
      </c>
      <c r="T2417" s="13">
        <f>(I2417/86400)+25569+(-7/24)</f>
        <v>42566.571134259262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</f>
        <v>2.5000000000000001E-4</v>
      </c>
      <c r="P2418" s="9">
        <f>(E2418/L2418)</f>
        <v>5</v>
      </c>
      <c r="Q2418" t="str">
        <f>LEFT(N2418,SEARCH("/",N2418)-1)</f>
        <v>food</v>
      </c>
      <c r="R2418" t="str">
        <f>RIGHT(N2418, LEN(N2418)-SEARCH("/", N2418))</f>
        <v>food trucks</v>
      </c>
      <c r="S2418" s="13">
        <f>(J2418/86400)+25569+(-7/24)</f>
        <v>42019.446099537039</v>
      </c>
      <c r="T2418" s="13">
        <f>(I2418/86400)+25569+(-7/24)</f>
        <v>42077.333333333336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</f>
        <v>0</v>
      </c>
      <c r="P2419" s="9" t="e">
        <f>(E2419/L2419)</f>
        <v>#DIV/0!</v>
      </c>
      <c r="Q2419" t="str">
        <f>LEFT(N2419,SEARCH("/",N2419)-1)</f>
        <v>food</v>
      </c>
      <c r="R2419" t="str">
        <f>RIGHT(N2419, LEN(N2419)-SEARCH("/", N2419))</f>
        <v>food trucks</v>
      </c>
      <c r="S2419" s="13">
        <f>(J2419/86400)+25569+(-7/24)</f>
        <v>41831.592442129629</v>
      </c>
      <c r="T2419" s="13">
        <f>(I2419/86400)+25569+(-7/24)</f>
        <v>41861.592442129629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</f>
        <v>2.0000000000000001E-4</v>
      </c>
      <c r="P2420" s="9">
        <f>(E2420/L2420)</f>
        <v>1</v>
      </c>
      <c r="Q2420" t="str">
        <f>LEFT(N2420,SEARCH("/",N2420)-1)</f>
        <v>food</v>
      </c>
      <c r="R2420" t="str">
        <f>RIGHT(N2420, LEN(N2420)-SEARCH("/", N2420))</f>
        <v>food trucks</v>
      </c>
      <c r="S2420" s="13">
        <f>(J2420/86400)+25569+(-7/24)</f>
        <v>42027.565324074072</v>
      </c>
      <c r="T2420" s="13">
        <f>(I2420/86400)+25569+(-7/24)</f>
        <v>42087.523657407415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</f>
        <v>0</v>
      </c>
      <c r="P2421" s="9" t="e">
        <f>(E2421/L2421)</f>
        <v>#DIV/0!</v>
      </c>
      <c r="Q2421" t="str">
        <f>LEFT(N2421,SEARCH("/",N2421)-1)</f>
        <v>food</v>
      </c>
      <c r="R2421" t="str">
        <f>RIGHT(N2421, LEN(N2421)-SEARCH("/", N2421))</f>
        <v>food trucks</v>
      </c>
      <c r="S2421" s="13">
        <f>(J2421/86400)+25569+(-7/24)</f>
        <v>41993.446631944447</v>
      </c>
      <c r="T2421" s="13">
        <f>(I2421/86400)+25569+(-7/24)</f>
        <v>42053.446631944447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</f>
        <v>0.14825133372851215</v>
      </c>
      <c r="P2422" s="9">
        <f>(E2422/L2422)</f>
        <v>69.472222222222229</v>
      </c>
      <c r="Q2422" t="str">
        <f>LEFT(N2422,SEARCH("/",N2422)-1)</f>
        <v>food</v>
      </c>
      <c r="R2422" t="str">
        <f>RIGHT(N2422, LEN(N2422)-SEARCH("/", N2422))</f>
        <v>food trucks</v>
      </c>
      <c r="S2422" s="13">
        <f>(J2422/86400)+25569+(-7/24)</f>
        <v>41892.737210648149</v>
      </c>
      <c r="T2422" s="13">
        <f>(I2422/86400)+25569+(-7/24)</f>
        <v>41952.778877314813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</f>
        <v>1.6666666666666666E-4</v>
      </c>
      <c r="P2423" s="9">
        <f>(E2423/L2423)</f>
        <v>1</v>
      </c>
      <c r="Q2423" t="str">
        <f>LEFT(N2423,SEARCH("/",N2423)-1)</f>
        <v>food</v>
      </c>
      <c r="R2423" t="str">
        <f>RIGHT(N2423, LEN(N2423)-SEARCH("/", N2423))</f>
        <v>food trucks</v>
      </c>
      <c r="S2423" s="13">
        <f>(J2423/86400)+25569+(-7/24)</f>
        <v>42026.395787037043</v>
      </c>
      <c r="T2423" s="13">
        <f>(I2423/86400)+25569+(-7/24)</f>
        <v>42056.395787037043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</f>
        <v>2E-3</v>
      </c>
      <c r="P2424" s="9">
        <f>(E2424/L2424)</f>
        <v>1</v>
      </c>
      <c r="Q2424" t="str">
        <f>LEFT(N2424,SEARCH("/",N2424)-1)</f>
        <v>food</v>
      </c>
      <c r="R2424" t="str">
        <f>RIGHT(N2424, LEN(N2424)-SEARCH("/", N2424))</f>
        <v>food trucks</v>
      </c>
      <c r="S2424" s="13">
        <f>(J2424/86400)+25569+(-7/24)</f>
        <v>42044.433287037034</v>
      </c>
      <c r="T2424" s="13">
        <f>(I2424/86400)+25569+(-7/24)</f>
        <v>42074.391620370377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</f>
        <v>1.3333333333333334E-4</v>
      </c>
      <c r="P2425" s="9">
        <f>(E2425/L2425)</f>
        <v>8</v>
      </c>
      <c r="Q2425" t="str">
        <f>LEFT(N2425,SEARCH("/",N2425)-1)</f>
        <v>food</v>
      </c>
      <c r="R2425" t="str">
        <f>RIGHT(N2425, LEN(N2425)-SEARCH("/", N2425))</f>
        <v>food trucks</v>
      </c>
      <c r="S2425" s="13">
        <f>(J2425/86400)+25569+(-7/24)</f>
        <v>41974.413078703707</v>
      </c>
      <c r="T2425" s="13">
        <f>(I2425/86400)+25569+(-7/24)</f>
        <v>42004.413078703707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</f>
        <v>1.24E-2</v>
      </c>
      <c r="P2426" s="9">
        <f>(E2426/L2426)</f>
        <v>34.444444444444443</v>
      </c>
      <c r="Q2426" t="str">
        <f>LEFT(N2426,SEARCH("/",N2426)-1)</f>
        <v>food</v>
      </c>
      <c r="R2426" t="str">
        <f>RIGHT(N2426, LEN(N2426)-SEARCH("/", N2426))</f>
        <v>food trucks</v>
      </c>
      <c r="S2426" s="13">
        <f>(J2426/86400)+25569+(-7/24)</f>
        <v>41909.600787037038</v>
      </c>
      <c r="T2426" s="13">
        <f>(I2426/86400)+25569+(-7/24)</f>
        <v>41939.600787037038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</f>
        <v>2.8571428571428574E-4</v>
      </c>
      <c r="P2427" s="9">
        <f>(E2427/L2427)</f>
        <v>1</v>
      </c>
      <c r="Q2427" t="str">
        <f>LEFT(N2427,SEARCH("/",N2427)-1)</f>
        <v>food</v>
      </c>
      <c r="R2427" t="str">
        <f>RIGHT(N2427, LEN(N2427)-SEARCH("/", N2427))</f>
        <v>food trucks</v>
      </c>
      <c r="S2427" s="13">
        <f>(J2427/86400)+25569+(-7/24)</f>
        <v>42502.622094907412</v>
      </c>
      <c r="T2427" s="13">
        <f>(I2427/86400)+25569+(-7/24)</f>
        <v>42517.62777777778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</f>
        <v>0</v>
      </c>
      <c r="P2428" s="9" t="e">
        <f>(E2428/L2428)</f>
        <v>#DIV/0!</v>
      </c>
      <c r="Q2428" t="str">
        <f>LEFT(N2428,SEARCH("/",N2428)-1)</f>
        <v>food</v>
      </c>
      <c r="R2428" t="str">
        <f>RIGHT(N2428, LEN(N2428)-SEARCH("/", N2428))</f>
        <v>food trucks</v>
      </c>
      <c r="S2428" s="13">
        <f>(J2428/86400)+25569+(-7/24)</f>
        <v>42163.878379629634</v>
      </c>
      <c r="T2428" s="13">
        <f>(I2428/86400)+25569+(-7/24)</f>
        <v>42223.878379629634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</f>
        <v>2.0000000000000002E-5</v>
      </c>
      <c r="P2429" s="9">
        <f>(E2429/L2429)</f>
        <v>1</v>
      </c>
      <c r="Q2429" t="str">
        <f>LEFT(N2429,SEARCH("/",N2429)-1)</f>
        <v>food</v>
      </c>
      <c r="R2429" t="str">
        <f>RIGHT(N2429, LEN(N2429)-SEARCH("/", N2429))</f>
        <v>food trucks</v>
      </c>
      <c r="S2429" s="13">
        <f>(J2429/86400)+25569+(-7/24)</f>
        <v>42412.027002314819</v>
      </c>
      <c r="T2429" s="13">
        <f>(I2429/86400)+25569+(-7/24)</f>
        <v>42451.985335648154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</f>
        <v>2.8571428571428571E-5</v>
      </c>
      <c r="P2430" s="9">
        <f>(E2430/L2430)</f>
        <v>1</v>
      </c>
      <c r="Q2430" t="str">
        <f>LEFT(N2430,SEARCH("/",N2430)-1)</f>
        <v>food</v>
      </c>
      <c r="R2430" t="str">
        <f>RIGHT(N2430, LEN(N2430)-SEARCH("/", N2430))</f>
        <v>food trucks</v>
      </c>
      <c r="S2430" s="13">
        <f>(J2430/86400)+25569+(-7/24)</f>
        <v>42045.492488425931</v>
      </c>
      <c r="T2430" s="13">
        <f>(I2430/86400)+25569+(-7/24)</f>
        <v>42075.450821759259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</f>
        <v>1.4321428571428572E-2</v>
      </c>
      <c r="P2431" s="9">
        <f>(E2431/L2431)</f>
        <v>501.25</v>
      </c>
      <c r="Q2431" t="str">
        <f>LEFT(N2431,SEARCH("/",N2431)-1)</f>
        <v>food</v>
      </c>
      <c r="R2431" t="str">
        <f>RIGHT(N2431, LEN(N2431)-SEARCH("/", N2431))</f>
        <v>food trucks</v>
      </c>
      <c r="S2431" s="13">
        <f>(J2431/86400)+25569+(-7/24)</f>
        <v>42734.587569444448</v>
      </c>
      <c r="T2431" s="13">
        <f>(I2431/86400)+25569+(-7/24)</f>
        <v>42771.405555555561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</f>
        <v>7.0000000000000001E-3</v>
      </c>
      <c r="P2432" s="9">
        <f>(E2432/L2432)</f>
        <v>10.5</v>
      </c>
      <c r="Q2432" t="str">
        <f>LEFT(N2432,SEARCH("/",N2432)-1)</f>
        <v>food</v>
      </c>
      <c r="R2432" t="str">
        <f>RIGHT(N2432, LEN(N2432)-SEARCH("/", N2432))</f>
        <v>food trucks</v>
      </c>
      <c r="S2432" s="13">
        <f>(J2432/86400)+25569+(-7/24)</f>
        <v>42381.839166666665</v>
      </c>
      <c r="T2432" s="13">
        <f>(I2432/86400)+25569+(-7/24)</f>
        <v>42411.839166666665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</f>
        <v>2.0000000000000002E-5</v>
      </c>
      <c r="P2433" s="9">
        <f>(E2433/L2433)</f>
        <v>1</v>
      </c>
      <c r="Q2433" t="str">
        <f>LEFT(N2433,SEARCH("/",N2433)-1)</f>
        <v>food</v>
      </c>
      <c r="R2433" t="str">
        <f>RIGHT(N2433, LEN(N2433)-SEARCH("/", N2433))</f>
        <v>food trucks</v>
      </c>
      <c r="S2433" s="13">
        <f>(J2433/86400)+25569+(-7/24)</f>
        <v>42488.808020833334</v>
      </c>
      <c r="T2433" s="13">
        <f>(I2433/86400)+25569+(-7/24)</f>
        <v>42548.808020833334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</f>
        <v>1.4285714285714287E-4</v>
      </c>
      <c r="P2434" s="9">
        <f>(E2434/L2434)</f>
        <v>1</v>
      </c>
      <c r="Q2434" t="str">
        <f>LEFT(N2434,SEARCH("/",N2434)-1)</f>
        <v>food</v>
      </c>
      <c r="R2434" t="str">
        <f>RIGHT(N2434, LEN(N2434)-SEARCH("/", N2434))</f>
        <v>food trucks</v>
      </c>
      <c r="S2434" s="13">
        <f>(J2434/86400)+25569+(-7/24)</f>
        <v>42040.927048611113</v>
      </c>
      <c r="T2434" s="13">
        <f>(I2434/86400)+25569+(-7/24)</f>
        <v>42070.927048611113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</f>
        <v>0</v>
      </c>
      <c r="P2435" s="9" t="e">
        <f>(E2435/L2435)</f>
        <v>#DIV/0!</v>
      </c>
      <c r="Q2435" t="str">
        <f>LEFT(N2435,SEARCH("/",N2435)-1)</f>
        <v>food</v>
      </c>
      <c r="R2435" t="str">
        <f>RIGHT(N2435, LEN(N2435)-SEARCH("/", N2435))</f>
        <v>food trucks</v>
      </c>
      <c r="S2435" s="13">
        <f>(J2435/86400)+25569+(-7/24)</f>
        <v>42397.608136574076</v>
      </c>
      <c r="T2435" s="13">
        <f>(I2435/86400)+25569+(-7/24)</f>
        <v>42427.608136574076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</f>
        <v>1.2999999999999999E-3</v>
      </c>
      <c r="P2436" s="9">
        <f>(E2436/L2436)</f>
        <v>13</v>
      </c>
      <c r="Q2436" t="str">
        <f>LEFT(N2436,SEARCH("/",N2436)-1)</f>
        <v>food</v>
      </c>
      <c r="R2436" t="str">
        <f>RIGHT(N2436, LEN(N2436)-SEARCH("/", N2436))</f>
        <v>food trucks</v>
      </c>
      <c r="S2436" s="13">
        <f>(J2436/86400)+25569+(-7/24)</f>
        <v>42179.894375000003</v>
      </c>
      <c r="T2436" s="13">
        <f>(I2436/86400)+25569+(-7/24)</f>
        <v>42219.894375000003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</f>
        <v>4.8960000000000002E-3</v>
      </c>
      <c r="P2437" s="9">
        <f>(E2437/L2437)</f>
        <v>306</v>
      </c>
      <c r="Q2437" t="str">
        <f>LEFT(N2437,SEARCH("/",N2437)-1)</f>
        <v>food</v>
      </c>
      <c r="R2437" t="str">
        <f>RIGHT(N2437, LEN(N2437)-SEARCH("/", N2437))</f>
        <v>food trucks</v>
      </c>
      <c r="S2437" s="13">
        <f>(J2437/86400)+25569+(-7/24)</f>
        <v>42251.985949074078</v>
      </c>
      <c r="T2437" s="13">
        <f>(I2437/86400)+25569+(-7/24)</f>
        <v>42281.985949074078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</f>
        <v>3.8461538461538462E-4</v>
      </c>
      <c r="P2438" s="9">
        <f>(E2438/L2438)</f>
        <v>22.5</v>
      </c>
      <c r="Q2438" t="str">
        <f>LEFT(N2438,SEARCH("/",N2438)-1)</f>
        <v>food</v>
      </c>
      <c r="R2438" t="str">
        <f>RIGHT(N2438, LEN(N2438)-SEARCH("/", N2438))</f>
        <v>food trucks</v>
      </c>
      <c r="S2438" s="13">
        <f>(J2438/86400)+25569+(-7/24)</f>
        <v>42338.32372685185</v>
      </c>
      <c r="T2438" s="13">
        <f>(I2438/86400)+25569+(-7/24)</f>
        <v>42398.32372685185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</f>
        <v>0</v>
      </c>
      <c r="P2439" s="9" t="e">
        <f>(E2439/L2439)</f>
        <v>#DIV/0!</v>
      </c>
      <c r="Q2439" t="str">
        <f>LEFT(N2439,SEARCH("/",N2439)-1)</f>
        <v>food</v>
      </c>
      <c r="R2439" t="str">
        <f>RIGHT(N2439, LEN(N2439)-SEARCH("/", N2439))</f>
        <v>food trucks</v>
      </c>
      <c r="S2439" s="13">
        <f>(J2439/86400)+25569+(-7/24)</f>
        <v>42031.673472222225</v>
      </c>
      <c r="T2439" s="13">
        <f>(I2439/86400)+25569+(-7/24)</f>
        <v>42080.458333333336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</f>
        <v>3.3333333333333335E-3</v>
      </c>
      <c r="P2440" s="9">
        <f>(E2440/L2440)</f>
        <v>50</v>
      </c>
      <c r="Q2440" t="str">
        <f>LEFT(N2440,SEARCH("/",N2440)-1)</f>
        <v>food</v>
      </c>
      <c r="R2440" t="str">
        <f>RIGHT(N2440, LEN(N2440)-SEARCH("/", N2440))</f>
        <v>food trucks</v>
      </c>
      <c r="S2440" s="13">
        <f>(J2440/86400)+25569+(-7/24)</f>
        <v>42285.623402777775</v>
      </c>
      <c r="T2440" s="13">
        <f>(I2440/86400)+25569+(-7/24)</f>
        <v>42345.665069444447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</f>
        <v>0</v>
      </c>
      <c r="P2441" s="9" t="e">
        <f>(E2441/L2441)</f>
        <v>#DIV/0!</v>
      </c>
      <c r="Q2441" t="str">
        <f>LEFT(N2441,SEARCH("/",N2441)-1)</f>
        <v>food</v>
      </c>
      <c r="R2441" t="str">
        <f>RIGHT(N2441, LEN(N2441)-SEARCH("/", N2441))</f>
        <v>food trucks</v>
      </c>
      <c r="S2441" s="13">
        <f>(J2441/86400)+25569+(-7/24)</f>
        <v>42265.526956018519</v>
      </c>
      <c r="T2441" s="13">
        <f>(I2441/86400)+25569+(-7/24)</f>
        <v>42295.526956018519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</f>
        <v>2E-3</v>
      </c>
      <c r="P2442" s="9">
        <f>(E2442/L2442)</f>
        <v>5</v>
      </c>
      <c r="Q2442" t="str">
        <f>LEFT(N2442,SEARCH("/",N2442)-1)</f>
        <v>food</v>
      </c>
      <c r="R2442" t="str">
        <f>RIGHT(N2442, LEN(N2442)-SEARCH("/", N2442))</f>
        <v>food trucks</v>
      </c>
      <c r="S2442" s="13">
        <f>(J2442/86400)+25569+(-7/24)</f>
        <v>42383.60778935186</v>
      </c>
      <c r="T2442" s="13">
        <f>(I2442/86400)+25569+(-7/24)</f>
        <v>42413.60778935186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</f>
        <v>1.0788</v>
      </c>
      <c r="P2443" s="9">
        <f>(E2443/L2443)</f>
        <v>74.22935779816514</v>
      </c>
      <c r="Q2443" t="str">
        <f>LEFT(N2443,SEARCH("/",N2443)-1)</f>
        <v>food</v>
      </c>
      <c r="R2443" t="str">
        <f>RIGHT(N2443, LEN(N2443)-SEARCH("/", N2443))</f>
        <v>small batch</v>
      </c>
      <c r="S2443" s="13">
        <f>(J2443/86400)+25569+(-7/24)</f>
        <v>42186.833958333336</v>
      </c>
      <c r="T2443" s="13">
        <f>(I2443/86400)+25569+(-7/24)</f>
        <v>42207.915972222225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</f>
        <v>1.2594166666666666</v>
      </c>
      <c r="P2444" s="9">
        <f>(E2444/L2444)</f>
        <v>81.252688172043008</v>
      </c>
      <c r="Q2444" t="str">
        <f>LEFT(N2444,SEARCH("/",N2444)-1)</f>
        <v>food</v>
      </c>
      <c r="R2444" t="str">
        <f>RIGHT(N2444, LEN(N2444)-SEARCH("/", N2444))</f>
        <v>small batch</v>
      </c>
      <c r="S2444" s="13">
        <f>(J2444/86400)+25569+(-7/24)</f>
        <v>42052.375324074077</v>
      </c>
      <c r="T2444" s="13">
        <f>(I2444/86400)+25569+(-7/24)</f>
        <v>42082.333657407413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</f>
        <v>2.0251494999999999</v>
      </c>
      <c r="P2445" s="9">
        <f>(E2445/L2445)</f>
        <v>130.23469453376205</v>
      </c>
      <c r="Q2445" t="str">
        <f>LEFT(N2445,SEARCH("/",N2445)-1)</f>
        <v>food</v>
      </c>
      <c r="R2445" t="str">
        <f>RIGHT(N2445, LEN(N2445)-SEARCH("/", N2445))</f>
        <v>small batch</v>
      </c>
      <c r="S2445" s="13">
        <f>(J2445/86400)+25569+(-7/24)</f>
        <v>41836.333587962967</v>
      </c>
      <c r="T2445" s="13">
        <f>(I2445/86400)+25569+(-7/24)</f>
        <v>41866.333587962967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</f>
        <v>1.0860000000000001</v>
      </c>
      <c r="P2446" s="9">
        <f>(E2446/L2446)</f>
        <v>53.409836065573771</v>
      </c>
      <c r="Q2446" t="str">
        <f>LEFT(N2446,SEARCH("/",N2446)-1)</f>
        <v>food</v>
      </c>
      <c r="R2446" t="str">
        <f>RIGHT(N2446, LEN(N2446)-SEARCH("/", N2446))</f>
        <v>small batch</v>
      </c>
      <c r="S2446" s="13">
        <f>(J2446/86400)+25569+(-7/24)</f>
        <v>42485.462858796302</v>
      </c>
      <c r="T2446" s="13">
        <f>(I2446/86400)+25569+(-7/24)</f>
        <v>42515.462858796302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</f>
        <v>1.728</v>
      </c>
      <c r="P2447" s="9">
        <f>(E2447/L2447)</f>
        <v>75.130434782608702</v>
      </c>
      <c r="Q2447" t="str">
        <f>LEFT(N2447,SEARCH("/",N2447)-1)</f>
        <v>food</v>
      </c>
      <c r="R2447" t="str">
        <f>RIGHT(N2447, LEN(N2447)-SEARCH("/", N2447))</f>
        <v>small batch</v>
      </c>
      <c r="S2447" s="13">
        <f>(J2447/86400)+25569+(-7/24)</f>
        <v>42242.898391203707</v>
      </c>
      <c r="T2447" s="13">
        <f>(I2447/86400)+25569+(-7/24)</f>
        <v>42272.898391203707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</f>
        <v>1.6798</v>
      </c>
      <c r="P2448" s="9">
        <f>(E2448/L2448)</f>
        <v>75.666666666666671</v>
      </c>
      <c r="Q2448" t="str">
        <f>LEFT(N2448,SEARCH("/",N2448)-1)</f>
        <v>food</v>
      </c>
      <c r="R2448" t="str">
        <f>RIGHT(N2448, LEN(N2448)-SEARCH("/", N2448))</f>
        <v>small batch</v>
      </c>
      <c r="S2448" s="13">
        <f>(J2448/86400)+25569+(-7/24)</f>
        <v>42670.311006944445</v>
      </c>
      <c r="T2448" s="13">
        <f>(I2448/86400)+25569+(-7/24)</f>
        <v>42700.352673611116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</f>
        <v>4.2720000000000002</v>
      </c>
      <c r="P2449" s="9">
        <f>(E2449/L2449)</f>
        <v>31.691394658753708</v>
      </c>
      <c r="Q2449" t="str">
        <f>LEFT(N2449,SEARCH("/",N2449)-1)</f>
        <v>food</v>
      </c>
      <c r="R2449" t="str">
        <f>RIGHT(N2449, LEN(N2449)-SEARCH("/", N2449))</f>
        <v>small batch</v>
      </c>
      <c r="S2449" s="13">
        <f>(J2449/86400)+25569+(-7/24)</f>
        <v>42654.178159722222</v>
      </c>
      <c r="T2449" s="13">
        <f>(I2449/86400)+25569+(-7/24)</f>
        <v>42685.875000000007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</f>
        <v>1.075</v>
      </c>
      <c r="P2450" s="9">
        <f>(E2450/L2450)</f>
        <v>47.777777777777779</v>
      </c>
      <c r="Q2450" t="str">
        <f>LEFT(N2450,SEARCH("/",N2450)-1)</f>
        <v>food</v>
      </c>
      <c r="R2450" t="str">
        <f>RIGHT(N2450, LEN(N2450)-SEARCH("/", N2450))</f>
        <v>small batch</v>
      </c>
      <c r="S2450" s="13">
        <f>(J2450/86400)+25569+(-7/24)</f>
        <v>42607.024456018517</v>
      </c>
      <c r="T2450" s="13">
        <f>(I2450/86400)+25569+(-7/24)</f>
        <v>42612.941666666673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</f>
        <v>1.08</v>
      </c>
      <c r="P2451" s="9">
        <f>(E2451/L2451)</f>
        <v>90</v>
      </c>
      <c r="Q2451" t="str">
        <f>LEFT(N2451,SEARCH("/",N2451)-1)</f>
        <v>food</v>
      </c>
      <c r="R2451" t="str">
        <f>RIGHT(N2451, LEN(N2451)-SEARCH("/", N2451))</f>
        <v>small batch</v>
      </c>
      <c r="S2451" s="13">
        <f>(J2451/86400)+25569+(-7/24)</f>
        <v>41942.850868055561</v>
      </c>
      <c r="T2451" s="13">
        <f>(I2451/86400)+25569+(-7/24)</f>
        <v>41972.892534722225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</f>
        <v>1.0153353333333335</v>
      </c>
      <c r="P2452" s="9">
        <f>(E2452/L2452)</f>
        <v>149.31401960784314</v>
      </c>
      <c r="Q2452" t="str">
        <f>LEFT(N2452,SEARCH("/",N2452)-1)</f>
        <v>food</v>
      </c>
      <c r="R2452" t="str">
        <f>RIGHT(N2452, LEN(N2452)-SEARCH("/", N2452))</f>
        <v>small batch</v>
      </c>
      <c r="S2452" s="13">
        <f>(J2452/86400)+25569+(-7/24)</f>
        <v>41901.780740740745</v>
      </c>
      <c r="T2452" s="13">
        <f>(I2452/86400)+25569+(-7/24)</f>
        <v>41939.84097222222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</f>
        <v>1.1545000000000001</v>
      </c>
      <c r="P2453" s="9">
        <f>(E2453/L2453)</f>
        <v>62.06989247311828</v>
      </c>
      <c r="Q2453" t="str">
        <f>LEFT(N2453,SEARCH("/",N2453)-1)</f>
        <v>food</v>
      </c>
      <c r="R2453" t="str">
        <f>RIGHT(N2453, LEN(N2453)-SEARCH("/", N2453))</f>
        <v>small batch</v>
      </c>
      <c r="S2453" s="13">
        <f>(J2453/86400)+25569+(-7/24)</f>
        <v>42779.616782407415</v>
      </c>
      <c r="T2453" s="13">
        <f>(I2453/86400)+25569+(-7/24)</f>
        <v>42799.616782407415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</f>
        <v>1.335</v>
      </c>
      <c r="P2454" s="9">
        <f>(E2454/L2454)</f>
        <v>53.4</v>
      </c>
      <c r="Q2454" t="str">
        <f>LEFT(N2454,SEARCH("/",N2454)-1)</f>
        <v>food</v>
      </c>
      <c r="R2454" t="str">
        <f>RIGHT(N2454, LEN(N2454)-SEARCH("/", N2454))</f>
        <v>small batch</v>
      </c>
      <c r="S2454" s="13">
        <f>(J2454/86400)+25569+(-7/24)</f>
        <v>42338.552083333336</v>
      </c>
      <c r="T2454" s="13">
        <f>(I2454/86400)+25569+(-7/24)</f>
        <v>42367.666666666664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</f>
        <v>1.5469999999999999</v>
      </c>
      <c r="P2455" s="9">
        <f>(E2455/L2455)</f>
        <v>69.268656716417908</v>
      </c>
      <c r="Q2455" t="str">
        <f>LEFT(N2455,SEARCH("/",N2455)-1)</f>
        <v>food</v>
      </c>
      <c r="R2455" t="str">
        <f>RIGHT(N2455, LEN(N2455)-SEARCH("/", N2455))</f>
        <v>small batch</v>
      </c>
      <c r="S2455" s="13">
        <f>(J2455/86400)+25569+(-7/24)</f>
        <v>42738.400567129633</v>
      </c>
      <c r="T2455" s="13">
        <f>(I2455/86400)+25569+(-7/24)</f>
        <v>42768.400567129633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</f>
        <v>1.0084571428571429</v>
      </c>
      <c r="P2456" s="9">
        <f>(E2456/L2456)</f>
        <v>271.50769230769231</v>
      </c>
      <c r="Q2456" t="str">
        <f>LEFT(N2456,SEARCH("/",N2456)-1)</f>
        <v>food</v>
      </c>
      <c r="R2456" t="str">
        <f>RIGHT(N2456, LEN(N2456)-SEARCH("/", N2456))</f>
        <v>small batch</v>
      </c>
      <c r="S2456" s="13">
        <f>(J2456/86400)+25569+(-7/24)</f>
        <v>42769.909814814819</v>
      </c>
      <c r="T2456" s="13">
        <f>(I2456/86400)+25569+(-7/24)</f>
        <v>42804.909814814819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</f>
        <v>1.82</v>
      </c>
      <c r="P2457" s="9">
        <f>(E2457/L2457)</f>
        <v>34.125</v>
      </c>
      <c r="Q2457" t="str">
        <f>LEFT(N2457,SEARCH("/",N2457)-1)</f>
        <v>food</v>
      </c>
      <c r="R2457" t="str">
        <f>RIGHT(N2457, LEN(N2457)-SEARCH("/", N2457))</f>
        <v>small batch</v>
      </c>
      <c r="S2457" s="13">
        <f>(J2457/86400)+25569+(-7/24)</f>
        <v>42452.490162037044</v>
      </c>
      <c r="T2457" s="13">
        <f>(I2457/86400)+25569+(-7/24)</f>
        <v>42480.490162037044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</f>
        <v>1.8086666666666666</v>
      </c>
      <c r="P2458" s="9">
        <f>(E2458/L2458)</f>
        <v>40.492537313432834</v>
      </c>
      <c r="Q2458" t="str">
        <f>LEFT(N2458,SEARCH("/",N2458)-1)</f>
        <v>food</v>
      </c>
      <c r="R2458" t="str">
        <f>RIGHT(N2458, LEN(N2458)-SEARCH("/", N2458))</f>
        <v>small batch</v>
      </c>
      <c r="S2458" s="13">
        <f>(J2458/86400)+25569+(-7/24)</f>
        <v>42761.669432870374</v>
      </c>
      <c r="T2458" s="13">
        <f>(I2458/86400)+25569+(-7/24)</f>
        <v>42791.669432870374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</f>
        <v>1.0230434782608695</v>
      </c>
      <c r="P2459" s="9">
        <f>(E2459/L2459)</f>
        <v>189.75806451612902</v>
      </c>
      <c r="Q2459" t="str">
        <f>LEFT(N2459,SEARCH("/",N2459)-1)</f>
        <v>food</v>
      </c>
      <c r="R2459" t="str">
        <f>RIGHT(N2459, LEN(N2459)-SEARCH("/", N2459))</f>
        <v>small batch</v>
      </c>
      <c r="S2459" s="13">
        <f>(J2459/86400)+25569+(-7/24)</f>
        <v>42423.310833333337</v>
      </c>
      <c r="T2459" s="13">
        <f>(I2459/86400)+25569+(-7/24)</f>
        <v>42453.269166666672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</f>
        <v>1.1017999999999999</v>
      </c>
      <c r="P2460" s="9">
        <f>(E2460/L2460)</f>
        <v>68.862499999999997</v>
      </c>
      <c r="Q2460" t="str">
        <f>LEFT(N2460,SEARCH("/",N2460)-1)</f>
        <v>food</v>
      </c>
      <c r="R2460" t="str">
        <f>RIGHT(N2460, LEN(N2460)-SEARCH("/", N2460))</f>
        <v>small batch</v>
      </c>
      <c r="S2460" s="13">
        <f>(J2460/86400)+25569+(-7/24)</f>
        <v>42495.580069444448</v>
      </c>
      <c r="T2460" s="13">
        <f>(I2460/86400)+25569+(-7/24)</f>
        <v>42530.500000000007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</f>
        <v>1.0225</v>
      </c>
      <c r="P2461" s="9">
        <f>(E2461/L2461)</f>
        <v>108.77659574468085</v>
      </c>
      <c r="Q2461" t="str">
        <f>LEFT(N2461,SEARCH("/",N2461)-1)</f>
        <v>food</v>
      </c>
      <c r="R2461" t="str">
        <f>RIGHT(N2461, LEN(N2461)-SEARCH("/", N2461))</f>
        <v>small batch</v>
      </c>
      <c r="S2461" s="13">
        <f>(J2461/86400)+25569+(-7/24)</f>
        <v>42407.345891203709</v>
      </c>
      <c r="T2461" s="13">
        <f>(I2461/86400)+25569+(-7/24)</f>
        <v>42452.304224537038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</f>
        <v>1.0078823529411765</v>
      </c>
      <c r="P2462" s="9">
        <f>(E2462/L2462)</f>
        <v>125.98529411764706</v>
      </c>
      <c r="Q2462" t="str">
        <f>LEFT(N2462,SEARCH("/",N2462)-1)</f>
        <v>food</v>
      </c>
      <c r="R2462" t="str">
        <f>RIGHT(N2462, LEN(N2462)-SEARCH("/", N2462))</f>
        <v>small batch</v>
      </c>
      <c r="S2462" s="13">
        <f>(J2462/86400)+25569+(-7/24)</f>
        <v>42703.895451388897</v>
      </c>
      <c r="T2462" s="13">
        <f>(I2462/86400)+25569+(-7/24)</f>
        <v>42737.886805555558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</f>
        <v>1.038</v>
      </c>
      <c r="P2463" s="9">
        <f>(E2463/L2463)</f>
        <v>90.523255813953483</v>
      </c>
      <c r="Q2463" t="str">
        <f>LEFT(N2463,SEARCH("/",N2463)-1)</f>
        <v>music</v>
      </c>
      <c r="R2463" t="str">
        <f>RIGHT(N2463, LEN(N2463)-SEARCH("/", N2463))</f>
        <v>indie rock</v>
      </c>
      <c r="S2463" s="13">
        <f>(J2463/86400)+25569+(-7/24)</f>
        <v>40783.721030092594</v>
      </c>
      <c r="T2463" s="13">
        <f>(I2463/86400)+25569+(-7/24)</f>
        <v>40816.833333333336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</f>
        <v>1.1070833333333334</v>
      </c>
      <c r="P2464" s="9">
        <f>(E2464/L2464)</f>
        <v>28.880434782608695</v>
      </c>
      <c r="Q2464" t="str">
        <f>LEFT(N2464,SEARCH("/",N2464)-1)</f>
        <v>music</v>
      </c>
      <c r="R2464" t="str">
        <f>RIGHT(N2464, LEN(N2464)-SEARCH("/", N2464))</f>
        <v>indie rock</v>
      </c>
      <c r="S2464" s="13">
        <f>(J2464/86400)+25569+(-7/24)</f>
        <v>41088.894629629634</v>
      </c>
      <c r="T2464" s="13">
        <f>(I2464/86400)+25569+(-7/24)</f>
        <v>41108.894629629634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</f>
        <v>1.1625000000000001</v>
      </c>
      <c r="P2465" s="9">
        <f>(E2465/L2465)</f>
        <v>31</v>
      </c>
      <c r="Q2465" t="str">
        <f>LEFT(N2465,SEARCH("/",N2465)-1)</f>
        <v>music</v>
      </c>
      <c r="R2465" t="str">
        <f>RIGHT(N2465, LEN(N2465)-SEARCH("/", N2465))</f>
        <v>indie rock</v>
      </c>
      <c r="S2465" s="13">
        <f>(J2465/86400)+25569+(-7/24)</f>
        <v>41340.819733796299</v>
      </c>
      <c r="T2465" s="13">
        <f>(I2465/86400)+25569+(-7/24)</f>
        <v>41380.5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</f>
        <v>1.111</v>
      </c>
      <c r="P2466" s="9">
        <f>(E2466/L2466)</f>
        <v>51.674418604651166</v>
      </c>
      <c r="Q2466" t="str">
        <f>LEFT(N2466,SEARCH("/",N2466)-1)</f>
        <v>music</v>
      </c>
      <c r="R2466" t="str">
        <f>RIGHT(N2466, LEN(N2466)-SEARCH("/", N2466))</f>
        <v>indie rock</v>
      </c>
      <c r="S2466" s="13">
        <f>(J2466/86400)+25569+(-7/24)</f>
        <v>42248.608761574076</v>
      </c>
      <c r="T2466" s="13">
        <f>(I2466/86400)+25569+(-7/24)</f>
        <v>42277.520138888889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</f>
        <v>1.8014285714285714</v>
      </c>
      <c r="P2467" s="9">
        <f>(E2467/L2467)</f>
        <v>26.270833333333332</v>
      </c>
      <c r="Q2467" t="str">
        <f>LEFT(N2467,SEARCH("/",N2467)-1)</f>
        <v>music</v>
      </c>
      <c r="R2467" t="str">
        <f>RIGHT(N2467, LEN(N2467)-SEARCH("/", N2467))</f>
        <v>indie rock</v>
      </c>
      <c r="S2467" s="13">
        <f>(J2467/86400)+25569+(-7/24)</f>
        <v>41145.42763888889</v>
      </c>
      <c r="T2467" s="13">
        <f>(I2467/86400)+25569+(-7/24)</f>
        <v>41175.42763888889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</f>
        <v>1</v>
      </c>
      <c r="P2468" s="9">
        <f>(E2468/L2468)</f>
        <v>48.07692307692308</v>
      </c>
      <c r="Q2468" t="str">
        <f>LEFT(N2468,SEARCH("/",N2468)-1)</f>
        <v>music</v>
      </c>
      <c r="R2468" t="str">
        <f>RIGHT(N2468, LEN(N2468)-SEARCH("/", N2468))</f>
        <v>indie rock</v>
      </c>
      <c r="S2468" s="13">
        <f>(J2468/86400)+25569+(-7/24)</f>
        <v>41372.810798611114</v>
      </c>
      <c r="T2468" s="13">
        <f>(I2468/86400)+25569+(-7/24)</f>
        <v>41402.810798611114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</f>
        <v>1.1850000000000001</v>
      </c>
      <c r="P2469" s="9">
        <f>(E2469/L2469)</f>
        <v>27.558139534883722</v>
      </c>
      <c r="Q2469" t="str">
        <f>LEFT(N2469,SEARCH("/",N2469)-1)</f>
        <v>music</v>
      </c>
      <c r="R2469" t="str">
        <f>RIGHT(N2469, LEN(N2469)-SEARCH("/", N2469))</f>
        <v>indie rock</v>
      </c>
      <c r="S2469" s="13">
        <f>(J2469/86400)+25569+(-7/24)</f>
        <v>41025.582534722227</v>
      </c>
      <c r="T2469" s="13">
        <f>(I2469/86400)+25569+(-7/24)</f>
        <v>41039.416666666672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</f>
        <v>1.0721700000000001</v>
      </c>
      <c r="P2470" s="9">
        <f>(E2470/L2470)</f>
        <v>36.97137931034483</v>
      </c>
      <c r="Q2470" t="str">
        <f>LEFT(N2470,SEARCH("/",N2470)-1)</f>
        <v>music</v>
      </c>
      <c r="R2470" t="str">
        <f>RIGHT(N2470, LEN(N2470)-SEARCH("/", N2470))</f>
        <v>indie rock</v>
      </c>
      <c r="S2470" s="13">
        <f>(J2470/86400)+25569+(-7/24)</f>
        <v>41173.86251157408</v>
      </c>
      <c r="T2470" s="13">
        <f>(I2470/86400)+25569+(-7/24)</f>
        <v>41209.916666666672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</f>
        <v>1.1366666666666667</v>
      </c>
      <c r="P2471" s="9">
        <f>(E2471/L2471)</f>
        <v>29.021276595744681</v>
      </c>
      <c r="Q2471" t="str">
        <f>LEFT(N2471,SEARCH("/",N2471)-1)</f>
        <v>music</v>
      </c>
      <c r="R2471" t="str">
        <f>RIGHT(N2471, LEN(N2471)-SEARCH("/", N2471))</f>
        <v>indie rock</v>
      </c>
      <c r="S2471" s="13">
        <f>(J2471/86400)+25569+(-7/24)</f>
        <v>40557.138067129628</v>
      </c>
      <c r="T2471" s="13">
        <f>(I2471/86400)+25569+(-7/24)</f>
        <v>40582.138067129628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</f>
        <v>1.0316400000000001</v>
      </c>
      <c r="P2472" s="9">
        <f>(E2472/L2472)</f>
        <v>28.65666666666667</v>
      </c>
      <c r="Q2472" t="str">
        <f>LEFT(N2472,SEARCH("/",N2472)-1)</f>
        <v>music</v>
      </c>
      <c r="R2472" t="str">
        <f>RIGHT(N2472, LEN(N2472)-SEARCH("/", N2472))</f>
        <v>indie rock</v>
      </c>
      <c r="S2472" s="13">
        <f>(J2472/86400)+25569+(-7/24)</f>
        <v>41022.783043981486</v>
      </c>
      <c r="T2472" s="13">
        <f>(I2472/86400)+25569+(-7/24)</f>
        <v>41052.783043981486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</f>
        <v>1.28</v>
      </c>
      <c r="P2473" s="9">
        <f>(E2473/L2473)</f>
        <v>37.647058823529413</v>
      </c>
      <c r="Q2473" t="str">
        <f>LEFT(N2473,SEARCH("/",N2473)-1)</f>
        <v>music</v>
      </c>
      <c r="R2473" t="str">
        <f>RIGHT(N2473, LEN(N2473)-SEARCH("/", N2473))</f>
        <v>indie rock</v>
      </c>
      <c r="S2473" s="13">
        <f>(J2473/86400)+25569+(-7/24)</f>
        <v>40893.701296296298</v>
      </c>
      <c r="T2473" s="13">
        <f>(I2473/86400)+25569+(-7/24)</f>
        <v>40933.701296296298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</f>
        <v>1.3576026666666667</v>
      </c>
      <c r="P2474" s="9">
        <f>(E2474/L2474)</f>
        <v>97.904038461538462</v>
      </c>
      <c r="Q2474" t="str">
        <f>LEFT(N2474,SEARCH("/",N2474)-1)</f>
        <v>music</v>
      </c>
      <c r="R2474" t="str">
        <f>RIGHT(N2474, LEN(N2474)-SEARCH("/", N2474))</f>
        <v>indie rock</v>
      </c>
      <c r="S2474" s="13">
        <f>(J2474/86400)+25569+(-7/24)</f>
        <v>40353.823842592596</v>
      </c>
      <c r="T2474" s="13">
        <f>(I2474/86400)+25569+(-7/24)</f>
        <v>40424.752083333333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</f>
        <v>1</v>
      </c>
      <c r="P2475" s="9">
        <f>(E2475/L2475)</f>
        <v>42.553191489361701</v>
      </c>
      <c r="Q2475" t="str">
        <f>LEFT(N2475,SEARCH("/",N2475)-1)</f>
        <v>music</v>
      </c>
      <c r="R2475" t="str">
        <f>RIGHT(N2475, LEN(N2475)-SEARCH("/", N2475))</f>
        <v>indie rock</v>
      </c>
      <c r="S2475" s="13">
        <f>(J2475/86400)+25569+(-7/24)</f>
        <v>41193.456817129634</v>
      </c>
      <c r="T2475" s="13">
        <f>(I2475/86400)+25569+(-7/24)</f>
        <v>41223.498483796298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</f>
        <v>1.0000360000000001</v>
      </c>
      <c r="P2476" s="9">
        <f>(E2476/L2476)</f>
        <v>131.58368421052631</v>
      </c>
      <c r="Q2476" t="str">
        <f>LEFT(N2476,SEARCH("/",N2476)-1)</f>
        <v>music</v>
      </c>
      <c r="R2476" t="str">
        <f>RIGHT(N2476, LEN(N2476)-SEARCH("/", N2476))</f>
        <v>indie rock</v>
      </c>
      <c r="S2476" s="13">
        <f>(J2476/86400)+25569+(-7/24)</f>
        <v>40416.719629629632</v>
      </c>
      <c r="T2476" s="13">
        <f>(I2476/86400)+25569+(-7/24)</f>
        <v>40461.719629629632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</f>
        <v>1.0471999999999999</v>
      </c>
      <c r="P2477" s="9">
        <f>(E2477/L2477)</f>
        <v>32.320987654320987</v>
      </c>
      <c r="Q2477" t="str">
        <f>LEFT(N2477,SEARCH("/",N2477)-1)</f>
        <v>music</v>
      </c>
      <c r="R2477" t="str">
        <f>RIGHT(N2477, LEN(N2477)-SEARCH("/", N2477))</f>
        <v>indie rock</v>
      </c>
      <c r="S2477" s="13">
        <f>(J2477/86400)+25569+(-7/24)</f>
        <v>40309.996006944442</v>
      </c>
      <c r="T2477" s="13">
        <f>(I2477/86400)+25569+(-7/24)</f>
        <v>40369.625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</f>
        <v>1.050225</v>
      </c>
      <c r="P2478" s="9">
        <f>(E2478/L2478)</f>
        <v>61.103999999999999</v>
      </c>
      <c r="Q2478" t="str">
        <f>LEFT(N2478,SEARCH("/",N2478)-1)</f>
        <v>music</v>
      </c>
      <c r="R2478" t="str">
        <f>RIGHT(N2478, LEN(N2478)-SEARCH("/", N2478))</f>
        <v>indie rock</v>
      </c>
      <c r="S2478" s="13">
        <f>(J2478/86400)+25569+(-7/24)</f>
        <v>41913.036689814813</v>
      </c>
      <c r="T2478" s="13">
        <f>(I2478/86400)+25569+(-7/24)</f>
        <v>41946.078356481485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</f>
        <v>1.7133333333333334</v>
      </c>
      <c r="P2479" s="9">
        <f>(E2479/L2479)</f>
        <v>31.341463414634145</v>
      </c>
      <c r="Q2479" t="str">
        <f>LEFT(N2479,SEARCH("/",N2479)-1)</f>
        <v>music</v>
      </c>
      <c r="R2479" t="str">
        <f>RIGHT(N2479, LEN(N2479)-SEARCH("/", N2479))</f>
        <v>indie rock</v>
      </c>
      <c r="S2479" s="13">
        <f>(J2479/86400)+25569+(-7/24)</f>
        <v>41088.399826388893</v>
      </c>
      <c r="T2479" s="13">
        <f>(I2479/86400)+25569+(-7/24)</f>
        <v>41133.399826388893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</f>
        <v>1.2749999999999999</v>
      </c>
      <c r="P2480" s="9">
        <f>(E2480/L2480)</f>
        <v>129.1139240506329</v>
      </c>
      <c r="Q2480" t="str">
        <f>LEFT(N2480,SEARCH("/",N2480)-1)</f>
        <v>music</v>
      </c>
      <c r="R2480" t="str">
        <f>RIGHT(N2480, LEN(N2480)-SEARCH("/", N2480))</f>
        <v>indie rock</v>
      </c>
      <c r="S2480" s="13">
        <f>(J2480/86400)+25569+(-7/24)</f>
        <v>41257.658715277779</v>
      </c>
      <c r="T2480" s="13">
        <f>(I2480/86400)+25569+(-7/24)</f>
        <v>41287.658715277779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</f>
        <v>1.3344333333333334</v>
      </c>
      <c r="P2481" s="9">
        <f>(E2481/L2481)</f>
        <v>25.020624999999999</v>
      </c>
      <c r="Q2481" t="str">
        <f>LEFT(N2481,SEARCH("/",N2481)-1)</f>
        <v>music</v>
      </c>
      <c r="R2481" t="str">
        <f>RIGHT(N2481, LEN(N2481)-SEARCH("/", N2481))</f>
        <v>indie rock</v>
      </c>
      <c r="S2481" s="13">
        <f>(J2481/86400)+25569+(-7/24)</f>
        <v>41107.435115740744</v>
      </c>
      <c r="T2481" s="13">
        <f>(I2481/86400)+25569+(-7/24)</f>
        <v>41117.791666666672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</f>
        <v>1</v>
      </c>
      <c r="P2482" s="9">
        <f>(E2482/L2482)</f>
        <v>250</v>
      </c>
      <c r="Q2482" t="str">
        <f>LEFT(N2482,SEARCH("/",N2482)-1)</f>
        <v>music</v>
      </c>
      <c r="R2482" t="str">
        <f>RIGHT(N2482, LEN(N2482)-SEARCH("/", N2482))</f>
        <v>indie rock</v>
      </c>
      <c r="S2482" s="13">
        <f>(J2482/86400)+25569+(-7/24)</f>
        <v>42227.644490740742</v>
      </c>
      <c r="T2482" s="13">
        <f>(I2482/86400)+25569+(-7/24)</f>
        <v>42287.644490740742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</f>
        <v>1.1291099999999998</v>
      </c>
      <c r="P2483" s="9">
        <f>(E2483/L2483)</f>
        <v>47.541473684210523</v>
      </c>
      <c r="Q2483" t="str">
        <f>LEFT(N2483,SEARCH("/",N2483)-1)</f>
        <v>music</v>
      </c>
      <c r="R2483" t="str">
        <f>RIGHT(N2483, LEN(N2483)-SEARCH("/", N2483))</f>
        <v>indie rock</v>
      </c>
      <c r="S2483" s="13">
        <f>(J2483/86400)+25569+(-7/24)</f>
        <v>40999.354259259264</v>
      </c>
      <c r="T2483" s="13">
        <f>(I2483/86400)+25569+(-7/24)</f>
        <v>41029.354259259264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</f>
        <v>1.0009999999999999</v>
      </c>
      <c r="P2484" s="9">
        <f>(E2484/L2484)</f>
        <v>40.04</v>
      </c>
      <c r="Q2484" t="str">
        <f>LEFT(N2484,SEARCH("/",N2484)-1)</f>
        <v>music</v>
      </c>
      <c r="R2484" t="str">
        <f>RIGHT(N2484, LEN(N2484)-SEARCH("/", N2484))</f>
        <v>indie rock</v>
      </c>
      <c r="S2484" s="13">
        <f>(J2484/86400)+25569+(-7/24)</f>
        <v>40711.490543981483</v>
      </c>
      <c r="T2484" s="13">
        <f>(I2484/86400)+25569+(-7/24)</f>
        <v>40756.490543981483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</f>
        <v>1.1372727272727272</v>
      </c>
      <c r="P2485" s="9">
        <f>(E2485/L2485)</f>
        <v>65.84210526315789</v>
      </c>
      <c r="Q2485" t="str">
        <f>LEFT(N2485,SEARCH("/",N2485)-1)</f>
        <v>music</v>
      </c>
      <c r="R2485" t="str">
        <f>RIGHT(N2485, LEN(N2485)-SEARCH("/", N2485))</f>
        <v>indie rock</v>
      </c>
      <c r="S2485" s="13">
        <f>(J2485/86400)+25569+(-7/24)</f>
        <v>40970.458368055559</v>
      </c>
      <c r="T2485" s="13">
        <f>(I2485/86400)+25569+(-7/24)</f>
        <v>41030.416701388887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</f>
        <v>1.1931742857142855</v>
      </c>
      <c r="P2486" s="9">
        <f>(E2486/L2486)</f>
        <v>46.401222222222216</v>
      </c>
      <c r="Q2486" t="str">
        <f>LEFT(N2486,SEARCH("/",N2486)-1)</f>
        <v>music</v>
      </c>
      <c r="R2486" t="str">
        <f>RIGHT(N2486, LEN(N2486)-SEARCH("/", N2486))</f>
        <v>indie rock</v>
      </c>
      <c r="S2486" s="13">
        <f>(J2486/86400)+25569+(-7/24)</f>
        <v>40771.625034722223</v>
      </c>
      <c r="T2486" s="13">
        <f>(I2486/86400)+25569+(-7/24)</f>
        <v>40801.625034722223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</f>
        <v>1.0325</v>
      </c>
      <c r="P2487" s="9">
        <f>(E2487/L2487)</f>
        <v>50.365853658536587</v>
      </c>
      <c r="Q2487" t="str">
        <f>LEFT(N2487,SEARCH("/",N2487)-1)</f>
        <v>music</v>
      </c>
      <c r="R2487" t="str">
        <f>RIGHT(N2487, LEN(N2487)-SEARCH("/", N2487))</f>
        <v>indie rock</v>
      </c>
      <c r="S2487" s="13">
        <f>(J2487/86400)+25569+(-7/24)</f>
        <v>40793.706932870373</v>
      </c>
      <c r="T2487" s="13">
        <f>(I2487/86400)+25569+(-7/24)</f>
        <v>40828.706932870373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</f>
        <v>2.6566666666666667</v>
      </c>
      <c r="P2488" s="9">
        <f>(E2488/L2488)</f>
        <v>26.566666666666666</v>
      </c>
      <c r="Q2488" t="str">
        <f>LEFT(N2488,SEARCH("/",N2488)-1)</f>
        <v>music</v>
      </c>
      <c r="R2488" t="str">
        <f>RIGHT(N2488, LEN(N2488)-SEARCH("/", N2488))</f>
        <v>indie rock</v>
      </c>
      <c r="S2488" s="13">
        <f>(J2488/86400)+25569+(-7/24)</f>
        <v>40991.416388888894</v>
      </c>
      <c r="T2488" s="13">
        <f>(I2488/86400)+25569+(-7/24)</f>
        <v>41021.416388888894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</f>
        <v>1.0005066666666667</v>
      </c>
      <c r="P2489" s="9">
        <f>(E2489/L2489)</f>
        <v>39.493684210526318</v>
      </c>
      <c r="Q2489" t="str">
        <f>LEFT(N2489,SEARCH("/",N2489)-1)</f>
        <v>music</v>
      </c>
      <c r="R2489" t="str">
        <f>RIGHT(N2489, LEN(N2489)-SEARCH("/", N2489))</f>
        <v>indie rock</v>
      </c>
      <c r="S2489" s="13">
        <f>(J2489/86400)+25569+(-7/24)</f>
        <v>41025.791631944448</v>
      </c>
      <c r="T2489" s="13">
        <f>(I2489/86400)+25569+(-7/24)</f>
        <v>41055.791631944448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</f>
        <v>1.0669999999999999</v>
      </c>
      <c r="P2490" s="9">
        <f>(E2490/L2490)</f>
        <v>49.246153846153845</v>
      </c>
      <c r="Q2490" t="str">
        <f>LEFT(N2490,SEARCH("/",N2490)-1)</f>
        <v>music</v>
      </c>
      <c r="R2490" t="str">
        <f>RIGHT(N2490, LEN(N2490)-SEARCH("/", N2490))</f>
        <v>indie rock</v>
      </c>
      <c r="S2490" s="13">
        <f>(J2490/86400)+25569+(-7/24)</f>
        <v>40833.341527777782</v>
      </c>
      <c r="T2490" s="13">
        <f>(I2490/86400)+25569+(-7/24)</f>
        <v>40863.383194444446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</f>
        <v>1.3367142857142857</v>
      </c>
      <c r="P2491" s="9">
        <f>(E2491/L2491)</f>
        <v>62.38</v>
      </c>
      <c r="Q2491" t="str">
        <f>LEFT(N2491,SEARCH("/",N2491)-1)</f>
        <v>music</v>
      </c>
      <c r="R2491" t="str">
        <f>RIGHT(N2491, LEN(N2491)-SEARCH("/", N2491))</f>
        <v>indie rock</v>
      </c>
      <c r="S2491" s="13">
        <f>(J2491/86400)+25569+(-7/24)</f>
        <v>41373.398599537039</v>
      </c>
      <c r="T2491" s="13">
        <f>(I2491/86400)+25569+(-7/24)</f>
        <v>41403.398599537039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</f>
        <v>1.214</v>
      </c>
      <c r="P2492" s="9">
        <f>(E2492/L2492)</f>
        <v>37.9375</v>
      </c>
      <c r="Q2492" t="str">
        <f>LEFT(N2492,SEARCH("/",N2492)-1)</f>
        <v>music</v>
      </c>
      <c r="R2492" t="str">
        <f>RIGHT(N2492, LEN(N2492)-SEARCH("/", N2492))</f>
        <v>indie rock</v>
      </c>
      <c r="S2492" s="13">
        <f>(J2492/86400)+25569+(-7/24)</f>
        <v>41022.936064814821</v>
      </c>
      <c r="T2492" s="13">
        <f>(I2492/86400)+25569+(-7/24)</f>
        <v>41082.936064814821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</f>
        <v>1.032</v>
      </c>
      <c r="P2493" s="9">
        <f>(E2493/L2493)</f>
        <v>51.6</v>
      </c>
      <c r="Q2493" t="str">
        <f>LEFT(N2493,SEARCH("/",N2493)-1)</f>
        <v>music</v>
      </c>
      <c r="R2493" t="str">
        <f>RIGHT(N2493, LEN(N2493)-SEARCH("/", N2493))</f>
        <v>indie rock</v>
      </c>
      <c r="S2493" s="13">
        <f>(J2493/86400)+25569+(-7/24)</f>
        <v>40542.547615740747</v>
      </c>
      <c r="T2493" s="13">
        <f>(I2493/86400)+25569+(-7/24)</f>
        <v>40558.785416666673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</f>
        <v>1.25</v>
      </c>
      <c r="P2494" s="9">
        <f>(E2494/L2494)</f>
        <v>27.777777777777779</v>
      </c>
      <c r="Q2494" t="str">
        <f>LEFT(N2494,SEARCH("/",N2494)-1)</f>
        <v>music</v>
      </c>
      <c r="R2494" t="str">
        <f>RIGHT(N2494, LEN(N2494)-SEARCH("/", N2494))</f>
        <v>indie rock</v>
      </c>
      <c r="S2494" s="13">
        <f>(J2494/86400)+25569+(-7/24)</f>
        <v>41024.69430555556</v>
      </c>
      <c r="T2494" s="13">
        <f>(I2494/86400)+25569+(-7/24)</f>
        <v>41076.124305555561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</f>
        <v>1.2869999999999999</v>
      </c>
      <c r="P2495" s="9">
        <f>(E2495/L2495)</f>
        <v>99.382239382239376</v>
      </c>
      <c r="Q2495" t="str">
        <f>LEFT(N2495,SEARCH("/",N2495)-1)</f>
        <v>music</v>
      </c>
      <c r="R2495" t="str">
        <f>RIGHT(N2495, LEN(N2495)-SEARCH("/", N2495))</f>
        <v>indie rock</v>
      </c>
      <c r="S2495" s="13">
        <f>(J2495/86400)+25569+(-7/24)</f>
        <v>41347.876620370371</v>
      </c>
      <c r="T2495" s="13">
        <f>(I2495/86400)+25569+(-7/24)</f>
        <v>41392.876620370371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</f>
        <v>1.0100533333333332</v>
      </c>
      <c r="P2496" s="9">
        <f>(E2496/L2496)</f>
        <v>38.848205128205123</v>
      </c>
      <c r="Q2496" t="str">
        <f>LEFT(N2496,SEARCH("/",N2496)-1)</f>
        <v>music</v>
      </c>
      <c r="R2496" t="str">
        <f>RIGHT(N2496, LEN(N2496)-SEARCH("/", N2496))</f>
        <v>indie rock</v>
      </c>
      <c r="S2496" s="13">
        <f>(J2496/86400)+25569+(-7/24)</f>
        <v>41022.353518518525</v>
      </c>
      <c r="T2496" s="13">
        <f>(I2496/86400)+25569+(-7/24)</f>
        <v>41052.353518518525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</f>
        <v>1.2753666666666665</v>
      </c>
      <c r="P2497" s="9">
        <f>(E2497/L2497)</f>
        <v>45.548809523809524</v>
      </c>
      <c r="Q2497" t="str">
        <f>LEFT(N2497,SEARCH("/",N2497)-1)</f>
        <v>music</v>
      </c>
      <c r="R2497" t="str">
        <f>RIGHT(N2497, LEN(N2497)-SEARCH("/", N2497))</f>
        <v>indie rock</v>
      </c>
      <c r="S2497" s="13">
        <f>(J2497/86400)+25569+(-7/24)</f>
        <v>41036.654803240745</v>
      </c>
      <c r="T2497" s="13">
        <f>(I2497/86400)+25569+(-7/24)</f>
        <v>41066.654803240745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</f>
        <v>1</v>
      </c>
      <c r="P2498" s="9">
        <f>(E2498/L2498)</f>
        <v>600</v>
      </c>
      <c r="Q2498" t="str">
        <f>LEFT(N2498,SEARCH("/",N2498)-1)</f>
        <v>music</v>
      </c>
      <c r="R2498" t="str">
        <f>RIGHT(N2498, LEN(N2498)-SEARCH("/", N2498))</f>
        <v>indie rock</v>
      </c>
      <c r="S2498" s="13">
        <f>(J2498/86400)+25569+(-7/24)</f>
        <v>41327.704768518517</v>
      </c>
      <c r="T2498" s="13">
        <f>(I2498/86400)+25569+(-7/24)</f>
        <v>41362.663101851853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</f>
        <v>1.127715</v>
      </c>
      <c r="P2499" s="9">
        <f>(E2499/L2499)</f>
        <v>80.551071428571419</v>
      </c>
      <c r="Q2499" t="str">
        <f>LEFT(N2499,SEARCH("/",N2499)-1)</f>
        <v>music</v>
      </c>
      <c r="R2499" t="str">
        <f>RIGHT(N2499, LEN(N2499)-SEARCH("/", N2499))</f>
        <v>indie rock</v>
      </c>
      <c r="S2499" s="13">
        <f>(J2499/86400)+25569+(-7/24)</f>
        <v>40730.587245370371</v>
      </c>
      <c r="T2499" s="13">
        <f>(I2499/86400)+25569+(-7/24)</f>
        <v>40760.587245370371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</f>
        <v>1.056</v>
      </c>
      <c r="P2500" s="9">
        <f>(E2500/L2500)</f>
        <v>52.8</v>
      </c>
      <c r="Q2500" t="str">
        <f>LEFT(N2500,SEARCH("/",N2500)-1)</f>
        <v>music</v>
      </c>
      <c r="R2500" t="str">
        <f>RIGHT(N2500, LEN(N2500)-SEARCH("/", N2500))</f>
        <v>indie rock</v>
      </c>
      <c r="S2500" s="13">
        <f>(J2500/86400)+25569+(-7/24)</f>
        <v>42017.675775462965</v>
      </c>
      <c r="T2500" s="13">
        <f>(I2500/86400)+25569+(-7/24)</f>
        <v>42031.675775462965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</f>
        <v>2.0262500000000001</v>
      </c>
      <c r="P2501" s="9">
        <f>(E2501/L2501)</f>
        <v>47.676470588235297</v>
      </c>
      <c r="Q2501" t="str">
        <f>LEFT(N2501,SEARCH("/",N2501)-1)</f>
        <v>music</v>
      </c>
      <c r="R2501" t="str">
        <f>RIGHT(N2501, LEN(N2501)-SEARCH("/", N2501))</f>
        <v>indie rock</v>
      </c>
      <c r="S2501" s="13">
        <f>(J2501/86400)+25569+(-7/24)</f>
        <v>41226.356909722228</v>
      </c>
      <c r="T2501" s="13">
        <f>(I2501/86400)+25569+(-7/24)</f>
        <v>41274.458333333336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</f>
        <v>1.1333333333333333</v>
      </c>
      <c r="P2502" s="9">
        <f>(E2502/L2502)</f>
        <v>23.448275862068964</v>
      </c>
      <c r="Q2502" t="str">
        <f>LEFT(N2502,SEARCH("/",N2502)-1)</f>
        <v>music</v>
      </c>
      <c r="R2502" t="str">
        <f>RIGHT(N2502, LEN(N2502)-SEARCH("/", N2502))</f>
        <v>indie rock</v>
      </c>
      <c r="S2502" s="13">
        <f>(J2502/86400)+25569+(-7/24)</f>
        <v>41053.481192129628</v>
      </c>
      <c r="T2502" s="13">
        <f>(I2502/86400)+25569+(-7/24)</f>
        <v>41083.481192129628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</f>
        <v>2.5545454545454545E-2</v>
      </c>
      <c r="P2503" s="9">
        <f>(E2503/L2503)</f>
        <v>40.142857142857146</v>
      </c>
      <c r="Q2503" t="str">
        <f>LEFT(N2503,SEARCH("/",N2503)-1)</f>
        <v>food</v>
      </c>
      <c r="R2503" t="str">
        <f>RIGHT(N2503, LEN(N2503)-SEARCH("/", N2503))</f>
        <v>restaurants</v>
      </c>
      <c r="S2503" s="13">
        <f>(J2503/86400)+25569+(-7/24)</f>
        <v>42244.485000000008</v>
      </c>
      <c r="T2503" s="13">
        <f>(I2503/86400)+25569+(-7/24)</f>
        <v>42274.485000000008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</f>
        <v>7.8181818181818181E-4</v>
      </c>
      <c r="P2504" s="9">
        <f>(E2504/L2504)</f>
        <v>17.2</v>
      </c>
      <c r="Q2504" t="str">
        <f>LEFT(N2504,SEARCH("/",N2504)-1)</f>
        <v>food</v>
      </c>
      <c r="R2504" t="str">
        <f>RIGHT(N2504, LEN(N2504)-SEARCH("/", N2504))</f>
        <v>restaurants</v>
      </c>
      <c r="S2504" s="13">
        <f>(J2504/86400)+25569+(-7/24)</f>
        <v>41858.533773148149</v>
      </c>
      <c r="T2504" s="13">
        <f>(I2504/86400)+25569+(-7/24)</f>
        <v>41903.533773148149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</f>
        <v>0</v>
      </c>
      <c r="P2505" s="9" t="e">
        <f>(E2505/L2505)</f>
        <v>#DIV/0!</v>
      </c>
      <c r="Q2505" t="str">
        <f>LEFT(N2505,SEARCH("/",N2505)-1)</f>
        <v>food</v>
      </c>
      <c r="R2505" t="str">
        <f>RIGHT(N2505, LEN(N2505)-SEARCH("/", N2505))</f>
        <v>restaurants</v>
      </c>
      <c r="S2505" s="13">
        <f>(J2505/86400)+25569+(-7/24)</f>
        <v>42498.607731481483</v>
      </c>
      <c r="T2505" s="13">
        <f>(I2505/86400)+25569+(-7/24)</f>
        <v>42528.587500000001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</f>
        <v>0</v>
      </c>
      <c r="P2506" s="9" t="e">
        <f>(E2506/L2506)</f>
        <v>#DIV/0!</v>
      </c>
      <c r="Q2506" t="str">
        <f>LEFT(N2506,SEARCH("/",N2506)-1)</f>
        <v>food</v>
      </c>
      <c r="R2506" t="str">
        <f>RIGHT(N2506, LEN(N2506)-SEARCH("/", N2506))</f>
        <v>restaurants</v>
      </c>
      <c r="S2506" s="13">
        <f>(J2506/86400)+25569+(-7/24)</f>
        <v>41927.723773148151</v>
      </c>
      <c r="T2506" s="13">
        <f>(I2506/86400)+25569+(-7/24)</f>
        <v>41957.765439814822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</f>
        <v>0</v>
      </c>
      <c r="P2507" s="9" t="e">
        <f>(E2507/L2507)</f>
        <v>#DIV/0!</v>
      </c>
      <c r="Q2507" t="str">
        <f>LEFT(N2507,SEARCH("/",N2507)-1)</f>
        <v>food</v>
      </c>
      <c r="R2507" t="str">
        <f>RIGHT(N2507, LEN(N2507)-SEARCH("/", N2507))</f>
        <v>restaurants</v>
      </c>
      <c r="S2507" s="13">
        <f>(J2507/86400)+25569+(-7/24)</f>
        <v>42046.764074074075</v>
      </c>
      <c r="T2507" s="13">
        <f>(I2507/86400)+25569+(-7/24)</f>
        <v>42076.722407407411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</f>
        <v>6.0000000000000001E-3</v>
      </c>
      <c r="P2508" s="9">
        <f>(E2508/L2508)</f>
        <v>15</v>
      </c>
      <c r="Q2508" t="str">
        <f>LEFT(N2508,SEARCH("/",N2508)-1)</f>
        <v>food</v>
      </c>
      <c r="R2508" t="str">
        <f>RIGHT(N2508, LEN(N2508)-SEARCH("/", N2508))</f>
        <v>restaurants</v>
      </c>
      <c r="S2508" s="13">
        <f>(J2508/86400)+25569+(-7/24)</f>
        <v>42258.005428240744</v>
      </c>
      <c r="T2508" s="13">
        <f>(I2508/86400)+25569+(-7/24)</f>
        <v>42280.583333333336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</f>
        <v>0</v>
      </c>
      <c r="P2509" s="9" t="e">
        <f>(E2509/L2509)</f>
        <v>#DIV/0!</v>
      </c>
      <c r="Q2509" t="str">
        <f>LEFT(N2509,SEARCH("/",N2509)-1)</f>
        <v>food</v>
      </c>
      <c r="R2509" t="str">
        <f>RIGHT(N2509, LEN(N2509)-SEARCH("/", N2509))</f>
        <v>restaurants</v>
      </c>
      <c r="S2509" s="13">
        <f>(J2509/86400)+25569+(-7/24)</f>
        <v>42104.7812962963</v>
      </c>
      <c r="T2509" s="13">
        <f>(I2509/86400)+25569+(-7/24)</f>
        <v>42134.7812962963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</f>
        <v>0</v>
      </c>
      <c r="P2510" s="9" t="e">
        <f>(E2510/L2510)</f>
        <v>#DIV/0!</v>
      </c>
      <c r="Q2510" t="str">
        <f>LEFT(N2510,SEARCH("/",N2510)-1)</f>
        <v>food</v>
      </c>
      <c r="R2510" t="str">
        <f>RIGHT(N2510, LEN(N2510)-SEARCH("/", N2510))</f>
        <v>restaurants</v>
      </c>
      <c r="S2510" s="13">
        <f>(J2510/86400)+25569+(-7/24)</f>
        <v>41835.660115740742</v>
      </c>
      <c r="T2510" s="13">
        <f>(I2510/86400)+25569+(-7/24)</f>
        <v>41865.660115740742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</f>
        <v>1.0526315789473684E-2</v>
      </c>
      <c r="P2511" s="9">
        <f>(E2511/L2511)</f>
        <v>35.714285714285715</v>
      </c>
      <c r="Q2511" t="str">
        <f>LEFT(N2511,SEARCH("/",N2511)-1)</f>
        <v>food</v>
      </c>
      <c r="R2511" t="str">
        <f>RIGHT(N2511, LEN(N2511)-SEARCH("/", N2511))</f>
        <v>restaurants</v>
      </c>
      <c r="S2511" s="13">
        <f>(J2511/86400)+25569+(-7/24)</f>
        <v>42058.517928240741</v>
      </c>
      <c r="T2511" s="13">
        <f>(I2511/86400)+25569+(-7/24)</f>
        <v>42114.476261574076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</f>
        <v>1.5E-3</v>
      </c>
      <c r="P2512" s="9">
        <f>(E2512/L2512)</f>
        <v>37.5</v>
      </c>
      <c r="Q2512" t="str">
        <f>LEFT(N2512,SEARCH("/",N2512)-1)</f>
        <v>food</v>
      </c>
      <c r="R2512" t="str">
        <f>RIGHT(N2512, LEN(N2512)-SEARCH("/", N2512))</f>
        <v>restaurants</v>
      </c>
      <c r="S2512" s="13">
        <f>(J2512/86400)+25569+(-7/24)</f>
        <v>42078.705694444448</v>
      </c>
      <c r="T2512" s="13">
        <f>(I2512/86400)+25569+(-7/24)</f>
        <v>42138.705694444448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</f>
        <v>0</v>
      </c>
      <c r="P2513" s="9" t="e">
        <f>(E2513/L2513)</f>
        <v>#DIV/0!</v>
      </c>
      <c r="Q2513" t="str">
        <f>LEFT(N2513,SEARCH("/",N2513)-1)</f>
        <v>food</v>
      </c>
      <c r="R2513" t="str">
        <f>RIGHT(N2513, LEN(N2513)-SEARCH("/", N2513))</f>
        <v>restaurants</v>
      </c>
      <c r="S2513" s="13">
        <f>(J2513/86400)+25569+(-7/24)</f>
        <v>42371.155243055553</v>
      </c>
      <c r="T2513" s="13">
        <f>(I2513/86400)+25569+(-7/24)</f>
        <v>42401.155243055553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</f>
        <v>0</v>
      </c>
      <c r="P2514" s="9" t="e">
        <f>(E2514/L2514)</f>
        <v>#DIV/0!</v>
      </c>
      <c r="Q2514" t="str">
        <f>LEFT(N2514,SEARCH("/",N2514)-1)</f>
        <v>food</v>
      </c>
      <c r="R2514" t="str">
        <f>RIGHT(N2514, LEN(N2514)-SEARCH("/", N2514))</f>
        <v>restaurants</v>
      </c>
      <c r="S2514" s="13">
        <f>(J2514/86400)+25569+(-7/24)</f>
        <v>41971.585196759261</v>
      </c>
      <c r="T2514" s="13">
        <f>(I2514/86400)+25569+(-7/24)</f>
        <v>41986.585196759261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</f>
        <v>0</v>
      </c>
      <c r="P2515" s="9" t="e">
        <f>(E2515/L2515)</f>
        <v>#DIV/0!</v>
      </c>
      <c r="Q2515" t="str">
        <f>LEFT(N2515,SEARCH("/",N2515)-1)</f>
        <v>food</v>
      </c>
      <c r="R2515" t="str">
        <f>RIGHT(N2515, LEN(N2515)-SEARCH("/", N2515))</f>
        <v>restaurants</v>
      </c>
      <c r="S2515" s="13">
        <f>(J2515/86400)+25569+(-7/24)</f>
        <v>42731.715150462966</v>
      </c>
      <c r="T2515" s="13">
        <f>(I2515/86400)+25569+(-7/24)</f>
        <v>42791.715150462966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</f>
        <v>1.7500000000000002E-2</v>
      </c>
      <c r="P2516" s="9">
        <f>(E2516/L2516)</f>
        <v>52.5</v>
      </c>
      <c r="Q2516" t="str">
        <f>LEFT(N2516,SEARCH("/",N2516)-1)</f>
        <v>food</v>
      </c>
      <c r="R2516" t="str">
        <f>RIGHT(N2516, LEN(N2516)-SEARCH("/", N2516))</f>
        <v>restaurants</v>
      </c>
      <c r="S2516" s="13">
        <f>(J2516/86400)+25569+(-7/24)</f>
        <v>41854.098113425927</v>
      </c>
      <c r="T2516" s="13">
        <f>(I2516/86400)+25569+(-7/24)</f>
        <v>41871.098113425927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</f>
        <v>0.186</v>
      </c>
      <c r="P2517" s="9">
        <f>(E2517/L2517)</f>
        <v>77.5</v>
      </c>
      <c r="Q2517" t="str">
        <f>LEFT(N2517,SEARCH("/",N2517)-1)</f>
        <v>food</v>
      </c>
      <c r="R2517" t="str">
        <f>RIGHT(N2517, LEN(N2517)-SEARCH("/", N2517))</f>
        <v>restaurants</v>
      </c>
      <c r="S2517" s="13">
        <f>(J2517/86400)+25569+(-7/24)</f>
        <v>42027.548067129632</v>
      </c>
      <c r="T2517" s="13">
        <f>(I2517/86400)+25569+(-7/24)</f>
        <v>42057.548067129632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</f>
        <v>0</v>
      </c>
      <c r="P2518" s="9" t="e">
        <f>(E2518/L2518)</f>
        <v>#DIV/0!</v>
      </c>
      <c r="Q2518" t="str">
        <f>LEFT(N2518,SEARCH("/",N2518)-1)</f>
        <v>food</v>
      </c>
      <c r="R2518" t="str">
        <f>RIGHT(N2518, LEN(N2518)-SEARCH("/", N2518))</f>
        <v>restaurants</v>
      </c>
      <c r="S2518" s="13">
        <f>(J2518/86400)+25569+(-7/24)</f>
        <v>41942.361712962964</v>
      </c>
      <c r="T2518" s="13">
        <f>(I2518/86400)+25569+(-7/24)</f>
        <v>41972.403379629635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</f>
        <v>9.8166666666666666E-2</v>
      </c>
      <c r="P2519" s="9">
        <f>(E2519/L2519)</f>
        <v>53.545454545454547</v>
      </c>
      <c r="Q2519" t="str">
        <f>LEFT(N2519,SEARCH("/",N2519)-1)</f>
        <v>food</v>
      </c>
      <c r="R2519" t="str">
        <f>RIGHT(N2519, LEN(N2519)-SEARCH("/", N2519))</f>
        <v>restaurants</v>
      </c>
      <c r="S2519" s="13">
        <f>(J2519/86400)+25569+(-7/24)</f>
        <v>42052.510763888895</v>
      </c>
      <c r="T2519" s="13">
        <f>(I2519/86400)+25569+(-7/24)</f>
        <v>42082.469097222223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</f>
        <v>0</v>
      </c>
      <c r="P2520" s="9" t="e">
        <f>(E2520/L2520)</f>
        <v>#DIV/0!</v>
      </c>
      <c r="Q2520" t="str">
        <f>LEFT(N2520,SEARCH("/",N2520)-1)</f>
        <v>food</v>
      </c>
      <c r="R2520" t="str">
        <f>RIGHT(N2520, LEN(N2520)-SEARCH("/", N2520))</f>
        <v>restaurants</v>
      </c>
      <c r="S2520" s="13">
        <f>(J2520/86400)+25569+(-7/24)</f>
        <v>41926.389212962968</v>
      </c>
      <c r="T2520" s="13">
        <f>(I2520/86400)+25569+(-7/24)</f>
        <v>41956.430879629632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</f>
        <v>4.3333333333333331E-4</v>
      </c>
      <c r="P2521" s="9">
        <f>(E2521/L2521)</f>
        <v>16.25</v>
      </c>
      <c r="Q2521" t="str">
        <f>LEFT(N2521,SEARCH("/",N2521)-1)</f>
        <v>food</v>
      </c>
      <c r="R2521" t="str">
        <f>RIGHT(N2521, LEN(N2521)-SEARCH("/", N2521))</f>
        <v>restaurants</v>
      </c>
      <c r="S2521" s="13">
        <f>(J2521/86400)+25569+(-7/24)</f>
        <v>41808.863472222227</v>
      </c>
      <c r="T2521" s="13">
        <f>(I2521/86400)+25569+(-7/24)</f>
        <v>41838.863472222227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</f>
        <v>0</v>
      </c>
      <c r="P2522" s="9" t="e">
        <f>(E2522/L2522)</f>
        <v>#DIV/0!</v>
      </c>
      <c r="Q2522" t="str">
        <f>LEFT(N2522,SEARCH("/",N2522)-1)</f>
        <v>food</v>
      </c>
      <c r="R2522" t="str">
        <f>RIGHT(N2522, LEN(N2522)-SEARCH("/", N2522))</f>
        <v>restaurants</v>
      </c>
      <c r="S2522" s="13">
        <f>(J2522/86400)+25569+(-7/24)</f>
        <v>42612.308854166673</v>
      </c>
      <c r="T2522" s="13">
        <f>(I2522/86400)+25569+(-7/24)</f>
        <v>42658.514583333337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</f>
        <v>1.0948792000000001</v>
      </c>
      <c r="P2523" s="9">
        <f>(E2523/L2523)</f>
        <v>103.68174242424243</v>
      </c>
      <c r="Q2523" t="str">
        <f>LEFT(N2523,SEARCH("/",N2523)-1)</f>
        <v>music</v>
      </c>
      <c r="R2523" t="str">
        <f>RIGHT(N2523, LEN(N2523)-SEARCH("/", N2523))</f>
        <v>classical music</v>
      </c>
      <c r="S2523" s="13">
        <f>(J2523/86400)+25569+(-7/24)</f>
        <v>42269.676168981481</v>
      </c>
      <c r="T2523" s="13">
        <f>(I2523/86400)+25569+(-7/24)</f>
        <v>42290.676168981481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</f>
        <v>1</v>
      </c>
      <c r="P2524" s="9">
        <f>(E2524/L2524)</f>
        <v>185.18518518518519</v>
      </c>
      <c r="Q2524" t="str">
        <f>LEFT(N2524,SEARCH("/",N2524)-1)</f>
        <v>music</v>
      </c>
      <c r="R2524" t="str">
        <f>RIGHT(N2524, LEN(N2524)-SEARCH("/", N2524))</f>
        <v>classical music</v>
      </c>
      <c r="S2524" s="13">
        <f>(J2524/86400)+25569+(-7/24)</f>
        <v>42460.281944444447</v>
      </c>
      <c r="T2524" s="13">
        <f>(I2524/86400)+25569+(-7/24)</f>
        <v>42482.327777777777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</f>
        <v>1.5644444444444445</v>
      </c>
      <c r="P2525" s="9">
        <f>(E2525/L2525)</f>
        <v>54.153846153846153</v>
      </c>
      <c r="Q2525" t="str">
        <f>LEFT(N2525,SEARCH("/",N2525)-1)</f>
        <v>music</v>
      </c>
      <c r="R2525" t="str">
        <f>RIGHT(N2525, LEN(N2525)-SEARCH("/", N2525))</f>
        <v>classical music</v>
      </c>
      <c r="S2525" s="13">
        <f>(J2525/86400)+25569+(-7/24)</f>
        <v>41930.683935185189</v>
      </c>
      <c r="T2525" s="13">
        <f>(I2525/86400)+25569+(-7/24)</f>
        <v>41960.725601851853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</f>
        <v>1.016</v>
      </c>
      <c r="P2526" s="9">
        <f>(E2526/L2526)</f>
        <v>177.2093023255814</v>
      </c>
      <c r="Q2526" t="str">
        <f>LEFT(N2526,SEARCH("/",N2526)-1)</f>
        <v>music</v>
      </c>
      <c r="R2526" t="str">
        <f>RIGHT(N2526, LEN(N2526)-SEARCH("/", N2526))</f>
        <v>classical music</v>
      </c>
      <c r="S2526" s="13">
        <f>(J2526/86400)+25569+(-7/24)</f>
        <v>41961.515706018523</v>
      </c>
      <c r="T2526" s="13">
        <f>(I2526/86400)+25569+(-7/24)</f>
        <v>41993.895833333336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</f>
        <v>1.00325</v>
      </c>
      <c r="P2527" s="9">
        <f>(E2527/L2527)</f>
        <v>100.325</v>
      </c>
      <c r="Q2527" t="str">
        <f>LEFT(N2527,SEARCH("/",N2527)-1)</f>
        <v>music</v>
      </c>
      <c r="R2527" t="str">
        <f>RIGHT(N2527, LEN(N2527)-SEARCH("/", N2527))</f>
        <v>classical music</v>
      </c>
      <c r="S2527" s="13">
        <f>(J2527/86400)+25569+(-7/24)</f>
        <v>41058.552905092591</v>
      </c>
      <c r="T2527" s="13">
        <f>(I2527/86400)+25569+(-7/24)</f>
        <v>41088.552905092591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</f>
        <v>1.1294999999999999</v>
      </c>
      <c r="P2528" s="9">
        <f>(E2528/L2528)</f>
        <v>136.90909090909091</v>
      </c>
      <c r="Q2528" t="str">
        <f>LEFT(N2528,SEARCH("/",N2528)-1)</f>
        <v>music</v>
      </c>
      <c r="R2528" t="str">
        <f>RIGHT(N2528, LEN(N2528)-SEARCH("/", N2528))</f>
        <v>classical music</v>
      </c>
      <c r="S2528" s="13">
        <f>(J2528/86400)+25569+(-7/24)</f>
        <v>41952.799467592595</v>
      </c>
      <c r="T2528" s="13">
        <f>(I2528/86400)+25569+(-7/24)</f>
        <v>41980.915972222225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</f>
        <v>1.02125</v>
      </c>
      <c r="P2529" s="9">
        <f>(E2529/L2529)</f>
        <v>57.535211267605632</v>
      </c>
      <c r="Q2529" t="str">
        <f>LEFT(N2529,SEARCH("/",N2529)-1)</f>
        <v>music</v>
      </c>
      <c r="R2529" t="str">
        <f>RIGHT(N2529, LEN(N2529)-SEARCH("/", N2529))</f>
        <v>classical music</v>
      </c>
      <c r="S2529" s="13">
        <f>(J2529/86400)+25569+(-7/24)</f>
        <v>41546.459386574075</v>
      </c>
      <c r="T2529" s="13">
        <f>(I2529/86400)+25569+(-7/24)</f>
        <v>41564.874305555561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</f>
        <v>1.0724974999999999</v>
      </c>
      <c r="P2530" s="9">
        <f>(E2530/L2530)</f>
        <v>52.962839506172834</v>
      </c>
      <c r="Q2530" t="str">
        <f>LEFT(N2530,SEARCH("/",N2530)-1)</f>
        <v>music</v>
      </c>
      <c r="R2530" t="str">
        <f>RIGHT(N2530, LEN(N2530)-SEARCH("/", N2530))</f>
        <v>classical music</v>
      </c>
      <c r="S2530" s="13">
        <f>(J2530/86400)+25569+(-7/24)</f>
        <v>42217.542858796303</v>
      </c>
      <c r="T2530" s="13">
        <f>(I2530/86400)+25569+(-7/24)</f>
        <v>42236.166666666664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</f>
        <v>1.0428333333333333</v>
      </c>
      <c r="P2531" s="9">
        <f>(E2531/L2531)</f>
        <v>82.328947368421055</v>
      </c>
      <c r="Q2531" t="str">
        <f>LEFT(N2531,SEARCH("/",N2531)-1)</f>
        <v>music</v>
      </c>
      <c r="R2531" t="str">
        <f>RIGHT(N2531, LEN(N2531)-SEARCH("/", N2531))</f>
        <v>classical music</v>
      </c>
      <c r="S2531" s="13">
        <f>(J2531/86400)+25569+(-7/24)</f>
        <v>40947.7890625</v>
      </c>
      <c r="T2531" s="13">
        <f>(I2531/86400)+25569+(-7/24)</f>
        <v>40992.747395833336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</f>
        <v>1</v>
      </c>
      <c r="P2532" s="9">
        <f>(E2532/L2532)</f>
        <v>135.41666666666666</v>
      </c>
      <c r="Q2532" t="str">
        <f>LEFT(N2532,SEARCH("/",N2532)-1)</f>
        <v>music</v>
      </c>
      <c r="R2532" t="str">
        <f>RIGHT(N2532, LEN(N2532)-SEARCH("/", N2532))</f>
        <v>classical music</v>
      </c>
      <c r="S2532" s="13">
        <f>(J2532/86400)+25569+(-7/24)</f>
        <v>42081.572974537041</v>
      </c>
      <c r="T2532" s="13">
        <f>(I2532/86400)+25569+(-7/24)</f>
        <v>42113.909722222226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</f>
        <v>1.004</v>
      </c>
      <c r="P2533" s="9">
        <f>(E2533/L2533)</f>
        <v>74.06557377049181</v>
      </c>
      <c r="Q2533" t="str">
        <f>LEFT(N2533,SEARCH("/",N2533)-1)</f>
        <v>music</v>
      </c>
      <c r="R2533" t="str">
        <f>RIGHT(N2533, LEN(N2533)-SEARCH("/", N2533))</f>
        <v>classical music</v>
      </c>
      <c r="S2533" s="13">
        <f>(J2533/86400)+25569+(-7/24)</f>
        <v>42208.388356481482</v>
      </c>
      <c r="T2533" s="13">
        <f>(I2533/86400)+25569+(-7/24)</f>
        <v>42230.874305555561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</f>
        <v>1.26125</v>
      </c>
      <c r="P2534" s="9">
        <f>(E2534/L2534)</f>
        <v>84.083333333333329</v>
      </c>
      <c r="Q2534" t="str">
        <f>LEFT(N2534,SEARCH("/",N2534)-1)</f>
        <v>music</v>
      </c>
      <c r="R2534" t="str">
        <f>RIGHT(N2534, LEN(N2534)-SEARCH("/", N2534))</f>
        <v>classical music</v>
      </c>
      <c r="S2534" s="13">
        <f>(J2534/86400)+25569+(-7/24)</f>
        <v>41107.557476851856</v>
      </c>
      <c r="T2534" s="13">
        <f>(I2534/86400)+25569+(-7/24)</f>
        <v>41137.557476851856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</f>
        <v>1.1066666666666667</v>
      </c>
      <c r="P2535" s="9">
        <f>(E2535/L2535)</f>
        <v>61.029411764705884</v>
      </c>
      <c r="Q2535" t="str">
        <f>LEFT(N2535,SEARCH("/",N2535)-1)</f>
        <v>music</v>
      </c>
      <c r="R2535" t="str">
        <f>RIGHT(N2535, LEN(N2535)-SEARCH("/", N2535))</f>
        <v>classical music</v>
      </c>
      <c r="S2535" s="13">
        <f>(J2535/86400)+25569+(-7/24)</f>
        <v>41304.45961805556</v>
      </c>
      <c r="T2535" s="13">
        <f>(I2535/86400)+25569+(-7/24)</f>
        <v>41334.459120370375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</f>
        <v>1.05</v>
      </c>
      <c r="P2536" s="9">
        <f>(E2536/L2536)</f>
        <v>150</v>
      </c>
      <c r="Q2536" t="str">
        <f>LEFT(N2536,SEARCH("/",N2536)-1)</f>
        <v>music</v>
      </c>
      <c r="R2536" t="str">
        <f>RIGHT(N2536, LEN(N2536)-SEARCH("/", N2536))</f>
        <v>classical music</v>
      </c>
      <c r="S2536" s="13">
        <f>(J2536/86400)+25569+(-7/24)</f>
        <v>40127.408703703702</v>
      </c>
      <c r="T2536" s="13">
        <f>(I2536/86400)+25569+(-7/24)</f>
        <v>40178.958333333336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</f>
        <v>1.03775</v>
      </c>
      <c r="P2537" s="9">
        <f>(E2537/L2537)</f>
        <v>266.08974358974359</v>
      </c>
      <c r="Q2537" t="str">
        <f>LEFT(N2537,SEARCH("/",N2537)-1)</f>
        <v>music</v>
      </c>
      <c r="R2537" t="str">
        <f>RIGHT(N2537, LEN(N2537)-SEARCH("/", N2537))</f>
        <v>classical music</v>
      </c>
      <c r="S2537" s="13">
        <f>(J2537/86400)+25569+(-7/24)</f>
        <v>41943.49936342593</v>
      </c>
      <c r="T2537" s="13">
        <f>(I2537/86400)+25569+(-7/24)</f>
        <v>41974.541030092594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</f>
        <v>1.1599999999999999</v>
      </c>
      <c r="P2538" s="9">
        <f>(E2538/L2538)</f>
        <v>7.25</v>
      </c>
      <c r="Q2538" t="str">
        <f>LEFT(N2538,SEARCH("/",N2538)-1)</f>
        <v>music</v>
      </c>
      <c r="R2538" t="str">
        <f>RIGHT(N2538, LEN(N2538)-SEARCH("/", N2538))</f>
        <v>classical music</v>
      </c>
      <c r="S2538" s="13">
        <f>(J2538/86400)+25569+(-7/24)</f>
        <v>41463.814421296302</v>
      </c>
      <c r="T2538" s="13">
        <f>(I2538/86400)+25569+(-7/24)</f>
        <v>41484.814421296302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</f>
        <v>1.1000000000000001</v>
      </c>
      <c r="P2539" s="9">
        <f>(E2539/L2539)</f>
        <v>100</v>
      </c>
      <c r="Q2539" t="str">
        <f>LEFT(N2539,SEARCH("/",N2539)-1)</f>
        <v>music</v>
      </c>
      <c r="R2539" t="str">
        <f>RIGHT(N2539, LEN(N2539)-SEARCH("/", N2539))</f>
        <v>classical music</v>
      </c>
      <c r="S2539" s="13">
        <f>(J2539/86400)+25569+(-7/24)</f>
        <v>40696.357118055559</v>
      </c>
      <c r="T2539" s="13">
        <f>(I2539/86400)+25569+(-7/24)</f>
        <v>40756.357118055559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</f>
        <v>1.130176111111111</v>
      </c>
      <c r="P2540" s="9">
        <f>(E2540/L2540)</f>
        <v>109.96308108108107</v>
      </c>
      <c r="Q2540" t="str">
        <f>LEFT(N2540,SEARCH("/",N2540)-1)</f>
        <v>music</v>
      </c>
      <c r="R2540" t="str">
        <f>RIGHT(N2540, LEN(N2540)-SEARCH("/", N2540))</f>
        <v>classical music</v>
      </c>
      <c r="S2540" s="13">
        <f>(J2540/86400)+25569+(-7/24)</f>
        <v>41298.218298611115</v>
      </c>
      <c r="T2540" s="13">
        <f>(I2540/86400)+25569+(-7/24)</f>
        <v>41328.915972222225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</f>
        <v>1.0024999999999999</v>
      </c>
      <c r="P2541" s="9">
        <f>(E2541/L2541)</f>
        <v>169.91525423728814</v>
      </c>
      <c r="Q2541" t="str">
        <f>LEFT(N2541,SEARCH("/",N2541)-1)</f>
        <v>music</v>
      </c>
      <c r="R2541" t="str">
        <f>RIGHT(N2541, LEN(N2541)-SEARCH("/", N2541))</f>
        <v>classical music</v>
      </c>
      <c r="S2541" s="13">
        <f>(J2541/86400)+25569+(-7/24)</f>
        <v>41977.610555555562</v>
      </c>
      <c r="T2541" s="13">
        <f>(I2541/86400)+25569+(-7/24)</f>
        <v>42037.610555555562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</f>
        <v>1.034</v>
      </c>
      <c r="P2542" s="9">
        <f>(E2542/L2542)</f>
        <v>95.740740740740748</v>
      </c>
      <c r="Q2542" t="str">
        <f>LEFT(N2542,SEARCH("/",N2542)-1)</f>
        <v>music</v>
      </c>
      <c r="R2542" t="str">
        <f>RIGHT(N2542, LEN(N2542)-SEARCH("/", N2542))</f>
        <v>classical music</v>
      </c>
      <c r="S2542" s="13">
        <f>(J2542/86400)+25569+(-7/24)</f>
        <v>40785.383344907408</v>
      </c>
      <c r="T2542" s="13">
        <f>(I2542/86400)+25569+(-7/24)</f>
        <v>40845.383344907408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</f>
        <v>1.0702857142857143</v>
      </c>
      <c r="P2543" s="9">
        <f>(E2543/L2543)</f>
        <v>59.460317460317462</v>
      </c>
      <c r="Q2543" t="str">
        <f>LEFT(N2543,SEARCH("/",N2543)-1)</f>
        <v>music</v>
      </c>
      <c r="R2543" t="str">
        <f>RIGHT(N2543, LEN(N2543)-SEARCH("/", N2543))</f>
        <v>classical music</v>
      </c>
      <c r="S2543" s="13">
        <f>(J2543/86400)+25569+(-7/24)</f>
        <v>41483.157615740747</v>
      </c>
      <c r="T2543" s="13">
        <f>(I2543/86400)+25569+(-7/24)</f>
        <v>41543.157615740747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</f>
        <v>1.0357142857142858</v>
      </c>
      <c r="P2544" s="9">
        <f>(E2544/L2544)</f>
        <v>55.769230769230766</v>
      </c>
      <c r="Q2544" t="str">
        <f>LEFT(N2544,SEARCH("/",N2544)-1)</f>
        <v>music</v>
      </c>
      <c r="R2544" t="str">
        <f>RIGHT(N2544, LEN(N2544)-SEARCH("/", N2544))</f>
        <v>classical music</v>
      </c>
      <c r="S2544" s="13">
        <f>(J2544/86400)+25569+(-7/24)</f>
        <v>41509.134918981486</v>
      </c>
      <c r="T2544" s="13">
        <f>(I2544/86400)+25569+(-7/24)</f>
        <v>41547.874305555561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</f>
        <v>1.5640000000000001</v>
      </c>
      <c r="P2545" s="9">
        <f>(E2545/L2545)</f>
        <v>30.076923076923077</v>
      </c>
      <c r="Q2545" t="str">
        <f>LEFT(N2545,SEARCH("/",N2545)-1)</f>
        <v>music</v>
      </c>
      <c r="R2545" t="str">
        <f>RIGHT(N2545, LEN(N2545)-SEARCH("/", N2545))</f>
        <v>classical music</v>
      </c>
      <c r="S2545" s="13">
        <f>(J2545/86400)+25569+(-7/24)</f>
        <v>40513.815949074073</v>
      </c>
      <c r="T2545" s="13">
        <f>(I2545/86400)+25569+(-7/24)</f>
        <v>40544.833333333336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</f>
        <v>1.0082</v>
      </c>
      <c r="P2546" s="9">
        <f>(E2546/L2546)</f>
        <v>88.438596491228068</v>
      </c>
      <c r="Q2546" t="str">
        <f>LEFT(N2546,SEARCH("/",N2546)-1)</f>
        <v>music</v>
      </c>
      <c r="R2546" t="str">
        <f>RIGHT(N2546, LEN(N2546)-SEARCH("/", N2546))</f>
        <v>classical music</v>
      </c>
      <c r="S2546" s="13">
        <f>(J2546/86400)+25569+(-7/24)</f>
        <v>41068.228807870371</v>
      </c>
      <c r="T2546" s="13">
        <f>(I2546/86400)+25569+(-7/24)</f>
        <v>41098.228807870371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</f>
        <v>1.9530000000000001</v>
      </c>
      <c r="P2547" s="9">
        <f>(E2547/L2547)</f>
        <v>64.032786885245898</v>
      </c>
      <c r="Q2547" t="str">
        <f>LEFT(N2547,SEARCH("/",N2547)-1)</f>
        <v>music</v>
      </c>
      <c r="R2547" t="str">
        <f>RIGHT(N2547, LEN(N2547)-SEARCH("/", N2547))</f>
        <v>classical music</v>
      </c>
      <c r="S2547" s="13">
        <f>(J2547/86400)+25569+(-7/24)</f>
        <v>42026.846504629633</v>
      </c>
      <c r="T2547" s="13">
        <f>(I2547/86400)+25569+(-7/24)</f>
        <v>42061.729166666664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</f>
        <v>1.1171428571428572</v>
      </c>
      <c r="P2548" s="9">
        <f>(E2548/L2548)</f>
        <v>60.153846153846153</v>
      </c>
      <c r="Q2548" t="str">
        <f>LEFT(N2548,SEARCH("/",N2548)-1)</f>
        <v>music</v>
      </c>
      <c r="R2548" t="str">
        <f>RIGHT(N2548, LEN(N2548)-SEARCH("/", N2548))</f>
        <v>classical music</v>
      </c>
      <c r="S2548" s="13">
        <f>(J2548/86400)+25569+(-7/24)</f>
        <v>41524.566886574081</v>
      </c>
      <c r="T2548" s="13">
        <f>(I2548/86400)+25569+(-7/24)</f>
        <v>41551.916666666672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</f>
        <v>1.1985454545454546</v>
      </c>
      <c r="P2549" s="9">
        <f>(E2549/L2549)</f>
        <v>49.194029850746269</v>
      </c>
      <c r="Q2549" t="str">
        <f>LEFT(N2549,SEARCH("/",N2549)-1)</f>
        <v>music</v>
      </c>
      <c r="R2549" t="str">
        <f>RIGHT(N2549, LEN(N2549)-SEARCH("/", N2549))</f>
        <v>classical music</v>
      </c>
      <c r="S2549" s="13">
        <f>(J2549/86400)+25569+(-7/24)</f>
        <v>40973.481516203705</v>
      </c>
      <c r="T2549" s="13">
        <f>(I2549/86400)+25569+(-7/24)</f>
        <v>41003.439849537041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</f>
        <v>1.0185</v>
      </c>
      <c r="P2550" s="9">
        <f>(E2550/L2550)</f>
        <v>165.16216216216216</v>
      </c>
      <c r="Q2550" t="str">
        <f>LEFT(N2550,SEARCH("/",N2550)-1)</f>
        <v>music</v>
      </c>
      <c r="R2550" t="str">
        <f>RIGHT(N2550, LEN(N2550)-SEARCH("/", N2550))</f>
        <v>classical music</v>
      </c>
      <c r="S2550" s="13">
        <f>(J2550/86400)+25569+(-7/24)</f>
        <v>42618.333761574075</v>
      </c>
      <c r="T2550" s="13">
        <f>(I2550/86400)+25569+(-7/24)</f>
        <v>42642.893750000003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</f>
        <v>1.0280254777070064</v>
      </c>
      <c r="P2551" s="9">
        <f>(E2551/L2551)</f>
        <v>43.621621621621621</v>
      </c>
      <c r="Q2551" t="str">
        <f>LEFT(N2551,SEARCH("/",N2551)-1)</f>
        <v>music</v>
      </c>
      <c r="R2551" t="str">
        <f>RIGHT(N2551, LEN(N2551)-SEARCH("/", N2551))</f>
        <v>classical music</v>
      </c>
      <c r="S2551" s="13">
        <f>(J2551/86400)+25569+(-7/24)</f>
        <v>41390.466087962966</v>
      </c>
      <c r="T2551" s="13">
        <f>(I2551/86400)+25569+(-7/24)</f>
        <v>41425.416666666672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</f>
        <v>1.0084615384615385</v>
      </c>
      <c r="P2552" s="9">
        <f>(E2552/L2552)</f>
        <v>43.7</v>
      </c>
      <c r="Q2552" t="str">
        <f>LEFT(N2552,SEARCH("/",N2552)-1)</f>
        <v>music</v>
      </c>
      <c r="R2552" t="str">
        <f>RIGHT(N2552, LEN(N2552)-SEARCH("/", N2552))</f>
        <v>classical music</v>
      </c>
      <c r="S2552" s="13">
        <f>(J2552/86400)+25569+(-7/24)</f>
        <v>42228.342662037037</v>
      </c>
      <c r="T2552" s="13">
        <f>(I2552/86400)+25569+(-7/24)</f>
        <v>42284.874305555561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</f>
        <v>1.0273469387755103</v>
      </c>
      <c r="P2553" s="9">
        <f>(E2553/L2553)</f>
        <v>67.419642857142861</v>
      </c>
      <c r="Q2553" t="str">
        <f>LEFT(N2553,SEARCH("/",N2553)-1)</f>
        <v>music</v>
      </c>
      <c r="R2553" t="str">
        <f>RIGHT(N2553, LEN(N2553)-SEARCH("/", N2553))</f>
        <v>classical music</v>
      </c>
      <c r="S2553" s="13">
        <f>(J2553/86400)+25569+(-7/24)</f>
        <v>40960.960474537038</v>
      </c>
      <c r="T2553" s="13">
        <f>(I2553/86400)+25569+(-7/24)</f>
        <v>40989.575000000004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</f>
        <v>1.0649999999999999</v>
      </c>
      <c r="P2554" s="9">
        <f>(E2554/L2554)</f>
        <v>177.5</v>
      </c>
      <c r="Q2554" t="str">
        <f>LEFT(N2554,SEARCH("/",N2554)-1)</f>
        <v>music</v>
      </c>
      <c r="R2554" t="str">
        <f>RIGHT(N2554, LEN(N2554)-SEARCH("/", N2554))</f>
        <v>classical music</v>
      </c>
      <c r="S2554" s="13">
        <f>(J2554/86400)+25569+(-7/24)</f>
        <v>42769.51829861111</v>
      </c>
      <c r="T2554" s="13">
        <f>(I2554/86400)+25569+(-7/24)</f>
        <v>42799.51829861111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</f>
        <v>1.5553333333333332</v>
      </c>
      <c r="P2555" s="9">
        <f>(E2555/L2555)</f>
        <v>38.883333333333333</v>
      </c>
      <c r="Q2555" t="str">
        <f>LEFT(N2555,SEARCH("/",N2555)-1)</f>
        <v>music</v>
      </c>
      <c r="R2555" t="str">
        <f>RIGHT(N2555, LEN(N2555)-SEARCH("/", N2555))</f>
        <v>classical music</v>
      </c>
      <c r="S2555" s="13">
        <f>(J2555/86400)+25569+(-7/24)</f>
        <v>41112.907488425924</v>
      </c>
      <c r="T2555" s="13">
        <f>(I2555/86400)+25569+(-7/24)</f>
        <v>41172.907488425924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</f>
        <v>1.228</v>
      </c>
      <c r="P2556" s="9">
        <f>(E2556/L2556)</f>
        <v>54.985074626865675</v>
      </c>
      <c r="Q2556" t="str">
        <f>LEFT(N2556,SEARCH("/",N2556)-1)</f>
        <v>music</v>
      </c>
      <c r="R2556" t="str">
        <f>RIGHT(N2556, LEN(N2556)-SEARCH("/", N2556))</f>
        <v>classical music</v>
      </c>
      <c r="S2556" s="13">
        <f>(J2556/86400)+25569+(-7/24)</f>
        <v>42124.786608796298</v>
      </c>
      <c r="T2556" s="13">
        <f>(I2556/86400)+25569+(-7/24)</f>
        <v>42155.874305555561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</f>
        <v>1.0734999999999999</v>
      </c>
      <c r="P2557" s="9">
        <f>(E2557/L2557)</f>
        <v>61.342857142857142</v>
      </c>
      <c r="Q2557" t="str">
        <f>LEFT(N2557,SEARCH("/",N2557)-1)</f>
        <v>music</v>
      </c>
      <c r="R2557" t="str">
        <f>RIGHT(N2557, LEN(N2557)-SEARCH("/", N2557))</f>
        <v>classical music</v>
      </c>
      <c r="S2557" s="13">
        <f>(J2557/86400)+25569+(-7/24)</f>
        <v>41026.363344907411</v>
      </c>
      <c r="T2557" s="13">
        <f>(I2557/86400)+25569+(-7/24)</f>
        <v>41057.363344907411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</f>
        <v>1.0550335570469798</v>
      </c>
      <c r="P2558" s="9">
        <f>(E2558/L2558)</f>
        <v>23.117647058823529</v>
      </c>
      <c r="Q2558" t="str">
        <f>LEFT(N2558,SEARCH("/",N2558)-1)</f>
        <v>music</v>
      </c>
      <c r="R2558" t="str">
        <f>RIGHT(N2558, LEN(N2558)-SEARCH("/", N2558))</f>
        <v>classical music</v>
      </c>
      <c r="S2558" s="13">
        <f>(J2558/86400)+25569+(-7/24)</f>
        <v>41222.699733796297</v>
      </c>
      <c r="T2558" s="13">
        <f>(I2558/86400)+25569+(-7/24)</f>
        <v>41267.699733796297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</f>
        <v>1.1844444444444444</v>
      </c>
      <c r="P2559" s="9">
        <f>(E2559/L2559)</f>
        <v>29.611111111111111</v>
      </c>
      <c r="Q2559" t="str">
        <f>LEFT(N2559,SEARCH("/",N2559)-1)</f>
        <v>music</v>
      </c>
      <c r="R2559" t="str">
        <f>RIGHT(N2559, LEN(N2559)-SEARCH("/", N2559))</f>
        <v>classical music</v>
      </c>
      <c r="S2559" s="13">
        <f>(J2559/86400)+25569+(-7/24)</f>
        <v>41744.453541666669</v>
      </c>
      <c r="T2559" s="13">
        <f>(I2559/86400)+25569+(-7/24)</f>
        <v>41774.453541666669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</f>
        <v>1.0888</v>
      </c>
      <c r="P2560" s="9">
        <f>(E2560/L2560)</f>
        <v>75.611111111111114</v>
      </c>
      <c r="Q2560" t="str">
        <f>LEFT(N2560,SEARCH("/",N2560)-1)</f>
        <v>music</v>
      </c>
      <c r="R2560" t="str">
        <f>RIGHT(N2560, LEN(N2560)-SEARCH("/", N2560))</f>
        <v>classical music</v>
      </c>
      <c r="S2560" s="13">
        <f>(J2560/86400)+25569+(-7/24)</f>
        <v>42093.568356481483</v>
      </c>
      <c r="T2560" s="13">
        <f>(I2560/86400)+25569+(-7/24)</f>
        <v>42125.290972222225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</f>
        <v>1.1125</v>
      </c>
      <c r="P2561" s="9">
        <f>(E2561/L2561)</f>
        <v>35.6</v>
      </c>
      <c r="Q2561" t="str">
        <f>LEFT(N2561,SEARCH("/",N2561)-1)</f>
        <v>music</v>
      </c>
      <c r="R2561" t="str">
        <f>RIGHT(N2561, LEN(N2561)-SEARCH("/", N2561))</f>
        <v>classical music</v>
      </c>
      <c r="S2561" s="13">
        <f>(J2561/86400)+25569+(-7/24)</f>
        <v>40829.581990740742</v>
      </c>
      <c r="T2561" s="13">
        <f>(I2561/86400)+25569+(-7/24)</f>
        <v>40862.525694444448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</f>
        <v>1.0009999999999999</v>
      </c>
      <c r="P2562" s="9">
        <f>(E2562/L2562)</f>
        <v>143</v>
      </c>
      <c r="Q2562" t="str">
        <f>LEFT(N2562,SEARCH("/",N2562)-1)</f>
        <v>music</v>
      </c>
      <c r="R2562" t="str">
        <f>RIGHT(N2562, LEN(N2562)-SEARCH("/", N2562))</f>
        <v>classical music</v>
      </c>
      <c r="S2562" s="13">
        <f>(J2562/86400)+25569+(-7/24)</f>
        <v>42039.659421296303</v>
      </c>
      <c r="T2562" s="13">
        <f>(I2562/86400)+25569+(-7/24)</f>
        <v>42069.659421296303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</f>
        <v>0</v>
      </c>
      <c r="P2563" s="9" t="e">
        <f>(E2563/L2563)</f>
        <v>#DIV/0!</v>
      </c>
      <c r="Q2563" t="str">
        <f>LEFT(N2563,SEARCH("/",N2563)-1)</f>
        <v>food</v>
      </c>
      <c r="R2563" t="str">
        <f>RIGHT(N2563, LEN(N2563)-SEARCH("/", N2563))</f>
        <v>food trucks</v>
      </c>
      <c r="S2563" s="13">
        <f>(J2563/86400)+25569+(-7/24)</f>
        <v>42260.23714120371</v>
      </c>
      <c r="T2563" s="13">
        <f>(I2563/86400)+25569+(-7/24)</f>
        <v>42290.23714120371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</f>
        <v>7.4999999999999997E-3</v>
      </c>
      <c r="P2564" s="9">
        <f>(E2564/L2564)</f>
        <v>25</v>
      </c>
      <c r="Q2564" t="str">
        <f>LEFT(N2564,SEARCH("/",N2564)-1)</f>
        <v>food</v>
      </c>
      <c r="R2564" t="str">
        <f>RIGHT(N2564, LEN(N2564)-SEARCH("/", N2564))</f>
        <v>food trucks</v>
      </c>
      <c r="S2564" s="13">
        <f>(J2564/86400)+25569+(-7/24)</f>
        <v>42594.233090277783</v>
      </c>
      <c r="T2564" s="13">
        <f>(I2564/86400)+25569+(-7/24)</f>
        <v>42654.233090277783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</f>
        <v>0</v>
      </c>
      <c r="P2565" s="9" t="e">
        <f>(E2565/L2565)</f>
        <v>#DIV/0!</v>
      </c>
      <c r="Q2565" t="str">
        <f>LEFT(N2565,SEARCH("/",N2565)-1)</f>
        <v>food</v>
      </c>
      <c r="R2565" t="str">
        <f>RIGHT(N2565, LEN(N2565)-SEARCH("/", N2565))</f>
        <v>food trucks</v>
      </c>
      <c r="S2565" s="13">
        <f>(J2565/86400)+25569+(-7/24)</f>
        <v>42154.847812500004</v>
      </c>
      <c r="T2565" s="13">
        <f>(I2565/86400)+25569+(-7/24)</f>
        <v>42214.847812500004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</f>
        <v>0</v>
      </c>
      <c r="P2566" s="9" t="e">
        <f>(E2566/L2566)</f>
        <v>#DIV/0!</v>
      </c>
      <c r="Q2566" t="str">
        <f>LEFT(N2566,SEARCH("/",N2566)-1)</f>
        <v>food</v>
      </c>
      <c r="R2566" t="str">
        <f>RIGHT(N2566, LEN(N2566)-SEARCH("/", N2566))</f>
        <v>food trucks</v>
      </c>
      <c r="S2566" s="13">
        <f>(J2566/86400)+25569+(-7/24)</f>
        <v>41821.748831018522</v>
      </c>
      <c r="T2566" s="13">
        <f>(I2566/86400)+25569+(-7/24)</f>
        <v>41851.748831018522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</f>
        <v>0.01</v>
      </c>
      <c r="P2567" s="9">
        <f>(E2567/L2567)</f>
        <v>100</v>
      </c>
      <c r="Q2567" t="str">
        <f>LEFT(N2567,SEARCH("/",N2567)-1)</f>
        <v>food</v>
      </c>
      <c r="R2567" t="str">
        <f>RIGHT(N2567, LEN(N2567)-SEARCH("/", N2567))</f>
        <v>food trucks</v>
      </c>
      <c r="S2567" s="13">
        <f>(J2567/86400)+25569+(-7/24)</f>
        <v>42440.358668981484</v>
      </c>
      <c r="T2567" s="13">
        <f>(I2567/86400)+25569+(-7/24)</f>
        <v>42499.576388888891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</f>
        <v>0</v>
      </c>
      <c r="P2568" s="9" t="e">
        <f>(E2568/L2568)</f>
        <v>#DIV/0!</v>
      </c>
      <c r="Q2568" t="str">
        <f>LEFT(N2568,SEARCH("/",N2568)-1)</f>
        <v>food</v>
      </c>
      <c r="R2568" t="str">
        <f>RIGHT(N2568, LEN(N2568)-SEARCH("/", N2568))</f>
        <v>food trucks</v>
      </c>
      <c r="S2568" s="13">
        <f>(J2568/86400)+25569+(-7/24)</f>
        <v>41842.689212962963</v>
      </c>
      <c r="T2568" s="13">
        <f>(I2568/86400)+25569+(-7/24)</f>
        <v>41872.689212962963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</f>
        <v>2.6666666666666666E-3</v>
      </c>
      <c r="P2569" s="9">
        <f>(E2569/L2569)</f>
        <v>60</v>
      </c>
      <c r="Q2569" t="str">
        <f>LEFT(N2569,SEARCH("/",N2569)-1)</f>
        <v>food</v>
      </c>
      <c r="R2569" t="str">
        <f>RIGHT(N2569, LEN(N2569)-SEARCH("/", N2569))</f>
        <v>food trucks</v>
      </c>
      <c r="S2569" s="13">
        <f>(J2569/86400)+25569+(-7/24)</f>
        <v>42087.587245370371</v>
      </c>
      <c r="T2569" s="13">
        <f>(I2569/86400)+25569+(-7/24)</f>
        <v>42117.587245370371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</f>
        <v>5.0000000000000001E-3</v>
      </c>
      <c r="P2570" s="9">
        <f>(E2570/L2570)</f>
        <v>50</v>
      </c>
      <c r="Q2570" t="str">
        <f>LEFT(N2570,SEARCH("/",N2570)-1)</f>
        <v>food</v>
      </c>
      <c r="R2570" t="str">
        <f>RIGHT(N2570, LEN(N2570)-SEARCH("/", N2570))</f>
        <v>food trucks</v>
      </c>
      <c r="S2570" s="13">
        <f>(J2570/86400)+25569+(-7/24)</f>
        <v>42584.374930555561</v>
      </c>
      <c r="T2570" s="13">
        <f>(I2570/86400)+25569+(-7/24)</f>
        <v>42614.374930555561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</f>
        <v>2.2307692307692306E-2</v>
      </c>
      <c r="P2571" s="9">
        <f>(E2571/L2571)</f>
        <v>72.5</v>
      </c>
      <c r="Q2571" t="str">
        <f>LEFT(N2571,SEARCH("/",N2571)-1)</f>
        <v>food</v>
      </c>
      <c r="R2571" t="str">
        <f>RIGHT(N2571, LEN(N2571)-SEARCH("/", N2571))</f>
        <v>food trucks</v>
      </c>
      <c r="S2571" s="13">
        <f>(J2571/86400)+25569+(-7/24)</f>
        <v>42233.813796296301</v>
      </c>
      <c r="T2571" s="13">
        <f>(I2571/86400)+25569+(-7/24)</f>
        <v>42263.813796296301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</f>
        <v>8.4285714285714294E-3</v>
      </c>
      <c r="P2572" s="9">
        <f>(E2572/L2572)</f>
        <v>29.5</v>
      </c>
      <c r="Q2572" t="str">
        <f>LEFT(N2572,SEARCH("/",N2572)-1)</f>
        <v>food</v>
      </c>
      <c r="R2572" t="str">
        <f>RIGHT(N2572, LEN(N2572)-SEARCH("/", N2572))</f>
        <v>food trucks</v>
      </c>
      <c r="S2572" s="13">
        <f>(J2572/86400)+25569+(-7/24)</f>
        <v>42744.611516203709</v>
      </c>
      <c r="T2572" s="13">
        <f>(I2572/86400)+25569+(-7/24)</f>
        <v>42774.611516203709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</f>
        <v>2.5000000000000001E-3</v>
      </c>
      <c r="P2573" s="9">
        <f>(E2573/L2573)</f>
        <v>62.5</v>
      </c>
      <c r="Q2573" t="str">
        <f>LEFT(N2573,SEARCH("/",N2573)-1)</f>
        <v>food</v>
      </c>
      <c r="R2573" t="str">
        <f>RIGHT(N2573, LEN(N2573)-SEARCH("/", N2573))</f>
        <v>food trucks</v>
      </c>
      <c r="S2573" s="13">
        <f>(J2573/86400)+25569+(-7/24)</f>
        <v>42449.05001157408</v>
      </c>
      <c r="T2573" s="13">
        <f>(I2573/86400)+25569+(-7/24)</f>
        <v>42509.05001157408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</f>
        <v>0</v>
      </c>
      <c r="P2574" s="9" t="e">
        <f>(E2574/L2574)</f>
        <v>#DIV/0!</v>
      </c>
      <c r="Q2574" t="str">
        <f>LEFT(N2574,SEARCH("/",N2574)-1)</f>
        <v>food</v>
      </c>
      <c r="R2574" t="str">
        <f>RIGHT(N2574, LEN(N2574)-SEARCH("/", N2574))</f>
        <v>food trucks</v>
      </c>
      <c r="S2574" s="13">
        <f>(J2574/86400)+25569+(-7/24)</f>
        <v>42076.827743055554</v>
      </c>
      <c r="T2574" s="13">
        <f>(I2574/86400)+25569+(-7/24)</f>
        <v>42106.827743055554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</f>
        <v>0</v>
      </c>
      <c r="P2575" s="9" t="e">
        <f>(E2575/L2575)</f>
        <v>#DIV/0!</v>
      </c>
      <c r="Q2575" t="str">
        <f>LEFT(N2575,SEARCH("/",N2575)-1)</f>
        <v>food</v>
      </c>
      <c r="R2575" t="str">
        <f>RIGHT(N2575, LEN(N2575)-SEARCH("/", N2575))</f>
        <v>food trucks</v>
      </c>
      <c r="S2575" s="13">
        <f>(J2575/86400)+25569+(-7/24)</f>
        <v>41829.300335648149</v>
      </c>
      <c r="T2575" s="13">
        <f>(I2575/86400)+25569+(-7/24)</f>
        <v>41874.300335648149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</f>
        <v>0</v>
      </c>
      <c r="P2576" s="9" t="e">
        <f>(E2576/L2576)</f>
        <v>#DIV/0!</v>
      </c>
      <c r="Q2576" t="str">
        <f>LEFT(N2576,SEARCH("/",N2576)-1)</f>
        <v>food</v>
      </c>
      <c r="R2576" t="str">
        <f>RIGHT(N2576, LEN(N2576)-SEARCH("/", N2576))</f>
        <v>food trucks</v>
      </c>
      <c r="S2576" s="13">
        <f>(J2576/86400)+25569+(-7/24)</f>
        <v>42487.534085648149</v>
      </c>
      <c r="T2576" s="13">
        <f>(I2576/86400)+25569+(-7/24)</f>
        <v>42508.534085648149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</f>
        <v>0</v>
      </c>
      <c r="P2577" s="9" t="e">
        <f>(E2577/L2577)</f>
        <v>#DIV/0!</v>
      </c>
      <c r="Q2577" t="str">
        <f>LEFT(N2577,SEARCH("/",N2577)-1)</f>
        <v>food</v>
      </c>
      <c r="R2577" t="str">
        <f>RIGHT(N2577, LEN(N2577)-SEARCH("/", N2577))</f>
        <v>food trucks</v>
      </c>
      <c r="S2577" s="13">
        <f>(J2577/86400)+25569+(-7/24)</f>
        <v>41985.817060185189</v>
      </c>
      <c r="T2577" s="13">
        <f>(I2577/86400)+25569+(-7/24)</f>
        <v>42015.817060185189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</f>
        <v>0</v>
      </c>
      <c r="P2578" s="9" t="e">
        <f>(E2578/L2578)</f>
        <v>#DIV/0!</v>
      </c>
      <c r="Q2578" t="str">
        <f>LEFT(N2578,SEARCH("/",N2578)-1)</f>
        <v>food</v>
      </c>
      <c r="R2578" t="str">
        <f>RIGHT(N2578, LEN(N2578)-SEARCH("/", N2578))</f>
        <v>food trucks</v>
      </c>
      <c r="S2578" s="13">
        <f>(J2578/86400)+25569+(-7/24)</f>
        <v>42059.718136574076</v>
      </c>
      <c r="T2578" s="13">
        <f>(I2578/86400)+25569+(-7/24)</f>
        <v>42104.676469907405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</f>
        <v>0</v>
      </c>
      <c r="P2579" s="9" t="e">
        <f>(E2579/L2579)</f>
        <v>#DIV/0!</v>
      </c>
      <c r="Q2579" t="str">
        <f>LEFT(N2579,SEARCH("/",N2579)-1)</f>
        <v>food</v>
      </c>
      <c r="R2579" t="str">
        <f>RIGHT(N2579, LEN(N2579)-SEARCH("/", N2579))</f>
        <v>food trucks</v>
      </c>
      <c r="S2579" s="13">
        <f>(J2579/86400)+25569+(-7/24)</f>
        <v>41830.528900462967</v>
      </c>
      <c r="T2579" s="13">
        <f>(I2579/86400)+25569+(-7/24)</f>
        <v>41855.528900462967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</f>
        <v>0</v>
      </c>
      <c r="P2580" s="9" t="e">
        <f>(E2580/L2580)</f>
        <v>#DIV/0!</v>
      </c>
      <c r="Q2580" t="str">
        <f>LEFT(N2580,SEARCH("/",N2580)-1)</f>
        <v>food</v>
      </c>
      <c r="R2580" t="str">
        <f>RIGHT(N2580, LEN(N2580)-SEARCH("/", N2580))</f>
        <v>food trucks</v>
      </c>
      <c r="S2580" s="13">
        <f>(J2580/86400)+25569+(-7/24)</f>
        <v>42237.731238425928</v>
      </c>
      <c r="T2580" s="13">
        <f>(I2580/86400)+25569+(-7/24)</f>
        <v>42286.416666666664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</f>
        <v>1.3849999999999999E-3</v>
      </c>
      <c r="P2581" s="9">
        <f>(E2581/L2581)</f>
        <v>23.083333333333332</v>
      </c>
      <c r="Q2581" t="str">
        <f>LEFT(N2581,SEARCH("/",N2581)-1)</f>
        <v>food</v>
      </c>
      <c r="R2581" t="str">
        <f>RIGHT(N2581, LEN(N2581)-SEARCH("/", N2581))</f>
        <v>food trucks</v>
      </c>
      <c r="S2581" s="13">
        <f>(J2581/86400)+25569+(-7/24)</f>
        <v>41837.538229166668</v>
      </c>
      <c r="T2581" s="13">
        <f>(I2581/86400)+25569+(-7/24)</f>
        <v>41897.538229166668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</f>
        <v>6.0000000000000001E-3</v>
      </c>
      <c r="P2582" s="9">
        <f>(E2582/L2582)</f>
        <v>25.5</v>
      </c>
      <c r="Q2582" t="str">
        <f>LEFT(N2582,SEARCH("/",N2582)-1)</f>
        <v>food</v>
      </c>
      <c r="R2582" t="str">
        <f>RIGHT(N2582, LEN(N2582)-SEARCH("/", N2582))</f>
        <v>food trucks</v>
      </c>
      <c r="S2582" s="13">
        <f>(J2582/86400)+25569+(-7/24)</f>
        <v>42110.034756944449</v>
      </c>
      <c r="T2582" s="13">
        <f>(I2582/86400)+25569+(-7/24)</f>
        <v>42139.833333333336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</f>
        <v>0.106</v>
      </c>
      <c r="P2583" s="9">
        <f>(E2583/L2583)</f>
        <v>48.18181818181818</v>
      </c>
      <c r="Q2583" t="str">
        <f>LEFT(N2583,SEARCH("/",N2583)-1)</f>
        <v>food</v>
      </c>
      <c r="R2583" t="str">
        <f>RIGHT(N2583, LEN(N2583)-SEARCH("/", N2583))</f>
        <v>food trucks</v>
      </c>
      <c r="S2583" s="13">
        <f>(J2583/86400)+25569+(-7/24)</f>
        <v>42294.336782407408</v>
      </c>
      <c r="T2583" s="13">
        <f>(I2583/86400)+25569+(-7/24)</f>
        <v>42324.378449074073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</f>
        <v>1.1111111111111112E-5</v>
      </c>
      <c r="P2584" s="9">
        <f>(E2584/L2584)</f>
        <v>1</v>
      </c>
      <c r="Q2584" t="str">
        <f>LEFT(N2584,SEARCH("/",N2584)-1)</f>
        <v>food</v>
      </c>
      <c r="R2584" t="str">
        <f>RIGHT(N2584, LEN(N2584)-SEARCH("/", N2584))</f>
        <v>food trucks</v>
      </c>
      <c r="S2584" s="13">
        <f>(J2584/86400)+25569+(-7/24)</f>
        <v>42642.697152777779</v>
      </c>
      <c r="T2584" s="13">
        <f>(I2584/86400)+25569+(-7/24)</f>
        <v>42672.697152777779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</f>
        <v>5.0000000000000001E-3</v>
      </c>
      <c r="P2585" s="9">
        <f>(E2585/L2585)</f>
        <v>1</v>
      </c>
      <c r="Q2585" t="str">
        <f>LEFT(N2585,SEARCH("/",N2585)-1)</f>
        <v>food</v>
      </c>
      <c r="R2585" t="str">
        <f>RIGHT(N2585, LEN(N2585)-SEARCH("/", N2585))</f>
        <v>food trucks</v>
      </c>
      <c r="S2585" s="13">
        <f>(J2585/86400)+25569+(-7/24)</f>
        <v>42019.477777777785</v>
      </c>
      <c r="T2585" s="13">
        <f>(I2585/86400)+25569+(-7/24)</f>
        <v>42079.436111111114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</f>
        <v>0</v>
      </c>
      <c r="P2586" s="9" t="e">
        <f>(E2586/L2586)</f>
        <v>#DIV/0!</v>
      </c>
      <c r="Q2586" t="str">
        <f>LEFT(N2586,SEARCH("/",N2586)-1)</f>
        <v>food</v>
      </c>
      <c r="R2586" t="str">
        <f>RIGHT(N2586, LEN(N2586)-SEARCH("/", N2586))</f>
        <v>food trucks</v>
      </c>
      <c r="S2586" s="13">
        <f>(J2586/86400)+25569+(-7/24)</f>
        <v>42139.881585648145</v>
      </c>
      <c r="T2586" s="13">
        <f>(I2586/86400)+25569+(-7/24)</f>
        <v>42169.881585648145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</f>
        <v>1.6666666666666668E-3</v>
      </c>
      <c r="P2587" s="9">
        <f>(E2587/L2587)</f>
        <v>50</v>
      </c>
      <c r="Q2587" t="str">
        <f>LEFT(N2587,SEARCH("/",N2587)-1)</f>
        <v>food</v>
      </c>
      <c r="R2587" t="str">
        <f>RIGHT(N2587, LEN(N2587)-SEARCH("/", N2587))</f>
        <v>food trucks</v>
      </c>
      <c r="S2587" s="13">
        <f>(J2587/86400)+25569+(-7/24)</f>
        <v>41795.671666666669</v>
      </c>
      <c r="T2587" s="13">
        <f>(I2587/86400)+25569+(-7/24)</f>
        <v>41825.671666666669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</f>
        <v>1.6666666666666668E-3</v>
      </c>
      <c r="P2588" s="9">
        <f>(E2588/L2588)</f>
        <v>5</v>
      </c>
      <c r="Q2588" t="str">
        <f>LEFT(N2588,SEARCH("/",N2588)-1)</f>
        <v>food</v>
      </c>
      <c r="R2588" t="str">
        <f>RIGHT(N2588, LEN(N2588)-SEARCH("/", N2588))</f>
        <v>food trucks</v>
      </c>
      <c r="S2588" s="13">
        <f>(J2588/86400)+25569+(-7/24)</f>
        <v>42333.038611111115</v>
      </c>
      <c r="T2588" s="13">
        <f>(I2588/86400)+25569+(-7/24)</f>
        <v>42363.038611111115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</f>
        <v>2.4340000000000001E-2</v>
      </c>
      <c r="P2589" s="9">
        <f>(E2589/L2589)</f>
        <v>202.83333333333334</v>
      </c>
      <c r="Q2589" t="str">
        <f>LEFT(N2589,SEARCH("/",N2589)-1)</f>
        <v>food</v>
      </c>
      <c r="R2589" t="str">
        <f>RIGHT(N2589, LEN(N2589)-SEARCH("/", N2589))</f>
        <v>food trucks</v>
      </c>
      <c r="S2589" s="13">
        <f>(J2589/86400)+25569+(-7/24)</f>
        <v>42338.383715277778</v>
      </c>
      <c r="T2589" s="13">
        <f>(I2589/86400)+25569+(-7/24)</f>
        <v>42368.383715277778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</f>
        <v>3.8833333333333331E-2</v>
      </c>
      <c r="P2590" s="9">
        <f>(E2590/L2590)</f>
        <v>29.125</v>
      </c>
      <c r="Q2590" t="str">
        <f>LEFT(N2590,SEARCH("/",N2590)-1)</f>
        <v>food</v>
      </c>
      <c r="R2590" t="str">
        <f>RIGHT(N2590, LEN(N2590)-SEARCH("/", N2590))</f>
        <v>food trucks</v>
      </c>
      <c r="S2590" s="13">
        <f>(J2590/86400)+25569+(-7/24)</f>
        <v>42042.384560185186</v>
      </c>
      <c r="T2590" s="13">
        <f>(I2590/86400)+25569+(-7/24)</f>
        <v>42094.259722222225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</f>
        <v>1E-4</v>
      </c>
      <c r="P2591" s="9">
        <f>(E2591/L2591)</f>
        <v>5</v>
      </c>
      <c r="Q2591" t="str">
        <f>LEFT(N2591,SEARCH("/",N2591)-1)</f>
        <v>food</v>
      </c>
      <c r="R2591" t="str">
        <f>RIGHT(N2591, LEN(N2591)-SEARCH("/", N2591))</f>
        <v>food trucks</v>
      </c>
      <c r="S2591" s="13">
        <f>(J2591/86400)+25569+(-7/24)</f>
        <v>42422.244525462964</v>
      </c>
      <c r="T2591" s="13">
        <f>(I2591/86400)+25569+(-7/24)</f>
        <v>42452.2028587963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</f>
        <v>0</v>
      </c>
      <c r="P2592" s="9" t="e">
        <f>(E2592/L2592)</f>
        <v>#DIV/0!</v>
      </c>
      <c r="Q2592" t="str">
        <f>LEFT(N2592,SEARCH("/",N2592)-1)</f>
        <v>food</v>
      </c>
      <c r="R2592" t="str">
        <f>RIGHT(N2592, LEN(N2592)-SEARCH("/", N2592))</f>
        <v>food trucks</v>
      </c>
      <c r="S2592" s="13">
        <f>(J2592/86400)+25569+(-7/24)</f>
        <v>42388.297418981485</v>
      </c>
      <c r="T2592" s="13">
        <f>(I2592/86400)+25569+(-7/24)</f>
        <v>42395.297418981485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</f>
        <v>1.7333333333333333E-2</v>
      </c>
      <c r="P2593" s="9">
        <f>(E2593/L2593)</f>
        <v>13</v>
      </c>
      <c r="Q2593" t="str">
        <f>LEFT(N2593,SEARCH("/",N2593)-1)</f>
        <v>food</v>
      </c>
      <c r="R2593" t="str">
        <f>RIGHT(N2593, LEN(N2593)-SEARCH("/", N2593))</f>
        <v>food trucks</v>
      </c>
      <c r="S2593" s="13">
        <f>(J2593/86400)+25569+(-7/24)</f>
        <v>42382.614861111113</v>
      </c>
      <c r="T2593" s="13">
        <f>(I2593/86400)+25569+(-7/24)</f>
        <v>42442.573194444449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</f>
        <v>1.6666666666666668E-3</v>
      </c>
      <c r="P2594" s="9">
        <f>(E2594/L2594)</f>
        <v>50</v>
      </c>
      <c r="Q2594" t="str">
        <f>LEFT(N2594,SEARCH("/",N2594)-1)</f>
        <v>food</v>
      </c>
      <c r="R2594" t="str">
        <f>RIGHT(N2594, LEN(N2594)-SEARCH("/", N2594))</f>
        <v>food trucks</v>
      </c>
      <c r="S2594" s="13">
        <f>(J2594/86400)+25569+(-7/24)</f>
        <v>41887.509502314817</v>
      </c>
      <c r="T2594" s="13">
        <f>(I2594/86400)+25569+(-7/24)</f>
        <v>41917.509502314817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</f>
        <v>0</v>
      </c>
      <c r="P2595" s="9" t="e">
        <f>(E2595/L2595)</f>
        <v>#DIV/0!</v>
      </c>
      <c r="Q2595" t="str">
        <f>LEFT(N2595,SEARCH("/",N2595)-1)</f>
        <v>food</v>
      </c>
      <c r="R2595" t="str">
        <f>RIGHT(N2595, LEN(N2595)-SEARCH("/", N2595))</f>
        <v>food trucks</v>
      </c>
      <c r="S2595" s="13">
        <f>(J2595/86400)+25569+(-7/24)</f>
        <v>42089.553541666668</v>
      </c>
      <c r="T2595" s="13">
        <f>(I2595/86400)+25569+(-7/24)</f>
        <v>42119.553541666668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</f>
        <v>1.2500000000000001E-5</v>
      </c>
      <c r="P2596" s="9">
        <f>(E2596/L2596)</f>
        <v>1</v>
      </c>
      <c r="Q2596" t="str">
        <f>LEFT(N2596,SEARCH("/",N2596)-1)</f>
        <v>food</v>
      </c>
      <c r="R2596" t="str">
        <f>RIGHT(N2596, LEN(N2596)-SEARCH("/", N2596))</f>
        <v>food trucks</v>
      </c>
      <c r="S2596" s="13">
        <f>(J2596/86400)+25569+(-7/24)</f>
        <v>41828.676250000004</v>
      </c>
      <c r="T2596" s="13">
        <f>(I2596/86400)+25569+(-7/24)</f>
        <v>41858.676250000004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</f>
        <v>0.12166666666666667</v>
      </c>
      <c r="P2597" s="9">
        <f>(E2597/L2597)</f>
        <v>96.05263157894737</v>
      </c>
      <c r="Q2597" t="str">
        <f>LEFT(N2597,SEARCH("/",N2597)-1)</f>
        <v>food</v>
      </c>
      <c r="R2597" t="str">
        <f>RIGHT(N2597, LEN(N2597)-SEARCH("/", N2597))</f>
        <v>food trucks</v>
      </c>
      <c r="S2597" s="13">
        <f>(J2597/86400)+25569+(-7/24)</f>
        <v>42759.952546296299</v>
      </c>
      <c r="T2597" s="13">
        <f>(I2597/86400)+25569+(-7/24)</f>
        <v>42789.952546296299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</f>
        <v>0.23588571428571428</v>
      </c>
      <c r="P2598" s="9">
        <f>(E2598/L2598)</f>
        <v>305.77777777777777</v>
      </c>
      <c r="Q2598" t="str">
        <f>LEFT(N2598,SEARCH("/",N2598)-1)</f>
        <v>food</v>
      </c>
      <c r="R2598" t="str">
        <f>RIGHT(N2598, LEN(N2598)-SEARCH("/", N2598))</f>
        <v>food trucks</v>
      </c>
      <c r="S2598" s="13">
        <f>(J2598/86400)+25569+(-7/24)</f>
        <v>41828.372789351852</v>
      </c>
      <c r="T2598" s="13">
        <f>(I2598/86400)+25569+(-7/24)</f>
        <v>41858.372789351852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</f>
        <v>5.6666666666666664E-2</v>
      </c>
      <c r="P2599" s="9">
        <f>(E2599/L2599)</f>
        <v>12.142857142857142</v>
      </c>
      <c r="Q2599" t="str">
        <f>LEFT(N2599,SEARCH("/",N2599)-1)</f>
        <v>food</v>
      </c>
      <c r="R2599" t="str">
        <f>RIGHT(N2599, LEN(N2599)-SEARCH("/", N2599))</f>
        <v>food trucks</v>
      </c>
      <c r="S2599" s="13">
        <f>(J2599/86400)+25569+(-7/24)</f>
        <v>42510.04996527778</v>
      </c>
      <c r="T2599" s="13">
        <f>(I2599/86400)+25569+(-7/24)</f>
        <v>42540.04996527778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</f>
        <v>0.39</v>
      </c>
      <c r="P2600" s="9">
        <f>(E2600/L2600)</f>
        <v>83.571428571428569</v>
      </c>
      <c r="Q2600" t="str">
        <f>LEFT(N2600,SEARCH("/",N2600)-1)</f>
        <v>food</v>
      </c>
      <c r="R2600" t="str">
        <f>RIGHT(N2600, LEN(N2600)-SEARCH("/", N2600))</f>
        <v>food trucks</v>
      </c>
      <c r="S2600" s="13">
        <f>(J2600/86400)+25569+(-7/24)</f>
        <v>42240.548622685186</v>
      </c>
      <c r="T2600" s="13">
        <f>(I2600/86400)+25569+(-7/24)</f>
        <v>42270.548622685186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</f>
        <v>9.9546510341776348E-3</v>
      </c>
      <c r="P2601" s="9">
        <f>(E2601/L2601)</f>
        <v>18</v>
      </c>
      <c r="Q2601" t="str">
        <f>LEFT(N2601,SEARCH("/",N2601)-1)</f>
        <v>food</v>
      </c>
      <c r="R2601" t="str">
        <f>RIGHT(N2601, LEN(N2601)-SEARCH("/", N2601))</f>
        <v>food trucks</v>
      </c>
      <c r="S2601" s="13">
        <f>(J2601/86400)+25569+(-7/24)</f>
        <v>41809.46234953704</v>
      </c>
      <c r="T2601" s="13">
        <f>(I2601/86400)+25569+(-7/24)</f>
        <v>41854.46234953704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</f>
        <v>6.9320000000000007E-2</v>
      </c>
      <c r="P2602" s="9">
        <f>(E2602/L2602)</f>
        <v>115.53333333333333</v>
      </c>
      <c r="Q2602" t="str">
        <f>LEFT(N2602,SEARCH("/",N2602)-1)</f>
        <v>food</v>
      </c>
      <c r="R2602" t="str">
        <f>RIGHT(N2602, LEN(N2602)-SEARCH("/", N2602))</f>
        <v>food trucks</v>
      </c>
      <c r="S2602" s="13">
        <f>(J2602/86400)+25569+(-7/24)</f>
        <v>42394.608796296299</v>
      </c>
      <c r="T2602" s="13">
        <f>(I2602/86400)+25569+(-7/24)</f>
        <v>42454.567129629628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</f>
        <v>6.6139999999999999</v>
      </c>
      <c r="P2603" s="9">
        <f>(E2603/L2603)</f>
        <v>21.900662251655628</v>
      </c>
      <c r="Q2603" t="str">
        <f>LEFT(N2603,SEARCH("/",N2603)-1)</f>
        <v>technology</v>
      </c>
      <c r="R2603" t="str">
        <f>RIGHT(N2603, LEN(N2603)-SEARCH("/", N2603))</f>
        <v>space exploration</v>
      </c>
      <c r="S2603" s="13">
        <f>(J2603/86400)+25569+(-7/24)</f>
        <v>41150.610520833339</v>
      </c>
      <c r="T2603" s="13">
        <f>(I2603/86400)+25569+(-7/24)</f>
        <v>41164.874305555561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</f>
        <v>3.2609166666666667</v>
      </c>
      <c r="P2604" s="9">
        <f>(E2604/L2604)</f>
        <v>80.022494887525568</v>
      </c>
      <c r="Q2604" t="str">
        <f>LEFT(N2604,SEARCH("/",N2604)-1)</f>
        <v>technology</v>
      </c>
      <c r="R2604" t="str">
        <f>RIGHT(N2604, LEN(N2604)-SEARCH("/", N2604))</f>
        <v>space exploration</v>
      </c>
      <c r="S2604" s="13">
        <f>(J2604/86400)+25569+(-7/24)</f>
        <v>41915.455648148149</v>
      </c>
      <c r="T2604" s="13">
        <f>(I2604/86400)+25569+(-7/24)</f>
        <v>41955.597222222226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</f>
        <v>1.0148571428571429</v>
      </c>
      <c r="P2605" s="9">
        <f>(E2605/L2605)</f>
        <v>35.520000000000003</v>
      </c>
      <c r="Q2605" t="str">
        <f>LEFT(N2605,SEARCH("/",N2605)-1)</f>
        <v>technology</v>
      </c>
      <c r="R2605" t="str">
        <f>RIGHT(N2605, LEN(N2605)-SEARCH("/", N2605))</f>
        <v>space exploration</v>
      </c>
      <c r="S2605" s="13">
        <f>(J2605/86400)+25569+(-7/24)</f>
        <v>41617.620995370373</v>
      </c>
      <c r="T2605" s="13">
        <f>(I2605/86400)+25569+(-7/24)</f>
        <v>41631.620995370373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</f>
        <v>1.0421799999999999</v>
      </c>
      <c r="P2606" s="9">
        <f>(E2606/L2606)</f>
        <v>64.933333333333323</v>
      </c>
      <c r="Q2606" t="str">
        <f>LEFT(N2606,SEARCH("/",N2606)-1)</f>
        <v>technology</v>
      </c>
      <c r="R2606" t="str">
        <f>RIGHT(N2606, LEN(N2606)-SEARCH("/", N2606))</f>
        <v>space exploration</v>
      </c>
      <c r="S2606" s="13">
        <f>(J2606/86400)+25569+(-7/24)</f>
        <v>40997.759525462963</v>
      </c>
      <c r="T2606" s="13">
        <f>(I2606/86400)+25569+(-7/24)</f>
        <v>41027.759525462963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</f>
        <v>1.0742157000000001</v>
      </c>
      <c r="P2607" s="9">
        <f>(E2607/L2607)</f>
        <v>60.965703745743475</v>
      </c>
      <c r="Q2607" t="str">
        <f>LEFT(N2607,SEARCH("/",N2607)-1)</f>
        <v>technology</v>
      </c>
      <c r="R2607" t="str">
        <f>RIGHT(N2607, LEN(N2607)-SEARCH("/", N2607))</f>
        <v>space exploration</v>
      </c>
      <c r="S2607" s="13">
        <f>(J2607/86400)+25569+(-7/24)</f>
        <v>42508.249884259261</v>
      </c>
      <c r="T2607" s="13">
        <f>(I2607/86400)+25569+(-7/24)</f>
        <v>42538.249884259261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</f>
        <v>1.1005454545454545</v>
      </c>
      <c r="P2608" s="9">
        <f>(E2608/L2608)</f>
        <v>31.444155844155844</v>
      </c>
      <c r="Q2608" t="str">
        <f>LEFT(N2608,SEARCH("/",N2608)-1)</f>
        <v>technology</v>
      </c>
      <c r="R2608" t="str">
        <f>RIGHT(N2608, LEN(N2608)-SEARCH("/", N2608))</f>
        <v>space exploration</v>
      </c>
      <c r="S2608" s="13">
        <f>(J2608/86400)+25569+(-7/24)</f>
        <v>41726.421087962961</v>
      </c>
      <c r="T2608" s="13">
        <f>(I2608/86400)+25569+(-7/24)</f>
        <v>41758.421087962961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</f>
        <v>4.077</v>
      </c>
      <c r="P2609" s="9">
        <f>(E2609/L2609)</f>
        <v>81.949748743718587</v>
      </c>
      <c r="Q2609" t="str">
        <f>LEFT(N2609,SEARCH("/",N2609)-1)</f>
        <v>technology</v>
      </c>
      <c r="R2609" t="str">
        <f>RIGHT(N2609, LEN(N2609)-SEARCH("/", N2609))</f>
        <v>space exploration</v>
      </c>
      <c r="S2609" s="13">
        <f>(J2609/86400)+25569+(-7/24)</f>
        <v>42184.583009259259</v>
      </c>
      <c r="T2609" s="13">
        <f>(I2609/86400)+25569+(-7/24)</f>
        <v>42227.791666666664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</f>
        <v>2.2392500000000002</v>
      </c>
      <c r="P2610" s="9">
        <f>(E2610/L2610)</f>
        <v>58.92763157894737</v>
      </c>
      <c r="Q2610" t="str">
        <f>LEFT(N2610,SEARCH("/",N2610)-1)</f>
        <v>technology</v>
      </c>
      <c r="R2610" t="str">
        <f>RIGHT(N2610, LEN(N2610)-SEARCH("/", N2610))</f>
        <v>space exploration</v>
      </c>
      <c r="S2610" s="13">
        <f>(J2610/86400)+25569+(-7/24)</f>
        <v>42767.510046296295</v>
      </c>
      <c r="T2610" s="13">
        <f>(I2610/86400)+25569+(-7/24)</f>
        <v>42808.708333333336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</f>
        <v>3.038011142857143</v>
      </c>
      <c r="P2611" s="9">
        <f>(E2611/L2611)</f>
        <v>157.29347633136095</v>
      </c>
      <c r="Q2611" t="str">
        <f>LEFT(N2611,SEARCH("/",N2611)-1)</f>
        <v>technology</v>
      </c>
      <c r="R2611" t="str">
        <f>RIGHT(N2611, LEN(N2611)-SEARCH("/", N2611))</f>
        <v>space exploration</v>
      </c>
      <c r="S2611" s="13">
        <f>(J2611/86400)+25569+(-7/24)</f>
        <v>41074.946192129632</v>
      </c>
      <c r="T2611" s="13">
        <f>(I2611/86400)+25569+(-7/24)</f>
        <v>41104.946192129632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</f>
        <v>1.4132510432681749</v>
      </c>
      <c r="P2612" s="9">
        <f>(E2612/L2612)</f>
        <v>55.758509532062391</v>
      </c>
      <c r="Q2612" t="str">
        <f>LEFT(N2612,SEARCH("/",N2612)-1)</f>
        <v>technology</v>
      </c>
      <c r="R2612" t="str">
        <f>RIGHT(N2612, LEN(N2612)-SEARCH("/", N2612))</f>
        <v>space exploration</v>
      </c>
      <c r="S2612" s="13">
        <f>(J2612/86400)+25569+(-7/24)</f>
        <v>42564.589409722226</v>
      </c>
      <c r="T2612" s="13">
        <f>(I2612/86400)+25569+(-7/24)</f>
        <v>42603.999305555561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</f>
        <v>27.906363636363636</v>
      </c>
      <c r="P2613" s="9">
        <f>(E2613/L2613)</f>
        <v>83.802893802893806</v>
      </c>
      <c r="Q2613" t="str">
        <f>LEFT(N2613,SEARCH("/",N2613)-1)</f>
        <v>technology</v>
      </c>
      <c r="R2613" t="str">
        <f>RIGHT(N2613, LEN(N2613)-SEARCH("/", N2613))</f>
        <v>space exploration</v>
      </c>
      <c r="S2613" s="13">
        <f>(J2613/86400)+25569+(-7/24)</f>
        <v>42704.04414351852</v>
      </c>
      <c r="T2613" s="13">
        <f>(I2613/86400)+25569+(-7/24)</f>
        <v>42737.665972222225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</f>
        <v>1.7176130000000001</v>
      </c>
      <c r="P2614" s="9">
        <f>(E2614/L2614)</f>
        <v>58.422210884353746</v>
      </c>
      <c r="Q2614" t="str">
        <f>LEFT(N2614,SEARCH("/",N2614)-1)</f>
        <v>technology</v>
      </c>
      <c r="R2614" t="str">
        <f>RIGHT(N2614, LEN(N2614)-SEARCH("/", N2614))</f>
        <v>space exploration</v>
      </c>
      <c r="S2614" s="13">
        <f>(J2614/86400)+25569+(-7/24)</f>
        <v>41981.851504629631</v>
      </c>
      <c r="T2614" s="13">
        <f>(I2614/86400)+25569+(-7/24)</f>
        <v>42012.851504629631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</f>
        <v>1.0101333333333333</v>
      </c>
      <c r="P2615" s="9">
        <f>(E2615/L2615)</f>
        <v>270.57142857142856</v>
      </c>
      <c r="Q2615" t="str">
        <f>LEFT(N2615,SEARCH("/",N2615)-1)</f>
        <v>technology</v>
      </c>
      <c r="R2615" t="str">
        <f>RIGHT(N2615, LEN(N2615)-SEARCH("/", N2615))</f>
        <v>space exploration</v>
      </c>
      <c r="S2615" s="13">
        <f>(J2615/86400)+25569+(-7/24)</f>
        <v>41143.526550925926</v>
      </c>
      <c r="T2615" s="13">
        <f>(I2615/86400)+25569+(-7/24)</f>
        <v>41173.526550925926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</f>
        <v>1.02</v>
      </c>
      <c r="P2616" s="9">
        <f>(E2616/L2616)</f>
        <v>107.1</v>
      </c>
      <c r="Q2616" t="str">
        <f>LEFT(N2616,SEARCH("/",N2616)-1)</f>
        <v>technology</v>
      </c>
      <c r="R2616" t="str">
        <f>RIGHT(N2616, LEN(N2616)-SEARCH("/", N2616))</f>
        <v>space exploration</v>
      </c>
      <c r="S2616" s="13">
        <f>(J2616/86400)+25569+(-7/24)</f>
        <v>41730.416805555556</v>
      </c>
      <c r="T2616" s="13">
        <f>(I2616/86400)+25569+(-7/24)</f>
        <v>41758.916666666672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</f>
        <v>1.6976511744127936</v>
      </c>
      <c r="P2617" s="9">
        <f>(E2617/L2617)</f>
        <v>47.180555555555557</v>
      </c>
      <c r="Q2617" t="str">
        <f>LEFT(N2617,SEARCH("/",N2617)-1)</f>
        <v>technology</v>
      </c>
      <c r="R2617" t="str">
        <f>RIGHT(N2617, LEN(N2617)-SEARCH("/", N2617))</f>
        <v>space exploration</v>
      </c>
      <c r="S2617" s="13">
        <f>(J2617/86400)+25569+(-7/24)</f>
        <v>42453.205601851856</v>
      </c>
      <c r="T2617" s="13">
        <f>(I2617/86400)+25569+(-7/24)</f>
        <v>42490.208333333336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</f>
        <v>1.14534</v>
      </c>
      <c r="P2618" s="9">
        <f>(E2618/L2618)</f>
        <v>120.30882352941177</v>
      </c>
      <c r="Q2618" t="str">
        <f>LEFT(N2618,SEARCH("/",N2618)-1)</f>
        <v>technology</v>
      </c>
      <c r="R2618" t="str">
        <f>RIGHT(N2618, LEN(N2618)-SEARCH("/", N2618))</f>
        <v>space exploration</v>
      </c>
      <c r="S2618" s="13">
        <f>(J2618/86400)+25569+(-7/24)</f>
        <v>42211.702881944446</v>
      </c>
      <c r="T2618" s="13">
        <f>(I2618/86400)+25569+(-7/24)</f>
        <v>42241.702881944446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</f>
        <v>8.7759999999999998</v>
      </c>
      <c r="P2619" s="9">
        <f>(E2619/L2619)</f>
        <v>27.59748427672956</v>
      </c>
      <c r="Q2619" t="str">
        <f>LEFT(N2619,SEARCH("/",N2619)-1)</f>
        <v>technology</v>
      </c>
      <c r="R2619" t="str">
        <f>RIGHT(N2619, LEN(N2619)-SEARCH("/", N2619))</f>
        <v>space exploration</v>
      </c>
      <c r="S2619" s="13">
        <f>(J2619/86400)+25569+(-7/24)</f>
        <v>41902.582766203705</v>
      </c>
      <c r="T2619" s="13">
        <f>(I2619/86400)+25569+(-7/24)</f>
        <v>41932.582766203705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</f>
        <v>1.0538666666666667</v>
      </c>
      <c r="P2620" s="9">
        <f>(E2620/L2620)</f>
        <v>205.2987012987013</v>
      </c>
      <c r="Q2620" t="str">
        <f>LEFT(N2620,SEARCH("/",N2620)-1)</f>
        <v>technology</v>
      </c>
      <c r="R2620" t="str">
        <f>RIGHT(N2620, LEN(N2620)-SEARCH("/", N2620))</f>
        <v>space exploration</v>
      </c>
      <c r="S2620" s="13">
        <f>(J2620/86400)+25569+(-7/24)</f>
        <v>42279.500706018523</v>
      </c>
      <c r="T2620" s="13">
        <f>(I2620/86400)+25569+(-7/24)</f>
        <v>42339.542372685188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</f>
        <v>1.8839999999999999</v>
      </c>
      <c r="P2621" s="9">
        <f>(E2621/L2621)</f>
        <v>35.547169811320757</v>
      </c>
      <c r="Q2621" t="str">
        <f>LEFT(N2621,SEARCH("/",N2621)-1)</f>
        <v>technology</v>
      </c>
      <c r="R2621" t="str">
        <f>RIGHT(N2621, LEN(N2621)-SEARCH("/", N2621))</f>
        <v>space exploration</v>
      </c>
      <c r="S2621" s="13">
        <f>(J2621/86400)+25569+(-7/24)</f>
        <v>42273.592638888891</v>
      </c>
      <c r="T2621" s="13">
        <f>(I2621/86400)+25569+(-7/24)</f>
        <v>42300.166666666664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</f>
        <v>1.436523076923077</v>
      </c>
      <c r="P2622" s="9">
        <f>(E2622/L2622)</f>
        <v>74.639488409272587</v>
      </c>
      <c r="Q2622" t="str">
        <f>LEFT(N2622,SEARCH("/",N2622)-1)</f>
        <v>technology</v>
      </c>
      <c r="R2622" t="str">
        <f>RIGHT(N2622, LEN(N2622)-SEARCH("/", N2622))</f>
        <v>space exploration</v>
      </c>
      <c r="S2622" s="13">
        <f>(J2622/86400)+25569+(-7/24)</f>
        <v>42250.875486111116</v>
      </c>
      <c r="T2622" s="13">
        <f>(I2622/86400)+25569+(-7/24)</f>
        <v>42287.750000000007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</f>
        <v>1.4588000000000001</v>
      </c>
      <c r="P2623" s="9">
        <f>(E2623/L2623)</f>
        <v>47.058064516129029</v>
      </c>
      <c r="Q2623" t="str">
        <f>LEFT(N2623,SEARCH("/",N2623)-1)</f>
        <v>technology</v>
      </c>
      <c r="R2623" t="str">
        <f>RIGHT(N2623, LEN(N2623)-SEARCH("/", N2623))</f>
        <v>space exploration</v>
      </c>
      <c r="S2623" s="13">
        <f>(J2623/86400)+25569+(-7/24)</f>
        <v>42115.455879629633</v>
      </c>
      <c r="T2623" s="13">
        <f>(I2623/86400)+25569+(-7/24)</f>
        <v>42145.455879629633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</f>
        <v>1.3118399999999999</v>
      </c>
      <c r="P2624" s="9">
        <f>(E2624/L2624)</f>
        <v>26.591351351351353</v>
      </c>
      <c r="Q2624" t="str">
        <f>LEFT(N2624,SEARCH("/",N2624)-1)</f>
        <v>technology</v>
      </c>
      <c r="R2624" t="str">
        <f>RIGHT(N2624, LEN(N2624)-SEARCH("/", N2624))</f>
        <v>space exploration</v>
      </c>
      <c r="S2624" s="13">
        <f>(J2624/86400)+25569+(-7/24)</f>
        <v>42689.451574074075</v>
      </c>
      <c r="T2624" s="13">
        <f>(I2624/86400)+25569+(-7/24)</f>
        <v>42734.451574074075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</f>
        <v>1.1399999999999999</v>
      </c>
      <c r="P2625" s="9">
        <f>(E2625/L2625)</f>
        <v>36.774193548387096</v>
      </c>
      <c r="Q2625" t="str">
        <f>LEFT(N2625,SEARCH("/",N2625)-1)</f>
        <v>technology</v>
      </c>
      <c r="R2625" t="str">
        <f>RIGHT(N2625, LEN(N2625)-SEARCH("/", N2625))</f>
        <v>space exploration</v>
      </c>
      <c r="S2625" s="13">
        <f>(J2625/86400)+25569+(-7/24)</f>
        <v>42691.964884259265</v>
      </c>
      <c r="T2625" s="13">
        <f>(I2625/86400)+25569+(-7/24)</f>
        <v>42705.964884259265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</f>
        <v>13.794206249999998</v>
      </c>
      <c r="P2626" s="9">
        <f>(E2626/L2626)</f>
        <v>31.820544982698959</v>
      </c>
      <c r="Q2626" t="str">
        <f>LEFT(N2626,SEARCH("/",N2626)-1)</f>
        <v>technology</v>
      </c>
      <c r="R2626" t="str">
        <f>RIGHT(N2626, LEN(N2626)-SEARCH("/", N2626))</f>
        <v>space exploration</v>
      </c>
      <c r="S2626" s="13">
        <f>(J2626/86400)+25569+(-7/24)</f>
        <v>41144.129884259259</v>
      </c>
      <c r="T2626" s="13">
        <f>(I2626/86400)+25569+(-7/24)</f>
        <v>41165.129884259259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</f>
        <v>9.56</v>
      </c>
      <c r="P2627" s="9">
        <f>(E2627/L2627)</f>
        <v>27.576923076923077</v>
      </c>
      <c r="Q2627" t="str">
        <f>LEFT(N2627,SEARCH("/",N2627)-1)</f>
        <v>technology</v>
      </c>
      <c r="R2627" t="str">
        <f>RIGHT(N2627, LEN(N2627)-SEARCH("/", N2627))</f>
        <v>space exploration</v>
      </c>
      <c r="S2627" s="13">
        <f>(J2627/86400)+25569+(-7/24)</f>
        <v>42658.518611111118</v>
      </c>
      <c r="T2627" s="13">
        <f>(I2627/86400)+25569+(-7/24)</f>
        <v>42683.560277777775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</f>
        <v>1.1200000000000001</v>
      </c>
      <c r="P2628" s="9">
        <f>(E2628/L2628)</f>
        <v>56</v>
      </c>
      <c r="Q2628" t="str">
        <f>LEFT(N2628,SEARCH("/",N2628)-1)</f>
        <v>technology</v>
      </c>
      <c r="R2628" t="str">
        <f>RIGHT(N2628, LEN(N2628)-SEARCH("/", N2628))</f>
        <v>space exploration</v>
      </c>
      <c r="S2628" s="13">
        <f>(J2628/86400)+25569+(-7/24)</f>
        <v>42128.336446759262</v>
      </c>
      <c r="T2628" s="13">
        <f>(I2628/86400)+25569+(-7/24)</f>
        <v>42158.336446759262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</f>
        <v>6.4666666666666668</v>
      </c>
      <c r="P2629" s="9">
        <f>(E2629/L2629)</f>
        <v>21.555555555555557</v>
      </c>
      <c r="Q2629" t="str">
        <f>LEFT(N2629,SEARCH("/",N2629)-1)</f>
        <v>technology</v>
      </c>
      <c r="R2629" t="str">
        <f>RIGHT(N2629, LEN(N2629)-SEARCH("/", N2629))</f>
        <v>space exploration</v>
      </c>
      <c r="S2629" s="13">
        <f>(J2629/86400)+25569+(-7/24)</f>
        <v>42304.53774305556</v>
      </c>
      <c r="T2629" s="13">
        <f>(I2629/86400)+25569+(-7/24)</f>
        <v>42334.579409722224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</f>
        <v>1.1036948748510131</v>
      </c>
      <c r="P2630" s="9">
        <f>(E2630/L2630)</f>
        <v>44.095238095238095</v>
      </c>
      <c r="Q2630" t="str">
        <f>LEFT(N2630,SEARCH("/",N2630)-1)</f>
        <v>technology</v>
      </c>
      <c r="R2630" t="str">
        <f>RIGHT(N2630, LEN(N2630)-SEARCH("/", N2630))</f>
        <v>space exploration</v>
      </c>
      <c r="S2630" s="13">
        <f>(J2630/86400)+25569+(-7/24)</f>
        <v>41953.674386574079</v>
      </c>
      <c r="T2630" s="13">
        <f>(I2630/86400)+25569+(-7/24)</f>
        <v>41973.674386574079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</f>
        <v>1.2774000000000001</v>
      </c>
      <c r="P2631" s="9">
        <f>(E2631/L2631)</f>
        <v>63.87</v>
      </c>
      <c r="Q2631" t="str">
        <f>LEFT(N2631,SEARCH("/",N2631)-1)</f>
        <v>technology</v>
      </c>
      <c r="R2631" t="str">
        <f>RIGHT(N2631, LEN(N2631)-SEARCH("/", N2631))</f>
        <v>space exploration</v>
      </c>
      <c r="S2631" s="13">
        <f>(J2631/86400)+25569+(-7/24)</f>
        <v>42108.246782407405</v>
      </c>
      <c r="T2631" s="13">
        <f>(I2631/86400)+25569+(-7/24)</f>
        <v>42138.246782407405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</f>
        <v>1.579</v>
      </c>
      <c r="P2632" s="9">
        <f>(E2632/L2632)</f>
        <v>38.987654320987652</v>
      </c>
      <c r="Q2632" t="str">
        <f>LEFT(N2632,SEARCH("/",N2632)-1)</f>
        <v>technology</v>
      </c>
      <c r="R2632" t="str">
        <f>RIGHT(N2632, LEN(N2632)-SEARCH("/", N2632))</f>
        <v>space exploration</v>
      </c>
      <c r="S2632" s="13">
        <f>(J2632/86400)+25569+(-7/24)</f>
        <v>42523.813796296301</v>
      </c>
      <c r="T2632" s="13">
        <f>(I2632/86400)+25569+(-7/24)</f>
        <v>42551.125000000007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</f>
        <v>1.1466525000000001</v>
      </c>
      <c r="P2633" s="9">
        <f>(E2633/L2633)</f>
        <v>80.185489510489504</v>
      </c>
      <c r="Q2633" t="str">
        <f>LEFT(N2633,SEARCH("/",N2633)-1)</f>
        <v>technology</v>
      </c>
      <c r="R2633" t="str">
        <f>RIGHT(N2633, LEN(N2633)-SEARCH("/", N2633))</f>
        <v>space exploration</v>
      </c>
      <c r="S2633" s="13">
        <f>(J2633/86400)+25569+(-7/24)</f>
        <v>42217.877627314818</v>
      </c>
      <c r="T2633" s="13">
        <f>(I2633/86400)+25569+(-7/24)</f>
        <v>42245.877627314818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</f>
        <v>1.3700934579439252</v>
      </c>
      <c r="P2634" s="9">
        <f>(E2634/L2634)</f>
        <v>34.904761904761905</v>
      </c>
      <c r="Q2634" t="str">
        <f>LEFT(N2634,SEARCH("/",N2634)-1)</f>
        <v>technology</v>
      </c>
      <c r="R2634" t="str">
        <f>RIGHT(N2634, LEN(N2634)-SEARCH("/", N2634))</f>
        <v>space exploration</v>
      </c>
      <c r="S2634" s="13">
        <f>(J2634/86400)+25569+(-7/24)</f>
        <v>42493.77012731482</v>
      </c>
      <c r="T2634" s="13">
        <f>(I2634/86400)+25569+(-7/24)</f>
        <v>42518.77012731482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</f>
        <v>3.5461999999999998</v>
      </c>
      <c r="P2635" s="9">
        <f>(E2635/L2635)</f>
        <v>89.100502512562812</v>
      </c>
      <c r="Q2635" t="str">
        <f>LEFT(N2635,SEARCH("/",N2635)-1)</f>
        <v>technology</v>
      </c>
      <c r="R2635" t="str">
        <f>RIGHT(N2635, LEN(N2635)-SEARCH("/", N2635))</f>
        <v>space exploration</v>
      </c>
      <c r="S2635" s="13">
        <f>(J2635/86400)+25569+(-7/24)</f>
        <v>41667.531620370377</v>
      </c>
      <c r="T2635" s="13">
        <f>(I2635/86400)+25569+(-7/24)</f>
        <v>41697.666666666672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</f>
        <v>1.0602150537634409</v>
      </c>
      <c r="P2636" s="9">
        <f>(E2636/L2636)</f>
        <v>39.44</v>
      </c>
      <c r="Q2636" t="str">
        <f>LEFT(N2636,SEARCH("/",N2636)-1)</f>
        <v>technology</v>
      </c>
      <c r="R2636" t="str">
        <f>RIGHT(N2636, LEN(N2636)-SEARCH("/", N2636))</f>
        <v>space exploration</v>
      </c>
      <c r="S2636" s="13">
        <f>(J2636/86400)+25569+(-7/24)</f>
        <v>42612.36482638889</v>
      </c>
      <c r="T2636" s="13">
        <f>(I2636/86400)+25569+(-7/24)</f>
        <v>42642.36482638889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</f>
        <v>1</v>
      </c>
      <c r="P2637" s="9">
        <f>(E2637/L2637)</f>
        <v>136.9047619047619</v>
      </c>
      <c r="Q2637" t="str">
        <f>LEFT(N2637,SEARCH("/",N2637)-1)</f>
        <v>technology</v>
      </c>
      <c r="R2637" t="str">
        <f>RIGHT(N2637, LEN(N2637)-SEARCH("/", N2637))</f>
        <v>space exploration</v>
      </c>
      <c r="S2637" s="13">
        <f>(J2637/86400)+25569+(-7/24)</f>
        <v>42037.659270833341</v>
      </c>
      <c r="T2637" s="13">
        <f>(I2637/86400)+25569+(-7/24)</f>
        <v>42072.617604166669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</f>
        <v>1.873</v>
      </c>
      <c r="P2638" s="9">
        <f>(E2638/L2638)</f>
        <v>37.46</v>
      </c>
      <c r="Q2638" t="str">
        <f>LEFT(N2638,SEARCH("/",N2638)-1)</f>
        <v>technology</v>
      </c>
      <c r="R2638" t="str">
        <f>RIGHT(N2638, LEN(N2638)-SEARCH("/", N2638))</f>
        <v>space exploration</v>
      </c>
      <c r="S2638" s="13">
        <f>(J2638/86400)+25569+(-7/24)</f>
        <v>42636.32307870371</v>
      </c>
      <c r="T2638" s="13">
        <f>(I2638/86400)+25569+(-7/24)</f>
        <v>42658.750000000007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</f>
        <v>1.6619999999999999</v>
      </c>
      <c r="P2639" s="9">
        <f>(E2639/L2639)</f>
        <v>31.96153846153846</v>
      </c>
      <c r="Q2639" t="str">
        <f>LEFT(N2639,SEARCH("/",N2639)-1)</f>
        <v>technology</v>
      </c>
      <c r="R2639" t="str">
        <f>RIGHT(N2639, LEN(N2639)-SEARCH("/", N2639))</f>
        <v>space exploration</v>
      </c>
      <c r="S2639" s="13">
        <f>(J2639/86400)+25569+(-7/24)</f>
        <v>42639.257812500007</v>
      </c>
      <c r="T2639" s="13">
        <f>(I2639/86400)+25569+(-7/24)</f>
        <v>42655.257812500007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</f>
        <v>1.0172910662824208</v>
      </c>
      <c r="P2640" s="9">
        <f>(E2640/L2640)</f>
        <v>25.214285714285715</v>
      </c>
      <c r="Q2640" t="str">
        <f>LEFT(N2640,SEARCH("/",N2640)-1)</f>
        <v>technology</v>
      </c>
      <c r="R2640" t="str">
        <f>RIGHT(N2640, LEN(N2640)-SEARCH("/", N2640))</f>
        <v>space exploration</v>
      </c>
      <c r="S2640" s="13">
        <f>(J2640/86400)+25569+(-7/24)</f>
        <v>41989.621469907412</v>
      </c>
      <c r="T2640" s="13">
        <f>(I2640/86400)+25569+(-7/24)</f>
        <v>42019.621469907412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</f>
        <v>1.64</v>
      </c>
      <c r="P2641" s="9">
        <f>(E2641/L2641)</f>
        <v>10.040816326530612</v>
      </c>
      <c r="Q2641" t="str">
        <f>LEFT(N2641,SEARCH("/",N2641)-1)</f>
        <v>technology</v>
      </c>
      <c r="R2641" t="str">
        <f>RIGHT(N2641, LEN(N2641)-SEARCH("/", N2641))</f>
        <v>space exploration</v>
      </c>
      <c r="S2641" s="13">
        <f>(J2641/86400)+25569+(-7/24)</f>
        <v>42024.573472222226</v>
      </c>
      <c r="T2641" s="13">
        <f>(I2641/86400)+25569+(-7/24)</f>
        <v>42054.573472222226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</f>
        <v>1.0566666666666666</v>
      </c>
      <c r="P2642" s="9">
        <f>(E2642/L2642)</f>
        <v>45.94202898550725</v>
      </c>
      <c r="Q2642" t="str">
        <f>LEFT(N2642,SEARCH("/",N2642)-1)</f>
        <v>technology</v>
      </c>
      <c r="R2642" t="str">
        <f>RIGHT(N2642, LEN(N2642)-SEARCH("/", N2642))</f>
        <v>space exploration</v>
      </c>
      <c r="S2642" s="13">
        <f>(J2642/86400)+25569+(-7/24)</f>
        <v>42102.86891203704</v>
      </c>
      <c r="T2642" s="13">
        <f>(I2642/86400)+25569+(-7/24)</f>
        <v>42162.86891203704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</f>
        <v>0.01</v>
      </c>
      <c r="P2643" s="9">
        <f>(E2643/L2643)</f>
        <v>15</v>
      </c>
      <c r="Q2643" t="str">
        <f>LEFT(N2643,SEARCH("/",N2643)-1)</f>
        <v>technology</v>
      </c>
      <c r="R2643" t="str">
        <f>RIGHT(N2643, LEN(N2643)-SEARCH("/", N2643))</f>
        <v>space exploration</v>
      </c>
      <c r="S2643" s="13">
        <f>(J2643/86400)+25569+(-7/24)</f>
        <v>41880.535451388889</v>
      </c>
      <c r="T2643" s="13">
        <f>(I2643/86400)+25569+(-7/24)</f>
        <v>41897.54791666667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</f>
        <v>0</v>
      </c>
      <c r="P2644" s="9" t="e">
        <f>(E2644/L2644)</f>
        <v>#DIV/0!</v>
      </c>
      <c r="Q2644" t="str">
        <f>LEFT(N2644,SEARCH("/",N2644)-1)</f>
        <v>technology</v>
      </c>
      <c r="R2644" t="str">
        <f>RIGHT(N2644, LEN(N2644)-SEARCH("/", N2644))</f>
        <v>space exploration</v>
      </c>
      <c r="S2644" s="13">
        <f>(J2644/86400)+25569+(-7/24)</f>
        <v>42535.954953703702</v>
      </c>
      <c r="T2644" s="13">
        <f>(I2644/86400)+25569+(-7/24)</f>
        <v>42565.997916666667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</f>
        <v>0.33559730999999998</v>
      </c>
      <c r="P2645" s="9">
        <f>(E2645/L2645)</f>
        <v>223.58248500999335</v>
      </c>
      <c r="Q2645" t="str">
        <f>LEFT(N2645,SEARCH("/",N2645)-1)</f>
        <v>technology</v>
      </c>
      <c r="R2645" t="str">
        <f>RIGHT(N2645, LEN(N2645)-SEARCH("/", N2645))</f>
        <v>space exploration</v>
      </c>
      <c r="S2645" s="13">
        <f>(J2645/86400)+25569+(-7/24)</f>
        <v>42689.290682870378</v>
      </c>
      <c r="T2645" s="13">
        <f>(I2645/86400)+25569+(-7/24)</f>
        <v>42725.040972222225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</f>
        <v>2.053E-2</v>
      </c>
      <c r="P2646" s="9">
        <f>(E2646/L2646)</f>
        <v>39.480769230769234</v>
      </c>
      <c r="Q2646" t="str">
        <f>LEFT(N2646,SEARCH("/",N2646)-1)</f>
        <v>technology</v>
      </c>
      <c r="R2646" t="str">
        <f>RIGHT(N2646, LEN(N2646)-SEARCH("/", N2646))</f>
        <v>space exploration</v>
      </c>
      <c r="S2646" s="13">
        <f>(J2646/86400)+25569+(-7/24)</f>
        <v>42774.5004050926</v>
      </c>
      <c r="T2646" s="13">
        <f>(I2646/86400)+25569+(-7/24)</f>
        <v>42804.5004050926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</f>
        <v>0.105</v>
      </c>
      <c r="P2647" s="9">
        <f>(E2647/L2647)</f>
        <v>91.304347826086953</v>
      </c>
      <c r="Q2647" t="str">
        <f>LEFT(N2647,SEARCH("/",N2647)-1)</f>
        <v>technology</v>
      </c>
      <c r="R2647" t="str">
        <f>RIGHT(N2647, LEN(N2647)-SEARCH("/", N2647))</f>
        <v>space exploration</v>
      </c>
      <c r="S2647" s="13">
        <f>(J2647/86400)+25569+(-7/24)</f>
        <v>41921.55096064815</v>
      </c>
      <c r="T2647" s="13">
        <f>(I2647/86400)+25569+(-7/24)</f>
        <v>41951.592627314814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</f>
        <v>8.4172839999999999E-2</v>
      </c>
      <c r="P2648" s="9">
        <f>(E2648/L2648)</f>
        <v>78.666205607476627</v>
      </c>
      <c r="Q2648" t="str">
        <f>LEFT(N2648,SEARCH("/",N2648)-1)</f>
        <v>technology</v>
      </c>
      <c r="R2648" t="str">
        <f>RIGHT(N2648, LEN(N2648)-SEARCH("/", N2648))</f>
        <v>space exploration</v>
      </c>
      <c r="S2648" s="13">
        <f>(J2648/86400)+25569+(-7/24)</f>
        <v>42226.021631944452</v>
      </c>
      <c r="T2648" s="13">
        <f>(I2648/86400)+25569+(-7/24)</f>
        <v>42256.021631944452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</f>
        <v>1.44E-2</v>
      </c>
      <c r="P2649" s="9">
        <f>(E2649/L2649)</f>
        <v>12</v>
      </c>
      <c r="Q2649" t="str">
        <f>LEFT(N2649,SEARCH("/",N2649)-1)</f>
        <v>technology</v>
      </c>
      <c r="R2649" t="str">
        <f>RIGHT(N2649, LEN(N2649)-SEARCH("/", N2649))</f>
        <v>space exploration</v>
      </c>
      <c r="S2649" s="13">
        <f>(J2649/86400)+25569+(-7/24)</f>
        <v>42199.970127314817</v>
      </c>
      <c r="T2649" s="13">
        <f>(I2649/86400)+25569+(-7/24)</f>
        <v>42229.970127314817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</f>
        <v>8.8333333333333337E-3</v>
      </c>
      <c r="P2650" s="9">
        <f>(E2650/L2650)</f>
        <v>17.666666666666668</v>
      </c>
      <c r="Q2650" t="str">
        <f>LEFT(N2650,SEARCH("/",N2650)-1)</f>
        <v>technology</v>
      </c>
      <c r="R2650" t="str">
        <f>RIGHT(N2650, LEN(N2650)-SEARCH("/", N2650))</f>
        <v>space exploration</v>
      </c>
      <c r="S2650" s="13">
        <f>(J2650/86400)+25569+(-7/24)</f>
        <v>42408.423148148147</v>
      </c>
      <c r="T2650" s="13">
        <f>(I2650/86400)+25569+(-7/24)</f>
        <v>42438.423148148147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</f>
        <v>9.9200000000000004E-4</v>
      </c>
      <c r="P2651" s="9">
        <f>(E2651/L2651)</f>
        <v>41.333333333333336</v>
      </c>
      <c r="Q2651" t="str">
        <f>LEFT(N2651,SEARCH("/",N2651)-1)</f>
        <v>technology</v>
      </c>
      <c r="R2651" t="str">
        <f>RIGHT(N2651, LEN(N2651)-SEARCH("/", N2651))</f>
        <v>space exploration</v>
      </c>
      <c r="S2651" s="13">
        <f>(J2651/86400)+25569+(-7/24)</f>
        <v>42341.705335648156</v>
      </c>
      <c r="T2651" s="13">
        <f>(I2651/86400)+25569+(-7/24)</f>
        <v>42401.705335648156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</f>
        <v>5.966666666666667E-3</v>
      </c>
      <c r="P2652" s="9">
        <f>(E2652/L2652)</f>
        <v>71.599999999999994</v>
      </c>
      <c r="Q2652" t="str">
        <f>LEFT(N2652,SEARCH("/",N2652)-1)</f>
        <v>technology</v>
      </c>
      <c r="R2652" t="str">
        <f>RIGHT(N2652, LEN(N2652)-SEARCH("/", N2652))</f>
        <v>space exploration</v>
      </c>
      <c r="S2652" s="13">
        <f>(J2652/86400)+25569+(-7/24)</f>
        <v>42695.332673611112</v>
      </c>
      <c r="T2652" s="13">
        <f>(I2652/86400)+25569+(-7/24)</f>
        <v>42725.332673611112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</f>
        <v>1.8689285714285714E-2</v>
      </c>
      <c r="P2653" s="9">
        <f>(E2653/L2653)</f>
        <v>307.8235294117647</v>
      </c>
      <c r="Q2653" t="str">
        <f>LEFT(N2653,SEARCH("/",N2653)-1)</f>
        <v>technology</v>
      </c>
      <c r="R2653" t="str">
        <f>RIGHT(N2653, LEN(N2653)-SEARCH("/", N2653))</f>
        <v>space exploration</v>
      </c>
      <c r="S2653" s="13">
        <f>(J2653/86400)+25569+(-7/24)</f>
        <v>42327.51399305556</v>
      </c>
      <c r="T2653" s="13">
        <f>(I2653/86400)+25569+(-7/24)</f>
        <v>42355.51399305556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</f>
        <v>8.8500000000000002E-3</v>
      </c>
      <c r="P2654" s="9">
        <f>(E2654/L2654)</f>
        <v>80.454545454545453</v>
      </c>
      <c r="Q2654" t="str">
        <f>LEFT(N2654,SEARCH("/",N2654)-1)</f>
        <v>technology</v>
      </c>
      <c r="R2654" t="str">
        <f>RIGHT(N2654, LEN(N2654)-SEARCH("/", N2654))</f>
        <v>space exploration</v>
      </c>
      <c r="S2654" s="13">
        <f>(J2654/86400)+25569+(-7/24)</f>
        <v>41952.867187500007</v>
      </c>
      <c r="T2654" s="13">
        <f>(I2654/86400)+25569+(-7/24)</f>
        <v>41982.867187500007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</f>
        <v>0.1152156862745098</v>
      </c>
      <c r="P2655" s="9">
        <f>(E2655/L2655)</f>
        <v>83.942857142857136</v>
      </c>
      <c r="Q2655" t="str">
        <f>LEFT(N2655,SEARCH("/",N2655)-1)</f>
        <v>technology</v>
      </c>
      <c r="R2655" t="str">
        <f>RIGHT(N2655, LEN(N2655)-SEARCH("/", N2655))</f>
        <v>space exploration</v>
      </c>
      <c r="S2655" s="13">
        <f>(J2655/86400)+25569+(-7/24)</f>
        <v>41771.360266203708</v>
      </c>
      <c r="T2655" s="13">
        <f>(I2655/86400)+25569+(-7/24)</f>
        <v>41802.875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</f>
        <v>5.1000000000000004E-4</v>
      </c>
      <c r="P2656" s="9">
        <f>(E2656/L2656)</f>
        <v>8.5</v>
      </c>
      <c r="Q2656" t="str">
        <f>LEFT(N2656,SEARCH("/",N2656)-1)</f>
        <v>technology</v>
      </c>
      <c r="R2656" t="str">
        <f>RIGHT(N2656, LEN(N2656)-SEARCH("/", N2656))</f>
        <v>space exploration</v>
      </c>
      <c r="S2656" s="13">
        <f>(J2656/86400)+25569+(-7/24)</f>
        <v>42055.309328703705</v>
      </c>
      <c r="T2656" s="13">
        <f>(I2656/86400)+25569+(-7/24)</f>
        <v>42115.26766203704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</f>
        <v>0.21033333333333334</v>
      </c>
      <c r="P2657" s="9">
        <f>(E2657/L2657)</f>
        <v>73.372093023255815</v>
      </c>
      <c r="Q2657" t="str">
        <f>LEFT(N2657,SEARCH("/",N2657)-1)</f>
        <v>technology</v>
      </c>
      <c r="R2657" t="str">
        <f>RIGHT(N2657, LEN(N2657)-SEARCH("/", N2657))</f>
        <v>space exploration</v>
      </c>
      <c r="S2657" s="13">
        <f>(J2657/86400)+25569+(-7/24)</f>
        <v>42381.574618055558</v>
      </c>
      <c r="T2657" s="13">
        <f>(I2657/86400)+25569+(-7/24)</f>
        <v>42409.541666666664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</f>
        <v>0.11436666666666667</v>
      </c>
      <c r="P2658" s="9">
        <f>(E2658/L2658)</f>
        <v>112.86184210526316</v>
      </c>
      <c r="Q2658" t="str">
        <f>LEFT(N2658,SEARCH("/",N2658)-1)</f>
        <v>technology</v>
      </c>
      <c r="R2658" t="str">
        <f>RIGHT(N2658, LEN(N2658)-SEARCH("/", N2658))</f>
        <v>space exploration</v>
      </c>
      <c r="S2658" s="13">
        <f>(J2658/86400)+25569+(-7/24)</f>
        <v>42767.39685185186</v>
      </c>
      <c r="T2658" s="13">
        <f>(I2658/86400)+25569+(-7/24)</f>
        <v>42806.500000000007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</f>
        <v>0.18737933333333334</v>
      </c>
      <c r="P2659" s="9">
        <f>(E2659/L2659)</f>
        <v>95.277627118644077</v>
      </c>
      <c r="Q2659" t="str">
        <f>LEFT(N2659,SEARCH("/",N2659)-1)</f>
        <v>technology</v>
      </c>
      <c r="R2659" t="str">
        <f>RIGHT(N2659, LEN(N2659)-SEARCH("/", N2659))</f>
        <v>space exploration</v>
      </c>
      <c r="S2659" s="13">
        <f>(J2659/86400)+25569+(-7/24)</f>
        <v>42551.637187500004</v>
      </c>
      <c r="T2659" s="13">
        <f>(I2659/86400)+25569+(-7/24)</f>
        <v>42584.770833333336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</f>
        <v>9.2857142857142856E-4</v>
      </c>
      <c r="P2660" s="9">
        <f>(E2660/L2660)</f>
        <v>22.75</v>
      </c>
      <c r="Q2660" t="str">
        <f>LEFT(N2660,SEARCH("/",N2660)-1)</f>
        <v>technology</v>
      </c>
      <c r="R2660" t="str">
        <f>RIGHT(N2660, LEN(N2660)-SEARCH("/", N2660))</f>
        <v>space exploration</v>
      </c>
      <c r="S2660" s="13">
        <f>(J2660/86400)+25569+(-7/24)</f>
        <v>42551.592523148145</v>
      </c>
      <c r="T2660" s="13">
        <f>(I2660/86400)+25569+(-7/24)</f>
        <v>42581.592523148145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</f>
        <v>2.720408163265306E-2</v>
      </c>
      <c r="P2661" s="9">
        <f>(E2661/L2661)</f>
        <v>133.30000000000001</v>
      </c>
      <c r="Q2661" t="str">
        <f>LEFT(N2661,SEARCH("/",N2661)-1)</f>
        <v>technology</v>
      </c>
      <c r="R2661" t="str">
        <f>RIGHT(N2661, LEN(N2661)-SEARCH("/", N2661))</f>
        <v>space exploration</v>
      </c>
      <c r="S2661" s="13">
        <f>(J2661/86400)+25569+(-7/24)</f>
        <v>42081.77789351852</v>
      </c>
      <c r="T2661" s="13">
        <f>(I2661/86400)+25569+(-7/24)</f>
        <v>42111.77789351852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</f>
        <v>9.5E-4</v>
      </c>
      <c r="P2662" s="9">
        <f>(E2662/L2662)</f>
        <v>3.8</v>
      </c>
      <c r="Q2662" t="str">
        <f>LEFT(N2662,SEARCH("/",N2662)-1)</f>
        <v>technology</v>
      </c>
      <c r="R2662" t="str">
        <f>RIGHT(N2662, LEN(N2662)-SEARCH("/", N2662))</f>
        <v>space exploration</v>
      </c>
      <c r="S2662" s="13">
        <f>(J2662/86400)+25569+(-7/24)</f>
        <v>42272.42150462963</v>
      </c>
      <c r="T2662" s="13">
        <f>(I2662/86400)+25569+(-7/24)</f>
        <v>42332.463171296295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</f>
        <v>1.0289999999999999</v>
      </c>
      <c r="P2663" s="9">
        <f>(E2663/L2663)</f>
        <v>85.75</v>
      </c>
      <c r="Q2663" t="str">
        <f>LEFT(N2663,SEARCH("/",N2663)-1)</f>
        <v>technology</v>
      </c>
      <c r="R2663" t="str">
        <f>RIGHT(N2663, LEN(N2663)-SEARCH("/", N2663))</f>
        <v>makerspaces</v>
      </c>
      <c r="S2663" s="13">
        <f>(J2663/86400)+25569+(-7/24)</f>
        <v>41542.66678240741</v>
      </c>
      <c r="T2663" s="13">
        <f>(I2663/86400)+25569+(-7/24)</f>
        <v>41572.66678240741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</f>
        <v>1.0680000000000001</v>
      </c>
      <c r="P2664" s="9">
        <f>(E2664/L2664)</f>
        <v>267</v>
      </c>
      <c r="Q2664" t="str">
        <f>LEFT(N2664,SEARCH("/",N2664)-1)</f>
        <v>technology</v>
      </c>
      <c r="R2664" t="str">
        <f>RIGHT(N2664, LEN(N2664)-SEARCH("/", N2664))</f>
        <v>makerspaces</v>
      </c>
      <c r="S2664" s="13">
        <f>(J2664/86400)+25569+(-7/24)</f>
        <v>42207.455011574079</v>
      </c>
      <c r="T2664" s="13">
        <f>(I2664/86400)+25569+(-7/24)</f>
        <v>42237.455011574079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</f>
        <v>1.0459624999999999</v>
      </c>
      <c r="P2665" s="9">
        <f>(E2665/L2665)</f>
        <v>373.55803571428572</v>
      </c>
      <c r="Q2665" t="str">
        <f>LEFT(N2665,SEARCH("/",N2665)-1)</f>
        <v>technology</v>
      </c>
      <c r="R2665" t="str">
        <f>RIGHT(N2665, LEN(N2665)-SEARCH("/", N2665))</f>
        <v>makerspaces</v>
      </c>
      <c r="S2665" s="13">
        <f>(J2665/86400)+25569+(-7/24)</f>
        <v>42222.331099537041</v>
      </c>
      <c r="T2665" s="13">
        <f>(I2665/86400)+25569+(-7/24)</f>
        <v>42251.333333333336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</f>
        <v>1.0342857142857143</v>
      </c>
      <c r="P2666" s="9">
        <f>(E2666/L2666)</f>
        <v>174.03846153846155</v>
      </c>
      <c r="Q2666" t="str">
        <f>LEFT(N2666,SEARCH("/",N2666)-1)</f>
        <v>technology</v>
      </c>
      <c r="R2666" t="str">
        <f>RIGHT(N2666, LEN(N2666)-SEARCH("/", N2666))</f>
        <v>makerspaces</v>
      </c>
      <c r="S2666" s="13">
        <f>(J2666/86400)+25569+(-7/24)</f>
        <v>42312.733761574076</v>
      </c>
      <c r="T2666" s="13">
        <f>(I2666/86400)+25569+(-7/24)</f>
        <v>42346.999305555561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</f>
        <v>1.2314285714285715</v>
      </c>
      <c r="P2667" s="9">
        <f>(E2667/L2667)</f>
        <v>93.695652173913047</v>
      </c>
      <c r="Q2667" t="str">
        <f>LEFT(N2667,SEARCH("/",N2667)-1)</f>
        <v>technology</v>
      </c>
      <c r="R2667" t="str">
        <f>RIGHT(N2667, LEN(N2667)-SEARCH("/", N2667))</f>
        <v>makerspaces</v>
      </c>
      <c r="S2667" s="13">
        <f>(J2667/86400)+25569+(-7/24)</f>
        <v>42083.603865740741</v>
      </c>
      <c r="T2667" s="13">
        <f>(I2667/86400)+25569+(-7/24)</f>
        <v>42128.603865740741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</f>
        <v>1.592951</v>
      </c>
      <c r="P2668" s="9">
        <f>(E2668/L2668)</f>
        <v>77.327718446601949</v>
      </c>
      <c r="Q2668" t="str">
        <f>LEFT(N2668,SEARCH("/",N2668)-1)</f>
        <v>technology</v>
      </c>
      <c r="R2668" t="str">
        <f>RIGHT(N2668, LEN(N2668)-SEARCH("/", N2668))</f>
        <v>makerspaces</v>
      </c>
      <c r="S2668" s="13">
        <f>(J2668/86400)+25569+(-7/24)</f>
        <v>42235.472673611112</v>
      </c>
      <c r="T2668" s="13">
        <f>(I2668/86400)+25569+(-7/24)</f>
        <v>42272.583333333336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</f>
        <v>1.1066666666666667</v>
      </c>
      <c r="P2669" s="9">
        <f>(E2669/L2669)</f>
        <v>92.222222222222229</v>
      </c>
      <c r="Q2669" t="str">
        <f>LEFT(N2669,SEARCH("/",N2669)-1)</f>
        <v>technology</v>
      </c>
      <c r="R2669" t="str">
        <f>RIGHT(N2669, LEN(N2669)-SEARCH("/", N2669))</f>
        <v>makerspaces</v>
      </c>
      <c r="S2669" s="13">
        <f>(J2669/86400)+25569+(-7/24)</f>
        <v>42380.634444444448</v>
      </c>
      <c r="T2669" s="13">
        <f>(I2669/86400)+25569+(-7/24)</f>
        <v>42410.634444444448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</f>
        <v>1.7070000000000001</v>
      </c>
      <c r="P2670" s="9">
        <f>(E2670/L2670)</f>
        <v>60.964285714285715</v>
      </c>
      <c r="Q2670" t="str">
        <f>LEFT(N2670,SEARCH("/",N2670)-1)</f>
        <v>technology</v>
      </c>
      <c r="R2670" t="str">
        <f>RIGHT(N2670, LEN(N2670)-SEARCH("/", N2670))</f>
        <v>makerspaces</v>
      </c>
      <c r="S2670" s="13">
        <f>(J2670/86400)+25569+(-7/24)</f>
        <v>42275.297048611115</v>
      </c>
      <c r="T2670" s="13">
        <f>(I2670/86400)+25569+(-7/24)</f>
        <v>42317.313888888886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</f>
        <v>1.25125</v>
      </c>
      <c r="P2671" s="9">
        <f>(E2671/L2671)</f>
        <v>91</v>
      </c>
      <c r="Q2671" t="str">
        <f>LEFT(N2671,SEARCH("/",N2671)-1)</f>
        <v>technology</v>
      </c>
      <c r="R2671" t="str">
        <f>RIGHT(N2671, LEN(N2671)-SEARCH("/", N2671))</f>
        <v>makerspaces</v>
      </c>
      <c r="S2671" s="13">
        <f>(J2671/86400)+25569+(-7/24)</f>
        <v>42318.744166666664</v>
      </c>
      <c r="T2671" s="13">
        <f>(I2671/86400)+25569+(-7/24)</f>
        <v>42378.744166666664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</f>
        <v>6.4158609339642042E-2</v>
      </c>
      <c r="P2672" s="9">
        <f>(E2672/L2672)</f>
        <v>41.583333333333336</v>
      </c>
      <c r="Q2672" t="str">
        <f>LEFT(N2672,SEARCH("/",N2672)-1)</f>
        <v>technology</v>
      </c>
      <c r="R2672" t="str">
        <f>RIGHT(N2672, LEN(N2672)-SEARCH("/", N2672))</f>
        <v>makerspaces</v>
      </c>
      <c r="S2672" s="13">
        <f>(J2672/86400)+25569+(-7/24)</f>
        <v>41820.728935185187</v>
      </c>
      <c r="T2672" s="13">
        <f>(I2672/86400)+25569+(-7/24)</f>
        <v>41848.728935185187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</f>
        <v>0.11344</v>
      </c>
      <c r="P2673" s="9">
        <f>(E2673/L2673)</f>
        <v>33.761904761904759</v>
      </c>
      <c r="Q2673" t="str">
        <f>LEFT(N2673,SEARCH("/",N2673)-1)</f>
        <v>technology</v>
      </c>
      <c r="R2673" t="str">
        <f>RIGHT(N2673, LEN(N2673)-SEARCH("/", N2673))</f>
        <v>makerspaces</v>
      </c>
      <c r="S2673" s="13">
        <f>(J2673/86400)+25569+(-7/24)</f>
        <v>41962.457361111112</v>
      </c>
      <c r="T2673" s="13">
        <f>(I2673/86400)+25569+(-7/24)</f>
        <v>41992.526388888895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</f>
        <v>0.33189999999999997</v>
      </c>
      <c r="P2674" s="9">
        <f>(E2674/L2674)</f>
        <v>70.61702127659575</v>
      </c>
      <c r="Q2674" t="str">
        <f>LEFT(N2674,SEARCH("/",N2674)-1)</f>
        <v>technology</v>
      </c>
      <c r="R2674" t="str">
        <f>RIGHT(N2674, LEN(N2674)-SEARCH("/", N2674))</f>
        <v>makerspaces</v>
      </c>
      <c r="S2674" s="13">
        <f>(J2674/86400)+25569+(-7/24)</f>
        <v>42344.592476851853</v>
      </c>
      <c r="T2674" s="13">
        <f>(I2674/86400)+25569+(-7/24)</f>
        <v>42365.958333333336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</f>
        <v>0.27579999999999999</v>
      </c>
      <c r="P2675" s="9">
        <f>(E2675/L2675)</f>
        <v>167.15151515151516</v>
      </c>
      <c r="Q2675" t="str">
        <f>LEFT(N2675,SEARCH("/",N2675)-1)</f>
        <v>technology</v>
      </c>
      <c r="R2675" t="str">
        <f>RIGHT(N2675, LEN(N2675)-SEARCH("/", N2675))</f>
        <v>makerspaces</v>
      </c>
      <c r="S2675" s="13">
        <f>(J2675/86400)+25569+(-7/24)</f>
        <v>41912.24998842593</v>
      </c>
      <c r="T2675" s="13">
        <f>(I2675/86400)+25569+(-7/24)</f>
        <v>41941.65625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</f>
        <v>0.62839999999999996</v>
      </c>
      <c r="P2676" s="9">
        <f>(E2676/L2676)</f>
        <v>128.61988304093566</v>
      </c>
      <c r="Q2676" t="str">
        <f>LEFT(N2676,SEARCH("/",N2676)-1)</f>
        <v>technology</v>
      </c>
      <c r="R2676" t="str">
        <f>RIGHT(N2676, LEN(N2676)-SEARCH("/", N2676))</f>
        <v>makerspaces</v>
      </c>
      <c r="S2676" s="13">
        <f>(J2676/86400)+25569+(-7/24)</f>
        <v>42529.341087962966</v>
      </c>
      <c r="T2676" s="13">
        <f>(I2676/86400)+25569+(-7/24)</f>
        <v>42555.915972222225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</f>
        <v>7.5880000000000003E-2</v>
      </c>
      <c r="P2677" s="9">
        <f>(E2677/L2677)</f>
        <v>65.41379310344827</v>
      </c>
      <c r="Q2677" t="str">
        <f>LEFT(N2677,SEARCH("/",N2677)-1)</f>
        <v>technology</v>
      </c>
      <c r="R2677" t="str">
        <f>RIGHT(N2677, LEN(N2677)-SEARCH("/", N2677))</f>
        <v>makerspaces</v>
      </c>
      <c r="S2677" s="13">
        <f>(J2677/86400)+25569+(-7/24)</f>
        <v>41923.565844907411</v>
      </c>
      <c r="T2677" s="13">
        <f>(I2677/86400)+25569+(-7/24)</f>
        <v>41953.607511574075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</f>
        <v>0.50380952380952382</v>
      </c>
      <c r="P2678" s="9">
        <f>(E2678/L2678)</f>
        <v>117.55555555555556</v>
      </c>
      <c r="Q2678" t="str">
        <f>LEFT(N2678,SEARCH("/",N2678)-1)</f>
        <v>technology</v>
      </c>
      <c r="R2678" t="str">
        <f>RIGHT(N2678, LEN(N2678)-SEARCH("/", N2678))</f>
        <v>makerspaces</v>
      </c>
      <c r="S2678" s="13">
        <f>(J2678/86400)+25569+(-7/24)</f>
        <v>42482.333032407412</v>
      </c>
      <c r="T2678" s="13">
        <f>(I2678/86400)+25569+(-7/24)</f>
        <v>42512.333032407412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</f>
        <v>0.17512820512820512</v>
      </c>
      <c r="P2679" s="9">
        <f>(E2679/L2679)</f>
        <v>126.48148148148148</v>
      </c>
      <c r="Q2679" t="str">
        <f>LEFT(N2679,SEARCH("/",N2679)-1)</f>
        <v>technology</v>
      </c>
      <c r="R2679" t="str">
        <f>RIGHT(N2679, LEN(N2679)-SEARCH("/", N2679))</f>
        <v>makerspaces</v>
      </c>
      <c r="S2679" s="13">
        <f>(J2679/86400)+25569+(-7/24)</f>
        <v>41792.737766203711</v>
      </c>
      <c r="T2679" s="13">
        <f>(I2679/86400)+25569+(-7/24)</f>
        <v>41822.737766203711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</f>
        <v>1.3750000000000001E-4</v>
      </c>
      <c r="P2680" s="9">
        <f>(E2680/L2680)</f>
        <v>550</v>
      </c>
      <c r="Q2680" t="str">
        <f>LEFT(N2680,SEARCH("/",N2680)-1)</f>
        <v>technology</v>
      </c>
      <c r="R2680" t="str">
        <f>RIGHT(N2680, LEN(N2680)-SEARCH("/", N2680))</f>
        <v>makerspaces</v>
      </c>
      <c r="S2680" s="13">
        <f>(J2680/86400)+25569+(-7/24)</f>
        <v>42241.506539351853</v>
      </c>
      <c r="T2680" s="13">
        <f>(I2680/86400)+25569+(-7/24)</f>
        <v>42271.506539351853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</f>
        <v>3.3E-3</v>
      </c>
      <c r="P2681" s="9">
        <f>(E2681/L2681)</f>
        <v>44</v>
      </c>
      <c r="Q2681" t="str">
        <f>LEFT(N2681,SEARCH("/",N2681)-1)</f>
        <v>technology</v>
      </c>
      <c r="R2681" t="str">
        <f>RIGHT(N2681, LEN(N2681)-SEARCH("/", N2681))</f>
        <v>makerspaces</v>
      </c>
      <c r="S2681" s="13">
        <f>(J2681/86400)+25569+(-7/24)</f>
        <v>42032.709421296298</v>
      </c>
      <c r="T2681" s="13">
        <f>(I2681/86400)+25569+(-7/24)</f>
        <v>42062.709421296298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</f>
        <v>8.6250000000000007E-3</v>
      </c>
      <c r="P2682" s="9">
        <f>(E2682/L2682)</f>
        <v>69</v>
      </c>
      <c r="Q2682" t="str">
        <f>LEFT(N2682,SEARCH("/",N2682)-1)</f>
        <v>technology</v>
      </c>
      <c r="R2682" t="str">
        <f>RIGHT(N2682, LEN(N2682)-SEARCH("/", N2682))</f>
        <v>makerspaces</v>
      </c>
      <c r="S2682" s="13">
        <f>(J2682/86400)+25569+(-7/24)</f>
        <v>42435.920034722229</v>
      </c>
      <c r="T2682" s="13">
        <f>(I2682/86400)+25569+(-7/24)</f>
        <v>42465.878368055557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</f>
        <v>6.875E-3</v>
      </c>
      <c r="P2683" s="9">
        <f>(E2683/L2683)</f>
        <v>27.5</v>
      </c>
      <c r="Q2683" t="str">
        <f>LEFT(N2683,SEARCH("/",N2683)-1)</f>
        <v>food</v>
      </c>
      <c r="R2683" t="str">
        <f>RIGHT(N2683, LEN(N2683)-SEARCH("/", N2683))</f>
        <v>food trucks</v>
      </c>
      <c r="S2683" s="13">
        <f>(J2683/86400)+25569+(-7/24)</f>
        <v>41805.603587962964</v>
      </c>
      <c r="T2683" s="13">
        <f>(I2683/86400)+25569+(-7/24)</f>
        <v>41830.603587962964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</f>
        <v>0.28299999999999997</v>
      </c>
      <c r="P2684" s="9">
        <f>(E2684/L2684)</f>
        <v>84.9</v>
      </c>
      <c r="Q2684" t="str">
        <f>LEFT(N2684,SEARCH("/",N2684)-1)</f>
        <v>food</v>
      </c>
      <c r="R2684" t="str">
        <f>RIGHT(N2684, LEN(N2684)-SEARCH("/", N2684))</f>
        <v>food trucks</v>
      </c>
      <c r="S2684" s="13">
        <f>(J2684/86400)+25569+(-7/24)</f>
        <v>41932.580324074079</v>
      </c>
      <c r="T2684" s="13">
        <f>(I2684/86400)+25569+(-7/24)</f>
        <v>41964.957638888889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</f>
        <v>2.3999999999999998E-3</v>
      </c>
      <c r="P2685" s="9">
        <f>(E2685/L2685)</f>
        <v>12</v>
      </c>
      <c r="Q2685" t="str">
        <f>LEFT(N2685,SEARCH("/",N2685)-1)</f>
        <v>food</v>
      </c>
      <c r="R2685" t="str">
        <f>RIGHT(N2685, LEN(N2685)-SEARCH("/", N2685))</f>
        <v>food trucks</v>
      </c>
      <c r="S2685" s="13">
        <f>(J2685/86400)+25569+(-7/24)</f>
        <v>42034.463425925926</v>
      </c>
      <c r="T2685" s="13">
        <f>(I2685/86400)+25569+(-7/24)</f>
        <v>42064.463425925926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</f>
        <v>1.1428571428571429E-2</v>
      </c>
      <c r="P2686" s="9">
        <f>(E2686/L2686)</f>
        <v>200</v>
      </c>
      <c r="Q2686" t="str">
        <f>LEFT(N2686,SEARCH("/",N2686)-1)</f>
        <v>food</v>
      </c>
      <c r="R2686" t="str">
        <f>RIGHT(N2686, LEN(N2686)-SEARCH("/", N2686))</f>
        <v>food trucks</v>
      </c>
      <c r="S2686" s="13">
        <f>(J2686/86400)+25569+(-7/24)</f>
        <v>41820.622974537044</v>
      </c>
      <c r="T2686" s="13">
        <f>(I2686/86400)+25569+(-7/24)</f>
        <v>41860.622974537044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</f>
        <v>2.0000000000000001E-4</v>
      </c>
      <c r="P2687" s="9">
        <f>(E2687/L2687)</f>
        <v>10</v>
      </c>
      <c r="Q2687" t="str">
        <f>LEFT(N2687,SEARCH("/",N2687)-1)</f>
        <v>food</v>
      </c>
      <c r="R2687" t="str">
        <f>RIGHT(N2687, LEN(N2687)-SEARCH("/", N2687))</f>
        <v>food trucks</v>
      </c>
      <c r="S2687" s="13">
        <f>(J2687/86400)+25569+(-7/24)</f>
        <v>42061.404282407406</v>
      </c>
      <c r="T2687" s="13">
        <f>(I2687/86400)+25569+(-7/24)</f>
        <v>42121.362615740742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</f>
        <v>0</v>
      </c>
      <c r="P2688" s="9" t="e">
        <f>(E2688/L2688)</f>
        <v>#DIV/0!</v>
      </c>
      <c r="Q2688" t="str">
        <f>LEFT(N2688,SEARCH("/",N2688)-1)</f>
        <v>food</v>
      </c>
      <c r="R2688" t="str">
        <f>RIGHT(N2688, LEN(N2688)-SEARCH("/", N2688))</f>
        <v>food trucks</v>
      </c>
      <c r="S2688" s="13">
        <f>(J2688/86400)+25569+(-7/24)</f>
        <v>41892.683136574073</v>
      </c>
      <c r="T2688" s="13">
        <f>(I2688/86400)+25569+(-7/24)</f>
        <v>41912.683136574073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</f>
        <v>0</v>
      </c>
      <c r="P2689" s="9" t="e">
        <f>(E2689/L2689)</f>
        <v>#DIV/0!</v>
      </c>
      <c r="Q2689" t="str">
        <f>LEFT(N2689,SEARCH("/",N2689)-1)</f>
        <v>food</v>
      </c>
      <c r="R2689" t="str">
        <f>RIGHT(N2689, LEN(N2689)-SEARCH("/", N2689))</f>
        <v>food trucks</v>
      </c>
      <c r="S2689" s="13">
        <f>(J2689/86400)+25569+(-7/24)</f>
        <v>42154.348587962966</v>
      </c>
      <c r="T2689" s="13">
        <f>(I2689/86400)+25569+(-7/24)</f>
        <v>42184.348587962966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</f>
        <v>1.48E-3</v>
      </c>
      <c r="P2690" s="9">
        <f>(E2690/L2690)</f>
        <v>5.2857142857142856</v>
      </c>
      <c r="Q2690" t="str">
        <f>LEFT(N2690,SEARCH("/",N2690)-1)</f>
        <v>food</v>
      </c>
      <c r="R2690" t="str">
        <f>RIGHT(N2690, LEN(N2690)-SEARCH("/", N2690))</f>
        <v>food trucks</v>
      </c>
      <c r="S2690" s="13">
        <f>(J2690/86400)+25569+(-7/24)</f>
        <v>42027.827199074076</v>
      </c>
      <c r="T2690" s="13">
        <f>(I2690/86400)+25569+(-7/24)</f>
        <v>42058.833333333336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</f>
        <v>2.8571428571428571E-5</v>
      </c>
      <c r="P2691" s="9">
        <f>(E2691/L2691)</f>
        <v>1</v>
      </c>
      <c r="Q2691" t="str">
        <f>LEFT(N2691,SEARCH("/",N2691)-1)</f>
        <v>food</v>
      </c>
      <c r="R2691" t="str">
        <f>RIGHT(N2691, LEN(N2691)-SEARCH("/", N2691))</f>
        <v>food trucks</v>
      </c>
      <c r="S2691" s="13">
        <f>(J2691/86400)+25569+(-7/24)</f>
        <v>42551.670023148152</v>
      </c>
      <c r="T2691" s="13">
        <f>(I2691/86400)+25569+(-7/24)</f>
        <v>42581.670023148152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</f>
        <v>0.107325</v>
      </c>
      <c r="P2692" s="9">
        <f>(E2692/L2692)</f>
        <v>72.762711864406782</v>
      </c>
      <c r="Q2692" t="str">
        <f>LEFT(N2692,SEARCH("/",N2692)-1)</f>
        <v>food</v>
      </c>
      <c r="R2692" t="str">
        <f>RIGHT(N2692, LEN(N2692)-SEARCH("/", N2692))</f>
        <v>food trucks</v>
      </c>
      <c r="S2692" s="13">
        <f>(J2692/86400)+25569+(-7/24)</f>
        <v>42112.813379629632</v>
      </c>
      <c r="T2692" s="13">
        <f>(I2692/86400)+25569+(-7/24)</f>
        <v>42157.813379629632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</f>
        <v>5.3846153846153844E-4</v>
      </c>
      <c r="P2693" s="9">
        <f>(E2693/L2693)</f>
        <v>17.5</v>
      </c>
      <c r="Q2693" t="str">
        <f>LEFT(N2693,SEARCH("/",N2693)-1)</f>
        <v>food</v>
      </c>
      <c r="R2693" t="str">
        <f>RIGHT(N2693, LEN(N2693)-SEARCH("/", N2693))</f>
        <v>food trucks</v>
      </c>
      <c r="S2693" s="13">
        <f>(J2693/86400)+25569+(-7/24)</f>
        <v>42089.432372685187</v>
      </c>
      <c r="T2693" s="13">
        <f>(I2693/86400)+25569+(-7/24)</f>
        <v>42134.432372685187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</f>
        <v>7.1428571428571426E-3</v>
      </c>
      <c r="P2694" s="9">
        <f>(E2694/L2694)</f>
        <v>25</v>
      </c>
      <c r="Q2694" t="str">
        <f>LEFT(N2694,SEARCH("/",N2694)-1)</f>
        <v>food</v>
      </c>
      <c r="R2694" t="str">
        <f>RIGHT(N2694, LEN(N2694)-SEARCH("/", N2694))</f>
        <v>food trucks</v>
      </c>
      <c r="S2694" s="13">
        <f>(J2694/86400)+25569+(-7/24)</f>
        <v>42058.042361111111</v>
      </c>
      <c r="T2694" s="13">
        <f>(I2694/86400)+25569+(-7/24)</f>
        <v>42088.000694444447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</f>
        <v>8.0000000000000002E-3</v>
      </c>
      <c r="P2695" s="9">
        <f>(E2695/L2695)</f>
        <v>13.333333333333334</v>
      </c>
      <c r="Q2695" t="str">
        <f>LEFT(N2695,SEARCH("/",N2695)-1)</f>
        <v>food</v>
      </c>
      <c r="R2695" t="str">
        <f>RIGHT(N2695, LEN(N2695)-SEARCH("/", N2695))</f>
        <v>food trucks</v>
      </c>
      <c r="S2695" s="13">
        <f>(J2695/86400)+25569+(-7/24)</f>
        <v>41833.846828703703</v>
      </c>
      <c r="T2695" s="13">
        <f>(I2695/86400)+25569+(-7/24)</f>
        <v>41863.846828703703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</f>
        <v>3.3333333333333335E-5</v>
      </c>
      <c r="P2696" s="9">
        <f>(E2696/L2696)</f>
        <v>1</v>
      </c>
      <c r="Q2696" t="str">
        <f>LEFT(N2696,SEARCH("/",N2696)-1)</f>
        <v>food</v>
      </c>
      <c r="R2696" t="str">
        <f>RIGHT(N2696, LEN(N2696)-SEARCH("/", N2696))</f>
        <v>food trucks</v>
      </c>
      <c r="S2696" s="13">
        <f>(J2696/86400)+25569+(-7/24)</f>
        <v>41877.84883101852</v>
      </c>
      <c r="T2696" s="13">
        <f>(I2696/86400)+25569+(-7/24)</f>
        <v>41907.84883101852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</f>
        <v>4.7333333333333333E-3</v>
      </c>
      <c r="P2697" s="9">
        <f>(E2697/L2697)</f>
        <v>23.666666666666668</v>
      </c>
      <c r="Q2697" t="str">
        <f>LEFT(N2697,SEARCH("/",N2697)-1)</f>
        <v>food</v>
      </c>
      <c r="R2697" t="str">
        <f>RIGHT(N2697, LEN(N2697)-SEARCH("/", N2697))</f>
        <v>food trucks</v>
      </c>
      <c r="S2697" s="13">
        <f>(J2697/86400)+25569+(-7/24)</f>
        <v>42047.89025462963</v>
      </c>
      <c r="T2697" s="13">
        <f>(I2697/86400)+25569+(-7/24)</f>
        <v>42107.848587962966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</f>
        <v>5.6500000000000002E-2</v>
      </c>
      <c r="P2698" s="9">
        <f>(E2698/L2698)</f>
        <v>89.21052631578948</v>
      </c>
      <c r="Q2698" t="str">
        <f>LEFT(N2698,SEARCH("/",N2698)-1)</f>
        <v>food</v>
      </c>
      <c r="R2698" t="str">
        <f>RIGHT(N2698, LEN(N2698)-SEARCH("/", N2698))</f>
        <v>food trucks</v>
      </c>
      <c r="S2698" s="13">
        <f>(J2698/86400)+25569+(-7/24)</f>
        <v>41964.552777777782</v>
      </c>
      <c r="T2698" s="13">
        <f>(I2698/86400)+25569+(-7/24)</f>
        <v>41998.552777777782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</f>
        <v>0.26352173913043481</v>
      </c>
      <c r="P2699" s="9">
        <f>(E2699/L2699)</f>
        <v>116.55769230769231</v>
      </c>
      <c r="Q2699" t="str">
        <f>LEFT(N2699,SEARCH("/",N2699)-1)</f>
        <v>food</v>
      </c>
      <c r="R2699" t="str">
        <f>RIGHT(N2699, LEN(N2699)-SEARCH("/", N2699))</f>
        <v>food trucks</v>
      </c>
      <c r="S2699" s="13">
        <f>(J2699/86400)+25569+(-7/24)</f>
        <v>42187.648414351854</v>
      </c>
      <c r="T2699" s="13">
        <f>(I2699/86400)+25569+(-7/24)</f>
        <v>42218.625000000007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</f>
        <v>3.2512500000000002E-3</v>
      </c>
      <c r="P2700" s="9">
        <f>(E2700/L2700)</f>
        <v>13.005000000000001</v>
      </c>
      <c r="Q2700" t="str">
        <f>LEFT(N2700,SEARCH("/",N2700)-1)</f>
        <v>food</v>
      </c>
      <c r="R2700" t="str">
        <f>RIGHT(N2700, LEN(N2700)-SEARCH("/", N2700))</f>
        <v>food trucks</v>
      </c>
      <c r="S2700" s="13">
        <f>(J2700/86400)+25569+(-7/24)</f>
        <v>41787.606574074074</v>
      </c>
      <c r="T2700" s="13">
        <f>(I2700/86400)+25569+(-7/24)</f>
        <v>41817.606574074074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</f>
        <v>0</v>
      </c>
      <c r="P2701" s="9" t="e">
        <f>(E2701/L2701)</f>
        <v>#DIV/0!</v>
      </c>
      <c r="Q2701" t="str">
        <f>LEFT(N2701,SEARCH("/",N2701)-1)</f>
        <v>food</v>
      </c>
      <c r="R2701" t="str">
        <f>RIGHT(N2701, LEN(N2701)-SEARCH("/", N2701))</f>
        <v>food trucks</v>
      </c>
      <c r="S2701" s="13">
        <f>(J2701/86400)+25569+(-7/24)</f>
        <v>41829.604895833334</v>
      </c>
      <c r="T2701" s="13">
        <f>(I2701/86400)+25569+(-7/24)</f>
        <v>41859.604895833334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</f>
        <v>7.0007000700070005E-3</v>
      </c>
      <c r="P2702" s="9">
        <f>(E2702/L2702)</f>
        <v>17.5</v>
      </c>
      <c r="Q2702" t="str">
        <f>LEFT(N2702,SEARCH("/",N2702)-1)</f>
        <v>food</v>
      </c>
      <c r="R2702" t="str">
        <f>RIGHT(N2702, LEN(N2702)-SEARCH("/", N2702))</f>
        <v>food trucks</v>
      </c>
      <c r="S2702" s="13">
        <f>(J2702/86400)+25569+(-7/24)</f>
        <v>41870.583009259259</v>
      </c>
      <c r="T2702" s="13">
        <f>(I2702/86400)+25569+(-7/24)</f>
        <v>41900.583009259259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</f>
        <v>0.46176470588235297</v>
      </c>
      <c r="P2703" s="9">
        <f>(E2703/L2703)</f>
        <v>34.130434782608695</v>
      </c>
      <c r="Q2703" t="str">
        <f>LEFT(N2703,SEARCH("/",N2703)-1)</f>
        <v>theater</v>
      </c>
      <c r="R2703" t="str">
        <f>RIGHT(N2703, LEN(N2703)-SEARCH("/", N2703))</f>
        <v>spaces</v>
      </c>
      <c r="S2703" s="13">
        <f>(J2703/86400)+25569+(-7/24)</f>
        <v>42801.483032407406</v>
      </c>
      <c r="T2703" s="13">
        <f>(I2703/86400)+25569+(-7/24)</f>
        <v>42832.441365740742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</f>
        <v>0.34410000000000002</v>
      </c>
      <c r="P2704" s="9">
        <f>(E2704/L2704)</f>
        <v>132.34615384615384</v>
      </c>
      <c r="Q2704" t="str">
        <f>LEFT(N2704,SEARCH("/",N2704)-1)</f>
        <v>theater</v>
      </c>
      <c r="R2704" t="str">
        <f>RIGHT(N2704, LEN(N2704)-SEARCH("/", N2704))</f>
        <v>spaces</v>
      </c>
      <c r="S2704" s="13">
        <f>(J2704/86400)+25569+(-7/24)</f>
        <v>42800.510150462964</v>
      </c>
      <c r="T2704" s="13">
        <f>(I2704/86400)+25569+(-7/24)</f>
        <v>42830.4684837963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</f>
        <v>1.0375000000000001</v>
      </c>
      <c r="P2705" s="9">
        <f>(E2705/L2705)</f>
        <v>922.22222222222217</v>
      </c>
      <c r="Q2705" t="str">
        <f>LEFT(N2705,SEARCH("/",N2705)-1)</f>
        <v>theater</v>
      </c>
      <c r="R2705" t="str">
        <f>RIGHT(N2705, LEN(N2705)-SEARCH("/", N2705))</f>
        <v>spaces</v>
      </c>
      <c r="S2705" s="13">
        <f>(J2705/86400)+25569+(-7/24)</f>
        <v>42756.398495370369</v>
      </c>
      <c r="T2705" s="13">
        <f>(I2705/86400)+25569+(-7/24)</f>
        <v>42816.356828703705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</f>
        <v>6.0263157894736845E-2</v>
      </c>
      <c r="P2706" s="9">
        <f>(E2706/L2706)</f>
        <v>163.57142857142858</v>
      </c>
      <c r="Q2706" t="str">
        <f>LEFT(N2706,SEARCH("/",N2706)-1)</f>
        <v>theater</v>
      </c>
      <c r="R2706" t="str">
        <f>RIGHT(N2706, LEN(N2706)-SEARCH("/", N2706))</f>
        <v>spaces</v>
      </c>
      <c r="S2706" s="13">
        <f>(J2706/86400)+25569+(-7/24)</f>
        <v>42787.570763888893</v>
      </c>
      <c r="T2706" s="13">
        <f>(I2706/86400)+25569+(-7/24)</f>
        <v>42830.529097222221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</f>
        <v>0.10539393939393939</v>
      </c>
      <c r="P2707" s="9">
        <f>(E2707/L2707)</f>
        <v>217.375</v>
      </c>
      <c r="Q2707" t="str">
        <f>LEFT(N2707,SEARCH("/",N2707)-1)</f>
        <v>theater</v>
      </c>
      <c r="R2707" t="str">
        <f>RIGHT(N2707, LEN(N2707)-SEARCH("/", N2707))</f>
        <v>spaces</v>
      </c>
      <c r="S2707" s="13">
        <f>(J2707/86400)+25569+(-7/24)</f>
        <v>42773.624513888892</v>
      </c>
      <c r="T2707" s="13">
        <f>(I2707/86400)+25569+(-7/24)</f>
        <v>42818.582847222227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</f>
        <v>1.1229714285714285</v>
      </c>
      <c r="P2708" s="9">
        <f>(E2708/L2708)</f>
        <v>149.44486692015209</v>
      </c>
      <c r="Q2708" t="str">
        <f>LEFT(N2708,SEARCH("/",N2708)-1)</f>
        <v>theater</v>
      </c>
      <c r="R2708" t="str">
        <f>RIGHT(N2708, LEN(N2708)-SEARCH("/", N2708))</f>
        <v>spaces</v>
      </c>
      <c r="S2708" s="13">
        <f>(J2708/86400)+25569+(-7/24)</f>
        <v>41899.003275462965</v>
      </c>
      <c r="T2708" s="13">
        <f>(I2708/86400)+25569+(-7/24)</f>
        <v>41927.999305555561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</f>
        <v>3.50844625</v>
      </c>
      <c r="P2709" s="9">
        <f>(E2709/L2709)</f>
        <v>71.237487309644663</v>
      </c>
      <c r="Q2709" t="str">
        <f>LEFT(N2709,SEARCH("/",N2709)-1)</f>
        <v>theater</v>
      </c>
      <c r="R2709" t="str">
        <f>RIGHT(N2709, LEN(N2709)-SEARCH("/", N2709))</f>
        <v>spaces</v>
      </c>
      <c r="S2709" s="13">
        <f>(J2709/86400)+25569+(-7/24)</f>
        <v>41391.49123842593</v>
      </c>
      <c r="T2709" s="13">
        <f>(I2709/86400)+25569+(-7/24)</f>
        <v>41420.999305555561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</f>
        <v>2.3321535</v>
      </c>
      <c r="P2710" s="9">
        <f>(E2710/L2710)</f>
        <v>44.464318398474738</v>
      </c>
      <c r="Q2710" t="str">
        <f>LEFT(N2710,SEARCH("/",N2710)-1)</f>
        <v>theater</v>
      </c>
      <c r="R2710" t="str">
        <f>RIGHT(N2710, LEN(N2710)-SEARCH("/", N2710))</f>
        <v>spaces</v>
      </c>
      <c r="S2710" s="13">
        <f>(J2710/86400)+25569+(-7/24)</f>
        <v>42512.406550925931</v>
      </c>
      <c r="T2710" s="13">
        <f>(I2710/86400)+25569+(-7/24)</f>
        <v>42572.406550925931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</f>
        <v>1.01606</v>
      </c>
      <c r="P2711" s="9">
        <f>(E2711/L2711)</f>
        <v>164.94480519480518</v>
      </c>
      <c r="Q2711" t="str">
        <f>LEFT(N2711,SEARCH("/",N2711)-1)</f>
        <v>theater</v>
      </c>
      <c r="R2711" t="str">
        <f>RIGHT(N2711, LEN(N2711)-SEARCH("/", N2711))</f>
        <v>spaces</v>
      </c>
      <c r="S2711" s="13">
        <f>(J2711/86400)+25569+(-7/24)</f>
        <v>42611.858113425929</v>
      </c>
      <c r="T2711" s="13">
        <f>(I2711/86400)+25569+(-7/24)</f>
        <v>42646.874305555561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</f>
        <v>1.5390035000000002</v>
      </c>
      <c r="P2712" s="9">
        <f>(E2712/L2712)</f>
        <v>84.871516544117654</v>
      </c>
      <c r="Q2712" t="str">
        <f>LEFT(N2712,SEARCH("/",N2712)-1)</f>
        <v>theater</v>
      </c>
      <c r="R2712" t="str">
        <f>RIGHT(N2712, LEN(N2712)-SEARCH("/", N2712))</f>
        <v>spaces</v>
      </c>
      <c r="S2712" s="13">
        <f>(J2712/86400)+25569+(-7/24)</f>
        <v>41827.937824074077</v>
      </c>
      <c r="T2712" s="13">
        <f>(I2712/86400)+25569+(-7/24)</f>
        <v>41859.791666666672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</f>
        <v>1.007161125319693</v>
      </c>
      <c r="P2713" s="9">
        <f>(E2713/L2713)</f>
        <v>53.945205479452056</v>
      </c>
      <c r="Q2713" t="str">
        <f>LEFT(N2713,SEARCH("/",N2713)-1)</f>
        <v>theater</v>
      </c>
      <c r="R2713" t="str">
        <f>RIGHT(N2713, LEN(N2713)-SEARCH("/", N2713))</f>
        <v>spaces</v>
      </c>
      <c r="S2713" s="13">
        <f>(J2713/86400)+25569+(-7/24)</f>
        <v>41780.453587962962</v>
      </c>
      <c r="T2713" s="13">
        <f>(I2713/86400)+25569+(-7/24)</f>
        <v>41810.625694444447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</f>
        <v>1.3138181818181818</v>
      </c>
      <c r="P2714" s="9">
        <f>(E2714/L2714)</f>
        <v>50.531468531468533</v>
      </c>
      <c r="Q2714" t="str">
        <f>LEFT(N2714,SEARCH("/",N2714)-1)</f>
        <v>theater</v>
      </c>
      <c r="R2714" t="str">
        <f>RIGHT(N2714, LEN(N2714)-SEARCH("/", N2714))</f>
        <v>spaces</v>
      </c>
      <c r="S2714" s="13">
        <f>(J2714/86400)+25569+(-7/24)</f>
        <v>41431.770370370374</v>
      </c>
      <c r="T2714" s="13">
        <f>(I2714/86400)+25569+(-7/24)</f>
        <v>41468.458333333336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</f>
        <v>1.0224133333333334</v>
      </c>
      <c r="P2715" s="9">
        <f>(E2715/L2715)</f>
        <v>108.00140845070422</v>
      </c>
      <c r="Q2715" t="str">
        <f>LEFT(N2715,SEARCH("/",N2715)-1)</f>
        <v>theater</v>
      </c>
      <c r="R2715" t="str">
        <f>RIGHT(N2715, LEN(N2715)-SEARCH("/", N2715))</f>
        <v>spaces</v>
      </c>
      <c r="S2715" s="13">
        <f>(J2715/86400)+25569+(-7/24)</f>
        <v>42322.362083333333</v>
      </c>
      <c r="T2715" s="13">
        <f>(I2715/86400)+25569+(-7/24)</f>
        <v>42362.362083333333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</f>
        <v>1.1635599999999999</v>
      </c>
      <c r="P2716" s="9">
        <f>(E2716/L2716)</f>
        <v>95.373770491803285</v>
      </c>
      <c r="Q2716" t="str">
        <f>LEFT(N2716,SEARCH("/",N2716)-1)</f>
        <v>theater</v>
      </c>
      <c r="R2716" t="str">
        <f>RIGHT(N2716, LEN(N2716)-SEARCH("/", N2716))</f>
        <v>spaces</v>
      </c>
      <c r="S2716" s="13">
        <f>(J2716/86400)+25569+(-7/24)</f>
        <v>42629.363379629627</v>
      </c>
      <c r="T2716" s="13">
        <f>(I2716/86400)+25569+(-7/24)</f>
        <v>42657.666666666664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</f>
        <v>2.6462241666666664</v>
      </c>
      <c r="P2717" s="9">
        <f>(E2717/L2717)</f>
        <v>57.631016333938291</v>
      </c>
      <c r="Q2717" t="str">
        <f>LEFT(N2717,SEARCH("/",N2717)-1)</f>
        <v>theater</v>
      </c>
      <c r="R2717" t="str">
        <f>RIGHT(N2717, LEN(N2717)-SEARCH("/", N2717))</f>
        <v>spaces</v>
      </c>
      <c r="S2717" s="13">
        <f>(J2717/86400)+25569+(-7/24)</f>
        <v>42387.106805555559</v>
      </c>
      <c r="T2717" s="13">
        <f>(I2717/86400)+25569+(-7/24)</f>
        <v>42421.106805555559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</f>
        <v>1.1998010000000001</v>
      </c>
      <c r="P2718" s="9">
        <f>(E2718/L2718)</f>
        <v>64.160481283422456</v>
      </c>
      <c r="Q2718" t="str">
        <f>LEFT(N2718,SEARCH("/",N2718)-1)</f>
        <v>theater</v>
      </c>
      <c r="R2718" t="str">
        <f>RIGHT(N2718, LEN(N2718)-SEARCH("/", N2718))</f>
        <v>spaces</v>
      </c>
      <c r="S2718" s="13">
        <f>(J2718/86400)+25569+(-7/24)</f>
        <v>42255.041585648149</v>
      </c>
      <c r="T2718" s="13">
        <f>(I2718/86400)+25569+(-7/24)</f>
        <v>42285.041585648149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</f>
        <v>1.2010400000000001</v>
      </c>
      <c r="P2719" s="9">
        <f>(E2719/L2719)</f>
        <v>92.387692307692305</v>
      </c>
      <c r="Q2719" t="str">
        <f>LEFT(N2719,SEARCH("/",N2719)-1)</f>
        <v>theater</v>
      </c>
      <c r="R2719" t="str">
        <f>RIGHT(N2719, LEN(N2719)-SEARCH("/", N2719))</f>
        <v>spaces</v>
      </c>
      <c r="S2719" s="13">
        <f>(J2719/86400)+25569+(-7/24)</f>
        <v>41934.623252314814</v>
      </c>
      <c r="T2719" s="13">
        <f>(I2719/86400)+25569+(-7/24)</f>
        <v>41979.664918981485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</f>
        <v>1.0358333333333334</v>
      </c>
      <c r="P2720" s="9">
        <f>(E2720/L2720)</f>
        <v>125.97972972972973</v>
      </c>
      <c r="Q2720" t="str">
        <f>LEFT(N2720,SEARCH("/",N2720)-1)</f>
        <v>theater</v>
      </c>
      <c r="R2720" t="str">
        <f>RIGHT(N2720, LEN(N2720)-SEARCH("/", N2720))</f>
        <v>spaces</v>
      </c>
      <c r="S2720" s="13">
        <f>(J2720/86400)+25569+(-7/24)</f>
        <v>42465.304918981485</v>
      </c>
      <c r="T2720" s="13">
        <f>(I2720/86400)+25569+(-7/24)</f>
        <v>42493.666666666664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</f>
        <v>1.0883333333333334</v>
      </c>
      <c r="P2721" s="9">
        <f>(E2721/L2721)</f>
        <v>94.637681159420296</v>
      </c>
      <c r="Q2721" t="str">
        <f>LEFT(N2721,SEARCH("/",N2721)-1)</f>
        <v>theater</v>
      </c>
      <c r="R2721" t="str">
        <f>RIGHT(N2721, LEN(N2721)-SEARCH("/", N2721))</f>
        <v>spaces</v>
      </c>
      <c r="S2721" s="13">
        <f>(J2721/86400)+25569+(-7/24)</f>
        <v>42417.73951388889</v>
      </c>
      <c r="T2721" s="13">
        <f>(I2721/86400)+25569+(-7/24)</f>
        <v>42477.697847222225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</f>
        <v>1.1812400000000001</v>
      </c>
      <c r="P2722" s="9">
        <f>(E2722/L2722)</f>
        <v>170.69942196531792</v>
      </c>
      <c r="Q2722" t="str">
        <f>LEFT(N2722,SEARCH("/",N2722)-1)</f>
        <v>theater</v>
      </c>
      <c r="R2722" t="str">
        <f>RIGHT(N2722, LEN(N2722)-SEARCH("/", N2722))</f>
        <v>spaces</v>
      </c>
      <c r="S2722" s="13">
        <f>(J2722/86400)+25569+(-7/24)</f>
        <v>42655.174224537041</v>
      </c>
      <c r="T2722" s="13">
        <f>(I2722/86400)+25569+(-7/24)</f>
        <v>42685.215891203705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</f>
        <v>14.62</v>
      </c>
      <c r="P2723" s="9">
        <f>(E2723/L2723)</f>
        <v>40.762081784386616</v>
      </c>
      <c r="Q2723" t="str">
        <f>LEFT(N2723,SEARCH("/",N2723)-1)</f>
        <v>technology</v>
      </c>
      <c r="R2723" t="str">
        <f>RIGHT(N2723, LEN(N2723)-SEARCH("/", N2723))</f>
        <v>hardware</v>
      </c>
      <c r="S2723" s="13">
        <f>(J2723/86400)+25569+(-7/24)</f>
        <v>41493.252291666671</v>
      </c>
      <c r="T2723" s="13">
        <f>(I2723/86400)+25569+(-7/24)</f>
        <v>41523.5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</f>
        <v>2.5253999999999999</v>
      </c>
      <c r="P2724" s="9">
        <f>(E2724/L2724)</f>
        <v>68.254054054054052</v>
      </c>
      <c r="Q2724" t="str">
        <f>LEFT(N2724,SEARCH("/",N2724)-1)</f>
        <v>technology</v>
      </c>
      <c r="R2724" t="str">
        <f>RIGHT(N2724, LEN(N2724)-SEARCH("/", N2724))</f>
        <v>hardware</v>
      </c>
      <c r="S2724" s="13">
        <f>(J2724/86400)+25569+(-7/24)</f>
        <v>42704.565428240741</v>
      </c>
      <c r="T2724" s="13">
        <f>(I2724/86400)+25569+(-7/24)</f>
        <v>42764.565428240741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</f>
        <v>1.4005000000000001</v>
      </c>
      <c r="P2725" s="9">
        <f>(E2725/L2725)</f>
        <v>95.48863636363636</v>
      </c>
      <c r="Q2725" t="str">
        <f>LEFT(N2725,SEARCH("/",N2725)-1)</f>
        <v>technology</v>
      </c>
      <c r="R2725" t="str">
        <f>RIGHT(N2725, LEN(N2725)-SEARCH("/", N2725))</f>
        <v>hardware</v>
      </c>
      <c r="S2725" s="13">
        <f>(J2725/86400)+25569+(-7/24)</f>
        <v>41944.547314814816</v>
      </c>
      <c r="T2725" s="13">
        <f>(I2725/86400)+25569+(-7/24)</f>
        <v>42004.58898148148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</f>
        <v>2.9687520259319289</v>
      </c>
      <c r="P2726" s="9">
        <f>(E2726/L2726)</f>
        <v>7.1902649656526005</v>
      </c>
      <c r="Q2726" t="str">
        <f>LEFT(N2726,SEARCH("/",N2726)-1)</f>
        <v>technology</v>
      </c>
      <c r="R2726" t="str">
        <f>RIGHT(N2726, LEN(N2726)-SEARCH("/", N2726))</f>
        <v>hardware</v>
      </c>
      <c r="S2726" s="13">
        <f>(J2726/86400)+25569+(-7/24)</f>
        <v>42199.035405092596</v>
      </c>
      <c r="T2726" s="13">
        <f>(I2726/86400)+25569+(-7/24)</f>
        <v>42231.035405092596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</f>
        <v>1.445425</v>
      </c>
      <c r="P2727" s="9">
        <f>(E2727/L2727)</f>
        <v>511.65486725663715</v>
      </c>
      <c r="Q2727" t="str">
        <f>LEFT(N2727,SEARCH("/",N2727)-1)</f>
        <v>technology</v>
      </c>
      <c r="R2727" t="str">
        <f>RIGHT(N2727, LEN(N2727)-SEARCH("/", N2727))</f>
        <v>hardware</v>
      </c>
      <c r="S2727" s="13">
        <f>(J2727/86400)+25569+(-7/24)</f>
        <v>42745.452951388892</v>
      </c>
      <c r="T2727" s="13">
        <f>(I2727/86400)+25569+(-7/24)</f>
        <v>42795.452951388892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</f>
        <v>1.05745</v>
      </c>
      <c r="P2728" s="9">
        <f>(E2728/L2728)</f>
        <v>261.74504950495049</v>
      </c>
      <c r="Q2728" t="str">
        <f>LEFT(N2728,SEARCH("/",N2728)-1)</f>
        <v>technology</v>
      </c>
      <c r="R2728" t="str">
        <f>RIGHT(N2728, LEN(N2728)-SEARCH("/", N2728))</f>
        <v>hardware</v>
      </c>
      <c r="S2728" s="13">
        <f>(J2728/86400)+25569+(-7/24)</f>
        <v>42452.288321759261</v>
      </c>
      <c r="T2728" s="13">
        <f>(I2728/86400)+25569+(-7/24)</f>
        <v>42482.288321759261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</f>
        <v>4.9321000000000002</v>
      </c>
      <c r="P2729" s="9">
        <f>(E2729/L2729)</f>
        <v>69.760961810466767</v>
      </c>
      <c r="Q2729" t="str">
        <f>LEFT(N2729,SEARCH("/",N2729)-1)</f>
        <v>technology</v>
      </c>
      <c r="R2729" t="str">
        <f>RIGHT(N2729, LEN(N2729)-SEARCH("/", N2729))</f>
        <v>hardware</v>
      </c>
      <c r="S2729" s="13">
        <f>(J2729/86400)+25569+(-7/24)</f>
        <v>42198.384988425933</v>
      </c>
      <c r="T2729" s="13">
        <f>(I2729/86400)+25569+(-7/24)</f>
        <v>42223.384988425933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</f>
        <v>2.0182666666666669</v>
      </c>
      <c r="P2730" s="9">
        <f>(E2730/L2730)</f>
        <v>77.229591836734699</v>
      </c>
      <c r="Q2730" t="str">
        <f>LEFT(N2730,SEARCH("/",N2730)-1)</f>
        <v>technology</v>
      </c>
      <c r="R2730" t="str">
        <f>RIGHT(N2730, LEN(N2730)-SEARCH("/", N2730))</f>
        <v>hardware</v>
      </c>
      <c r="S2730" s="13">
        <f>(J2730/86400)+25569+(-7/24)</f>
        <v>42333.308263888895</v>
      </c>
      <c r="T2730" s="13">
        <f>(I2730/86400)+25569+(-7/24)</f>
        <v>42368.308263888895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</f>
        <v>1.0444</v>
      </c>
      <c r="P2731" s="9">
        <f>(E2731/L2731)</f>
        <v>340.56521739130437</v>
      </c>
      <c r="Q2731" t="str">
        <f>LEFT(N2731,SEARCH("/",N2731)-1)</f>
        <v>technology</v>
      </c>
      <c r="R2731" t="str">
        <f>RIGHT(N2731, LEN(N2731)-SEARCH("/", N2731))</f>
        <v>hardware</v>
      </c>
      <c r="S2731" s="13">
        <f>(J2731/86400)+25569+(-7/24)</f>
        <v>42094.949039351857</v>
      </c>
      <c r="T2731" s="13">
        <f>(I2731/86400)+25569+(-7/24)</f>
        <v>42124.949039351857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</f>
        <v>1.7029262962962963</v>
      </c>
      <c r="P2732" s="9">
        <f>(E2732/L2732)</f>
        <v>67.417903225806455</v>
      </c>
      <c r="Q2732" t="str">
        <f>LEFT(N2732,SEARCH("/",N2732)-1)</f>
        <v>technology</v>
      </c>
      <c r="R2732" t="str">
        <f>RIGHT(N2732, LEN(N2732)-SEARCH("/", N2732))</f>
        <v>hardware</v>
      </c>
      <c r="S2732" s="13">
        <f>(J2732/86400)+25569+(-7/24)</f>
        <v>41351.249710648153</v>
      </c>
      <c r="T2732" s="13">
        <f>(I2732/86400)+25569+(-7/24)</f>
        <v>41386.249710648153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</f>
        <v>1.0430333333333333</v>
      </c>
      <c r="P2733" s="9">
        <f>(E2733/L2733)</f>
        <v>845.70270270270271</v>
      </c>
      <c r="Q2733" t="str">
        <f>LEFT(N2733,SEARCH("/",N2733)-1)</f>
        <v>technology</v>
      </c>
      <c r="R2733" t="str">
        <f>RIGHT(N2733, LEN(N2733)-SEARCH("/", N2733))</f>
        <v>hardware</v>
      </c>
      <c r="S2733" s="13">
        <f>(J2733/86400)+25569+(-7/24)</f>
        <v>41872.23405092593</v>
      </c>
      <c r="T2733" s="13">
        <f>(I2733/86400)+25569+(-7/24)</f>
        <v>41929.875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</f>
        <v>1.1825000000000001</v>
      </c>
      <c r="P2734" s="9">
        <f>(E2734/L2734)</f>
        <v>97.191780821917803</v>
      </c>
      <c r="Q2734" t="str">
        <f>LEFT(N2734,SEARCH("/",N2734)-1)</f>
        <v>technology</v>
      </c>
      <c r="R2734" t="str">
        <f>RIGHT(N2734, LEN(N2734)-SEARCH("/", N2734))</f>
        <v>hardware</v>
      </c>
      <c r="S2734" s="13">
        <f>(J2734/86400)+25569+(-7/24)</f>
        <v>41389.516527777778</v>
      </c>
      <c r="T2734" s="13">
        <f>(I2734/86400)+25569+(-7/24)</f>
        <v>41421.708333333336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</f>
        <v>1.07538</v>
      </c>
      <c r="P2735" s="9">
        <f>(E2735/L2735)</f>
        <v>451.84033613445376</v>
      </c>
      <c r="Q2735" t="str">
        <f>LEFT(N2735,SEARCH("/",N2735)-1)</f>
        <v>technology</v>
      </c>
      <c r="R2735" t="str">
        <f>RIGHT(N2735, LEN(N2735)-SEARCH("/", N2735))</f>
        <v>hardware</v>
      </c>
      <c r="S2735" s="13">
        <f>(J2735/86400)+25569+(-7/24)</f>
        <v>42043.981180555558</v>
      </c>
      <c r="T2735" s="13">
        <f>(I2735/86400)+25569+(-7/24)</f>
        <v>42103.939513888887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</f>
        <v>22603</v>
      </c>
      <c r="P2736" s="9">
        <f>(E2736/L2736)</f>
        <v>138.66871165644173</v>
      </c>
      <c r="Q2736" t="str">
        <f>LEFT(N2736,SEARCH("/",N2736)-1)</f>
        <v>technology</v>
      </c>
      <c r="R2736" t="str">
        <f>RIGHT(N2736, LEN(N2736)-SEARCH("/", N2736))</f>
        <v>hardware</v>
      </c>
      <c r="S2736" s="13">
        <f>(J2736/86400)+25569+(-7/24)</f>
        <v>42626.377222222225</v>
      </c>
      <c r="T2736" s="13">
        <f>(I2736/86400)+25569+(-7/24)</f>
        <v>42656.624305555561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</f>
        <v>9.7813466666666677</v>
      </c>
      <c r="P2737" s="9">
        <f>(E2737/L2737)</f>
        <v>21.640147492625371</v>
      </c>
      <c r="Q2737" t="str">
        <f>LEFT(N2737,SEARCH("/",N2737)-1)</f>
        <v>technology</v>
      </c>
      <c r="R2737" t="str">
        <f>RIGHT(N2737, LEN(N2737)-SEARCH("/", N2737))</f>
        <v>hardware</v>
      </c>
      <c r="S2737" s="13">
        <f>(J2737/86400)+25569+(-7/24)</f>
        <v>41315.829282407409</v>
      </c>
      <c r="T2737" s="13">
        <f>(I2737/86400)+25569+(-7/24)</f>
        <v>41346.541666666672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</f>
        <v>1.2290000000000001</v>
      </c>
      <c r="P2738" s="9">
        <f>(E2738/L2738)</f>
        <v>169.51724137931035</v>
      </c>
      <c r="Q2738" t="str">
        <f>LEFT(N2738,SEARCH("/",N2738)-1)</f>
        <v>technology</v>
      </c>
      <c r="R2738" t="str">
        <f>RIGHT(N2738, LEN(N2738)-SEARCH("/", N2738))</f>
        <v>hardware</v>
      </c>
      <c r="S2738" s="13">
        <f>(J2738/86400)+25569+(-7/24)</f>
        <v>41722.3746875</v>
      </c>
      <c r="T2738" s="13">
        <f>(I2738/86400)+25569+(-7/24)</f>
        <v>41752.3746875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</f>
        <v>2.4606080000000001</v>
      </c>
      <c r="P2739" s="9">
        <f>(E2739/L2739)</f>
        <v>161.88210526315791</v>
      </c>
      <c r="Q2739" t="str">
        <f>LEFT(N2739,SEARCH("/",N2739)-1)</f>
        <v>technology</v>
      </c>
      <c r="R2739" t="str">
        <f>RIGHT(N2739, LEN(N2739)-SEARCH("/", N2739))</f>
        <v>hardware</v>
      </c>
      <c r="S2739" s="13">
        <f>(J2739/86400)+25569+(-7/24)</f>
        <v>41611.626006944447</v>
      </c>
      <c r="T2739" s="13">
        <f>(I2739/86400)+25569+(-7/24)</f>
        <v>41654.5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</f>
        <v>1.4794</v>
      </c>
      <c r="P2740" s="9">
        <f>(E2740/L2740)</f>
        <v>493.13333333333333</v>
      </c>
      <c r="Q2740" t="str">
        <f>LEFT(N2740,SEARCH("/",N2740)-1)</f>
        <v>technology</v>
      </c>
      <c r="R2740" t="str">
        <f>RIGHT(N2740, LEN(N2740)-SEARCH("/", N2740))</f>
        <v>hardware</v>
      </c>
      <c r="S2740" s="13">
        <f>(J2740/86400)+25569+(-7/24)</f>
        <v>42619.851898148154</v>
      </c>
      <c r="T2740" s="13">
        <f>(I2740/86400)+25569+(-7/24)</f>
        <v>42679.851898148154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</f>
        <v>3.8409090909090908</v>
      </c>
      <c r="P2741" s="9">
        <f>(E2741/L2741)</f>
        <v>22.120418848167539</v>
      </c>
      <c r="Q2741" t="str">
        <f>LEFT(N2741,SEARCH("/",N2741)-1)</f>
        <v>technology</v>
      </c>
      <c r="R2741" t="str">
        <f>RIGHT(N2741, LEN(N2741)-SEARCH("/", N2741))</f>
        <v>hardware</v>
      </c>
      <c r="S2741" s="13">
        <f>(J2741/86400)+25569+(-7/24)</f>
        <v>41719.596261574079</v>
      </c>
      <c r="T2741" s="13">
        <f>(I2741/86400)+25569+(-7/24)</f>
        <v>41764.596261574079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</f>
        <v>1.0333333333333334</v>
      </c>
      <c r="P2742" s="9">
        <f>(E2742/L2742)</f>
        <v>18.235294117647058</v>
      </c>
      <c r="Q2742" t="str">
        <f>LEFT(N2742,SEARCH("/",N2742)-1)</f>
        <v>technology</v>
      </c>
      <c r="R2742" t="str">
        <f>RIGHT(N2742, LEN(N2742)-SEARCH("/", N2742))</f>
        <v>hardware</v>
      </c>
      <c r="S2742" s="13">
        <f>(J2742/86400)+25569+(-7/24)</f>
        <v>42044.740185185183</v>
      </c>
      <c r="T2742" s="13">
        <f>(I2742/86400)+25569+(-7/24)</f>
        <v>42074.698518518526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</f>
        <v>4.3750000000000004E-3</v>
      </c>
      <c r="P2743" s="9">
        <f>(E2743/L2743)</f>
        <v>8.75</v>
      </c>
      <c r="Q2743" t="str">
        <f>LEFT(N2743,SEARCH("/",N2743)-1)</f>
        <v>publishing</v>
      </c>
      <c r="R2743" t="str">
        <f>RIGHT(N2743, LEN(N2743)-SEARCH("/", N2743))</f>
        <v>children's books</v>
      </c>
      <c r="S2743" s="13">
        <f>(J2743/86400)+25569+(-7/24)</f>
        <v>41911.365763888891</v>
      </c>
      <c r="T2743" s="13">
        <f>(I2743/86400)+25569+(-7/24)</f>
        <v>41931.796527777777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</f>
        <v>0.29239999999999999</v>
      </c>
      <c r="P2744" s="9">
        <f>(E2744/L2744)</f>
        <v>40.611111111111114</v>
      </c>
      <c r="Q2744" t="str">
        <f>LEFT(N2744,SEARCH("/",N2744)-1)</f>
        <v>publishing</v>
      </c>
      <c r="R2744" t="str">
        <f>RIGHT(N2744, LEN(N2744)-SEARCH("/", N2744))</f>
        <v>children's books</v>
      </c>
      <c r="S2744" s="13">
        <f>(J2744/86400)+25569+(-7/24)</f>
        <v>41030.428090277783</v>
      </c>
      <c r="T2744" s="13">
        <f>(I2744/86400)+25569+(-7/24)</f>
        <v>41044.428090277783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</f>
        <v>0</v>
      </c>
      <c r="P2745" s="9" t="e">
        <f>(E2745/L2745)</f>
        <v>#DIV/0!</v>
      </c>
      <c r="Q2745" t="str">
        <f>LEFT(N2745,SEARCH("/",N2745)-1)</f>
        <v>publishing</v>
      </c>
      <c r="R2745" t="str">
        <f>RIGHT(N2745, LEN(N2745)-SEARCH("/", N2745))</f>
        <v>children's books</v>
      </c>
      <c r="S2745" s="13">
        <f>(J2745/86400)+25569+(-7/24)</f>
        <v>42632.037118055559</v>
      </c>
      <c r="T2745" s="13">
        <f>(I2745/86400)+25569+(-7/24)</f>
        <v>42662.037118055559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</f>
        <v>5.2187499999999998E-2</v>
      </c>
      <c r="P2746" s="9">
        <f>(E2746/L2746)</f>
        <v>37.954545454545453</v>
      </c>
      <c r="Q2746" t="str">
        <f>LEFT(N2746,SEARCH("/",N2746)-1)</f>
        <v>publishing</v>
      </c>
      <c r="R2746" t="str">
        <f>RIGHT(N2746, LEN(N2746)-SEARCH("/", N2746))</f>
        <v>children's books</v>
      </c>
      <c r="S2746" s="13">
        <f>(J2746/86400)+25569+(-7/24)</f>
        <v>40937.770810185189</v>
      </c>
      <c r="T2746" s="13">
        <f>(I2746/86400)+25569+(-7/24)</f>
        <v>40967.770810185189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</f>
        <v>0.21887499999999999</v>
      </c>
      <c r="P2747" s="9">
        <f>(E2747/L2747)</f>
        <v>35.734693877551024</v>
      </c>
      <c r="Q2747" t="str">
        <f>LEFT(N2747,SEARCH("/",N2747)-1)</f>
        <v>publishing</v>
      </c>
      <c r="R2747" t="str">
        <f>RIGHT(N2747, LEN(N2747)-SEARCH("/", N2747))</f>
        <v>children's books</v>
      </c>
      <c r="S2747" s="13">
        <f>(J2747/86400)+25569+(-7/24)</f>
        <v>41044.696388888893</v>
      </c>
      <c r="T2747" s="13">
        <f>(I2747/86400)+25569+(-7/24)</f>
        <v>41104.696388888893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</f>
        <v>0.26700000000000002</v>
      </c>
      <c r="P2748" s="9">
        <f>(E2748/L2748)</f>
        <v>42.157894736842103</v>
      </c>
      <c r="Q2748" t="str">
        <f>LEFT(N2748,SEARCH("/",N2748)-1)</f>
        <v>publishing</v>
      </c>
      <c r="R2748" t="str">
        <f>RIGHT(N2748, LEN(N2748)-SEARCH("/", N2748))</f>
        <v>children's books</v>
      </c>
      <c r="S2748" s="13">
        <f>(J2748/86400)+25569+(-7/24)</f>
        <v>41850.489710648151</v>
      </c>
      <c r="T2748" s="13">
        <f>(I2748/86400)+25569+(-7/24)</f>
        <v>41880.489710648151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</f>
        <v>0.28000000000000003</v>
      </c>
      <c r="P2749" s="9">
        <f>(E2749/L2749)</f>
        <v>35</v>
      </c>
      <c r="Q2749" t="str">
        <f>LEFT(N2749,SEARCH("/",N2749)-1)</f>
        <v>publishing</v>
      </c>
      <c r="R2749" t="str">
        <f>RIGHT(N2749, LEN(N2749)-SEARCH("/", N2749))</f>
        <v>children's books</v>
      </c>
      <c r="S2749" s="13">
        <f>(J2749/86400)+25569+(-7/24)</f>
        <v>41044.356446759259</v>
      </c>
      <c r="T2749" s="13">
        <f>(I2749/86400)+25569+(-7/24)</f>
        <v>41075.840277777781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</f>
        <v>1.06E-2</v>
      </c>
      <c r="P2750" s="9">
        <f>(E2750/L2750)</f>
        <v>13.25</v>
      </c>
      <c r="Q2750" t="str">
        <f>LEFT(N2750,SEARCH("/",N2750)-1)</f>
        <v>publishing</v>
      </c>
      <c r="R2750" t="str">
        <f>RIGHT(N2750, LEN(N2750)-SEARCH("/", N2750))</f>
        <v>children's books</v>
      </c>
      <c r="S2750" s="13">
        <f>(J2750/86400)+25569+(-7/24)</f>
        <v>42585.419004629635</v>
      </c>
      <c r="T2750" s="13">
        <f>(I2750/86400)+25569+(-7/24)</f>
        <v>42615.419004629635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</f>
        <v>1.0999999999999999E-2</v>
      </c>
      <c r="P2751" s="9">
        <f>(E2751/L2751)</f>
        <v>55</v>
      </c>
      <c r="Q2751" t="str">
        <f>LEFT(N2751,SEARCH("/",N2751)-1)</f>
        <v>publishing</v>
      </c>
      <c r="R2751" t="str">
        <f>RIGHT(N2751, LEN(N2751)-SEARCH("/", N2751))</f>
        <v>children's books</v>
      </c>
      <c r="S2751" s="13">
        <f>(J2751/86400)+25569+(-7/24)</f>
        <v>42068.507372685192</v>
      </c>
      <c r="T2751" s="13">
        <f>(I2751/86400)+25569+(-7/24)</f>
        <v>42098.46570601852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</f>
        <v>0</v>
      </c>
      <c r="P2752" s="9" t="e">
        <f>(E2752/L2752)</f>
        <v>#DIV/0!</v>
      </c>
      <c r="Q2752" t="str">
        <f>LEFT(N2752,SEARCH("/",N2752)-1)</f>
        <v>publishing</v>
      </c>
      <c r="R2752" t="str">
        <f>RIGHT(N2752, LEN(N2752)-SEARCH("/", N2752))</f>
        <v>children's books</v>
      </c>
      <c r="S2752" s="13">
        <f>(J2752/86400)+25569+(-7/24)</f>
        <v>41078.608159722229</v>
      </c>
      <c r="T2752" s="13">
        <f>(I2752/86400)+25569+(-7/24)</f>
        <v>41090.541666666672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</f>
        <v>0</v>
      </c>
      <c r="P2753" s="9" t="e">
        <f>(E2753/L2753)</f>
        <v>#DIV/0!</v>
      </c>
      <c r="Q2753" t="str">
        <f>LEFT(N2753,SEARCH("/",N2753)-1)</f>
        <v>publishing</v>
      </c>
      <c r="R2753" t="str">
        <f>RIGHT(N2753, LEN(N2753)-SEARCH("/", N2753))</f>
        <v>children's books</v>
      </c>
      <c r="S2753" s="13">
        <f>(J2753/86400)+25569+(-7/24)</f>
        <v>41747.595393518517</v>
      </c>
      <c r="T2753" s="13">
        <f>(I2753/86400)+25569+(-7/24)</f>
        <v>41807.595393518517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</f>
        <v>0.11458333333333333</v>
      </c>
      <c r="P2754" s="9">
        <f>(E2754/L2754)</f>
        <v>39.285714285714285</v>
      </c>
      <c r="Q2754" t="str">
        <f>LEFT(N2754,SEARCH("/",N2754)-1)</f>
        <v>publishing</v>
      </c>
      <c r="R2754" t="str">
        <f>RIGHT(N2754, LEN(N2754)-SEARCH("/", N2754))</f>
        <v>children's books</v>
      </c>
      <c r="S2754" s="13">
        <f>(J2754/86400)+25569+(-7/24)</f>
        <v>40855.473425925928</v>
      </c>
      <c r="T2754" s="13">
        <f>(I2754/86400)+25569+(-7/24)</f>
        <v>40895.473425925928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</f>
        <v>0.19</v>
      </c>
      <c r="P2755" s="9">
        <f>(E2755/L2755)</f>
        <v>47.5</v>
      </c>
      <c r="Q2755" t="str">
        <f>LEFT(N2755,SEARCH("/",N2755)-1)</f>
        <v>publishing</v>
      </c>
      <c r="R2755" t="str">
        <f>RIGHT(N2755, LEN(N2755)-SEARCH("/", N2755))</f>
        <v>children's books</v>
      </c>
      <c r="S2755" s="13">
        <f>(J2755/86400)+25569+(-7/24)</f>
        <v>41117.6090625</v>
      </c>
      <c r="T2755" s="13">
        <f>(I2755/86400)+25569+(-7/24)</f>
        <v>41147.6090625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</f>
        <v>0</v>
      </c>
      <c r="P2756" s="9" t="e">
        <f>(E2756/L2756)</f>
        <v>#DIV/0!</v>
      </c>
      <c r="Q2756" t="str">
        <f>LEFT(N2756,SEARCH("/",N2756)-1)</f>
        <v>publishing</v>
      </c>
      <c r="R2756" t="str">
        <f>RIGHT(N2756, LEN(N2756)-SEARCH("/", N2756))</f>
        <v>children's books</v>
      </c>
      <c r="S2756" s="13">
        <f>(J2756/86400)+25569+(-7/24)</f>
        <v>41863.344340277778</v>
      </c>
      <c r="T2756" s="13">
        <f>(I2756/86400)+25569+(-7/24)</f>
        <v>41893.344340277778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</f>
        <v>0.52</v>
      </c>
      <c r="P2757" s="9">
        <f>(E2757/L2757)</f>
        <v>17.333333333333332</v>
      </c>
      <c r="Q2757" t="str">
        <f>LEFT(N2757,SEARCH("/",N2757)-1)</f>
        <v>publishing</v>
      </c>
      <c r="R2757" t="str">
        <f>RIGHT(N2757, LEN(N2757)-SEARCH("/", N2757))</f>
        <v>children's books</v>
      </c>
      <c r="S2757" s="13">
        <f>(J2757/86400)+25569+(-7/24)</f>
        <v>42072.499155092599</v>
      </c>
      <c r="T2757" s="13">
        <f>(I2757/86400)+25569+(-7/24)</f>
        <v>42102.499155092599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</f>
        <v>0.1048</v>
      </c>
      <c r="P2758" s="9">
        <f>(E2758/L2758)</f>
        <v>31.757575757575758</v>
      </c>
      <c r="Q2758" t="str">
        <f>LEFT(N2758,SEARCH("/",N2758)-1)</f>
        <v>publishing</v>
      </c>
      <c r="R2758" t="str">
        <f>RIGHT(N2758, LEN(N2758)-SEARCH("/", N2758))</f>
        <v>children's books</v>
      </c>
      <c r="S2758" s="13">
        <f>(J2758/86400)+25569+(-7/24)</f>
        <v>41620.608807870369</v>
      </c>
      <c r="T2758" s="13">
        <f>(I2758/86400)+25569+(-7/24)</f>
        <v>41650.608807870369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</f>
        <v>6.6666666666666671E-3</v>
      </c>
      <c r="P2759" s="9">
        <f>(E2759/L2759)</f>
        <v>5</v>
      </c>
      <c r="Q2759" t="str">
        <f>LEFT(N2759,SEARCH("/",N2759)-1)</f>
        <v>publishing</v>
      </c>
      <c r="R2759" t="str">
        <f>RIGHT(N2759, LEN(N2759)-SEARCH("/", N2759))</f>
        <v>children's books</v>
      </c>
      <c r="S2759" s="13">
        <f>(J2759/86400)+25569+(-7/24)</f>
        <v>42573.364953703705</v>
      </c>
      <c r="T2759" s="13">
        <f>(I2759/86400)+25569+(-7/24)</f>
        <v>42588.364953703705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</f>
        <v>0.11700000000000001</v>
      </c>
      <c r="P2760" s="9">
        <f>(E2760/L2760)</f>
        <v>39</v>
      </c>
      <c r="Q2760" t="str">
        <f>LEFT(N2760,SEARCH("/",N2760)-1)</f>
        <v>publishing</v>
      </c>
      <c r="R2760" t="str">
        <f>RIGHT(N2760, LEN(N2760)-SEARCH("/", N2760))</f>
        <v>children's books</v>
      </c>
      <c r="S2760" s="13">
        <f>(J2760/86400)+25569+(-7/24)</f>
        <v>42639.150266203702</v>
      </c>
      <c r="T2760" s="13">
        <f>(I2760/86400)+25569+(-7/24)</f>
        <v>42653.150266203702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</f>
        <v>0.105</v>
      </c>
      <c r="P2761" s="9">
        <f>(E2761/L2761)</f>
        <v>52.5</v>
      </c>
      <c r="Q2761" t="str">
        <f>LEFT(N2761,SEARCH("/",N2761)-1)</f>
        <v>publishing</v>
      </c>
      <c r="R2761" t="str">
        <f>RIGHT(N2761, LEN(N2761)-SEARCH("/", N2761))</f>
        <v>children's books</v>
      </c>
      <c r="S2761" s="13">
        <f>(J2761/86400)+25569+(-7/24)</f>
        <v>42524.074837962966</v>
      </c>
      <c r="T2761" s="13">
        <f>(I2761/86400)+25569+(-7/24)</f>
        <v>42567.074837962966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</f>
        <v>0</v>
      </c>
      <c r="P2762" s="9" t="e">
        <f>(E2762/L2762)</f>
        <v>#DIV/0!</v>
      </c>
      <c r="Q2762" t="str">
        <f>LEFT(N2762,SEARCH("/",N2762)-1)</f>
        <v>publishing</v>
      </c>
      <c r="R2762" t="str">
        <f>RIGHT(N2762, LEN(N2762)-SEARCH("/", N2762))</f>
        <v>children's books</v>
      </c>
      <c r="S2762" s="13">
        <f>(J2762/86400)+25569+(-7/24)</f>
        <v>41415.169652777782</v>
      </c>
      <c r="T2762" s="13">
        <f>(I2762/86400)+25569+(-7/24)</f>
        <v>41445.169652777782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</f>
        <v>7.1999999999999998E-3</v>
      </c>
      <c r="P2763" s="9">
        <f>(E2763/L2763)</f>
        <v>9</v>
      </c>
      <c r="Q2763" t="str">
        <f>LEFT(N2763,SEARCH("/",N2763)-1)</f>
        <v>publishing</v>
      </c>
      <c r="R2763" t="str">
        <f>RIGHT(N2763, LEN(N2763)-SEARCH("/", N2763))</f>
        <v>children's books</v>
      </c>
      <c r="S2763" s="13">
        <f>(J2763/86400)+25569+(-7/24)</f>
        <v>41246.771909722222</v>
      </c>
      <c r="T2763" s="13">
        <f>(I2763/86400)+25569+(-7/24)</f>
        <v>41276.771909722222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</f>
        <v>7.6923076923076927E-3</v>
      </c>
      <c r="P2764" s="9">
        <f>(E2764/L2764)</f>
        <v>25</v>
      </c>
      <c r="Q2764" t="str">
        <f>LEFT(N2764,SEARCH("/",N2764)-1)</f>
        <v>publishing</v>
      </c>
      <c r="R2764" t="str">
        <f>RIGHT(N2764, LEN(N2764)-SEARCH("/", N2764))</f>
        <v>children's books</v>
      </c>
      <c r="S2764" s="13">
        <f>(J2764/86400)+25569+(-7/24)</f>
        <v>40926.745312500003</v>
      </c>
      <c r="T2764" s="13">
        <f>(I2764/86400)+25569+(-7/24)</f>
        <v>40986.703645833339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</f>
        <v>2.2842639593908631E-3</v>
      </c>
      <c r="P2765" s="9">
        <f>(E2765/L2765)</f>
        <v>30</v>
      </c>
      <c r="Q2765" t="str">
        <f>LEFT(N2765,SEARCH("/",N2765)-1)</f>
        <v>publishing</v>
      </c>
      <c r="R2765" t="str">
        <f>RIGHT(N2765, LEN(N2765)-SEARCH("/", N2765))</f>
        <v>children's books</v>
      </c>
      <c r="S2765" s="13">
        <f>(J2765/86400)+25569+(-7/24)</f>
        <v>41373.28800925926</v>
      </c>
      <c r="T2765" s="13">
        <f>(I2765/86400)+25569+(-7/24)</f>
        <v>41418.28800925926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</f>
        <v>1.125E-2</v>
      </c>
      <c r="P2766" s="9">
        <f>(E2766/L2766)</f>
        <v>11.25</v>
      </c>
      <c r="Q2766" t="str">
        <f>LEFT(N2766,SEARCH("/",N2766)-1)</f>
        <v>publishing</v>
      </c>
      <c r="R2766" t="str">
        <f>RIGHT(N2766, LEN(N2766)-SEARCH("/", N2766))</f>
        <v>children's books</v>
      </c>
      <c r="S2766" s="13">
        <f>(J2766/86400)+25569+(-7/24)</f>
        <v>41030.0003587963</v>
      </c>
      <c r="T2766" s="13">
        <f>(I2766/86400)+25569+(-7/24)</f>
        <v>41059.5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</f>
        <v>0</v>
      </c>
      <c r="P2767" s="9" t="e">
        <f>(E2767/L2767)</f>
        <v>#DIV/0!</v>
      </c>
      <c r="Q2767" t="str">
        <f>LEFT(N2767,SEARCH("/",N2767)-1)</f>
        <v>publishing</v>
      </c>
      <c r="R2767" t="str">
        <f>RIGHT(N2767, LEN(N2767)-SEARCH("/", N2767))</f>
        <v>children's books</v>
      </c>
      <c r="S2767" s="13">
        <f>(J2767/86400)+25569+(-7/24)</f>
        <v>41194.287361111114</v>
      </c>
      <c r="T2767" s="13">
        <f>(I2767/86400)+25569+(-7/24)</f>
        <v>41210.287361111114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</f>
        <v>0.02</v>
      </c>
      <c r="P2768" s="9">
        <f>(E2768/L2768)</f>
        <v>25</v>
      </c>
      <c r="Q2768" t="str">
        <f>LEFT(N2768,SEARCH("/",N2768)-1)</f>
        <v>publishing</v>
      </c>
      <c r="R2768" t="str">
        <f>RIGHT(N2768, LEN(N2768)-SEARCH("/", N2768))</f>
        <v>children's books</v>
      </c>
      <c r="S2768" s="13">
        <f>(J2768/86400)+25569+(-7/24)</f>
        <v>40736.376365740747</v>
      </c>
      <c r="T2768" s="13">
        <f>(I2768/86400)+25569+(-7/24)</f>
        <v>40766.376365740747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</f>
        <v>8.5000000000000006E-3</v>
      </c>
      <c r="P2769" s="9">
        <f>(E2769/L2769)</f>
        <v>11.333333333333334</v>
      </c>
      <c r="Q2769" t="str">
        <f>LEFT(N2769,SEARCH("/",N2769)-1)</f>
        <v>publishing</v>
      </c>
      <c r="R2769" t="str">
        <f>RIGHT(N2769, LEN(N2769)-SEARCH("/", N2769))</f>
        <v>children's books</v>
      </c>
      <c r="S2769" s="13">
        <f>(J2769/86400)+25569+(-7/24)</f>
        <v>42172.667245370372</v>
      </c>
      <c r="T2769" s="13">
        <f>(I2769/86400)+25569+(-7/24)</f>
        <v>42232.667245370372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</f>
        <v>0.14314285714285716</v>
      </c>
      <c r="P2770" s="9">
        <f>(E2770/L2770)</f>
        <v>29.470588235294116</v>
      </c>
      <c r="Q2770" t="str">
        <f>LEFT(N2770,SEARCH("/",N2770)-1)</f>
        <v>publishing</v>
      </c>
      <c r="R2770" t="str">
        <f>RIGHT(N2770, LEN(N2770)-SEARCH("/", N2770))</f>
        <v>children's books</v>
      </c>
      <c r="S2770" s="13">
        <f>(J2770/86400)+25569+(-7/24)</f>
        <v>40967.323182870372</v>
      </c>
      <c r="T2770" s="13">
        <f>(I2770/86400)+25569+(-7/24)</f>
        <v>40997.281516203708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</f>
        <v>2.5000000000000001E-3</v>
      </c>
      <c r="P2771" s="9">
        <f>(E2771/L2771)</f>
        <v>1</v>
      </c>
      <c r="Q2771" t="str">
        <f>LEFT(N2771,SEARCH("/",N2771)-1)</f>
        <v>publishing</v>
      </c>
      <c r="R2771" t="str">
        <f>RIGHT(N2771, LEN(N2771)-SEARCH("/", N2771))</f>
        <v>children's books</v>
      </c>
      <c r="S2771" s="13">
        <f>(J2771/86400)+25569+(-7/24)</f>
        <v>41745.534606481488</v>
      </c>
      <c r="T2771" s="13">
        <f>(I2771/86400)+25569+(-7/24)</f>
        <v>41795.534606481488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</f>
        <v>0.1041125</v>
      </c>
      <c r="P2772" s="9">
        <f>(E2772/L2772)</f>
        <v>63.098484848484851</v>
      </c>
      <c r="Q2772" t="str">
        <f>LEFT(N2772,SEARCH("/",N2772)-1)</f>
        <v>publishing</v>
      </c>
      <c r="R2772" t="str">
        <f>RIGHT(N2772, LEN(N2772)-SEARCH("/", N2772))</f>
        <v>children's books</v>
      </c>
      <c r="S2772" s="13">
        <f>(J2772/86400)+25569+(-7/24)</f>
        <v>41686.413541666669</v>
      </c>
      <c r="T2772" s="13">
        <f>(I2772/86400)+25569+(-7/24)</f>
        <v>41716.371875000004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</f>
        <v>0</v>
      </c>
      <c r="P2773" s="9" t="e">
        <f>(E2773/L2773)</f>
        <v>#DIV/0!</v>
      </c>
      <c r="Q2773" t="str">
        <f>LEFT(N2773,SEARCH("/",N2773)-1)</f>
        <v>publishing</v>
      </c>
      <c r="R2773" t="str">
        <f>RIGHT(N2773, LEN(N2773)-SEARCH("/", N2773))</f>
        <v>children's books</v>
      </c>
      <c r="S2773" s="13">
        <f>(J2773/86400)+25569+(-7/24)</f>
        <v>41257.240046296298</v>
      </c>
      <c r="T2773" s="13">
        <f>(I2773/86400)+25569+(-7/24)</f>
        <v>41306.416666666672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</f>
        <v>0</v>
      </c>
      <c r="P2774" s="9" t="e">
        <f>(E2774/L2774)</f>
        <v>#DIV/0!</v>
      </c>
      <c r="Q2774" t="str">
        <f>LEFT(N2774,SEARCH("/",N2774)-1)</f>
        <v>publishing</v>
      </c>
      <c r="R2774" t="str">
        <f>RIGHT(N2774, LEN(N2774)-SEARCH("/", N2774))</f>
        <v>children's books</v>
      </c>
      <c r="S2774" s="13">
        <f>(J2774/86400)+25569+(-7/24)</f>
        <v>41537.577476851853</v>
      </c>
      <c r="T2774" s="13">
        <f>(I2774/86400)+25569+(-7/24)</f>
        <v>41552.577476851853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</f>
        <v>1.8867924528301887E-3</v>
      </c>
      <c r="P2775" s="9">
        <f>(E2775/L2775)</f>
        <v>1</v>
      </c>
      <c r="Q2775" t="str">
        <f>LEFT(N2775,SEARCH("/",N2775)-1)</f>
        <v>publishing</v>
      </c>
      <c r="R2775" t="str">
        <f>RIGHT(N2775, LEN(N2775)-SEARCH("/", N2775))</f>
        <v>children's books</v>
      </c>
      <c r="S2775" s="13">
        <f>(J2775/86400)+25569+(-7/24)</f>
        <v>42474.573159722226</v>
      </c>
      <c r="T2775" s="13">
        <f>(I2775/86400)+25569+(-7/24)</f>
        <v>42484.573159722226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</f>
        <v>0.14249999999999999</v>
      </c>
      <c r="P2776" s="9">
        <f>(E2776/L2776)</f>
        <v>43.846153846153847</v>
      </c>
      <c r="Q2776" t="str">
        <f>LEFT(N2776,SEARCH("/",N2776)-1)</f>
        <v>publishing</v>
      </c>
      <c r="R2776" t="str">
        <f>RIGHT(N2776, LEN(N2776)-SEARCH("/", N2776))</f>
        <v>children's books</v>
      </c>
      <c r="S2776" s="13">
        <f>(J2776/86400)+25569+(-7/24)</f>
        <v>41310.834814814814</v>
      </c>
      <c r="T2776" s="13">
        <f>(I2776/86400)+25569+(-7/24)</f>
        <v>41340.834814814814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</f>
        <v>0.03</v>
      </c>
      <c r="P2777" s="9">
        <f>(E2777/L2777)</f>
        <v>75</v>
      </c>
      <c r="Q2777" t="str">
        <f>LEFT(N2777,SEARCH("/",N2777)-1)</f>
        <v>publishing</v>
      </c>
      <c r="R2777" t="str">
        <f>RIGHT(N2777, LEN(N2777)-SEARCH("/", N2777))</f>
        <v>children's books</v>
      </c>
      <c r="S2777" s="13">
        <f>(J2777/86400)+25569+(-7/24)</f>
        <v>40862.721689814818</v>
      </c>
      <c r="T2777" s="13">
        <f>(I2777/86400)+25569+(-7/24)</f>
        <v>40892.721689814818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</f>
        <v>7.8809523809523815E-2</v>
      </c>
      <c r="P2778" s="9">
        <f>(E2778/L2778)</f>
        <v>45.972222222222221</v>
      </c>
      <c r="Q2778" t="str">
        <f>LEFT(N2778,SEARCH("/",N2778)-1)</f>
        <v>publishing</v>
      </c>
      <c r="R2778" t="str">
        <f>RIGHT(N2778, LEN(N2778)-SEARCH("/", N2778))</f>
        <v>children's books</v>
      </c>
      <c r="S2778" s="13">
        <f>(J2778/86400)+25569+(-7/24)</f>
        <v>42136.005509259259</v>
      </c>
      <c r="T2778" s="13">
        <f>(I2778/86400)+25569+(-7/24)</f>
        <v>42167.005509259259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</f>
        <v>3.3333333333333335E-3</v>
      </c>
      <c r="P2779" s="9">
        <f>(E2779/L2779)</f>
        <v>10</v>
      </c>
      <c r="Q2779" t="str">
        <f>LEFT(N2779,SEARCH("/",N2779)-1)</f>
        <v>publishing</v>
      </c>
      <c r="R2779" t="str">
        <f>RIGHT(N2779, LEN(N2779)-SEARCH("/", N2779))</f>
        <v>children's books</v>
      </c>
      <c r="S2779" s="13">
        <f>(J2779/86400)+25569+(-7/24)</f>
        <v>42172.377361111117</v>
      </c>
      <c r="T2779" s="13">
        <f>(I2779/86400)+25569+(-7/24)</f>
        <v>42202.377361111117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</f>
        <v>0.25545454545454543</v>
      </c>
      <c r="P2780" s="9">
        <f>(E2780/L2780)</f>
        <v>93.666666666666671</v>
      </c>
      <c r="Q2780" t="str">
        <f>LEFT(N2780,SEARCH("/",N2780)-1)</f>
        <v>publishing</v>
      </c>
      <c r="R2780" t="str">
        <f>RIGHT(N2780, LEN(N2780)-SEARCH("/", N2780))</f>
        <v>children's books</v>
      </c>
      <c r="S2780" s="13">
        <f>(J2780/86400)+25569+(-7/24)</f>
        <v>41846.686412037037</v>
      </c>
      <c r="T2780" s="13">
        <f>(I2780/86400)+25569+(-7/24)</f>
        <v>41876.686412037037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</f>
        <v>2.12E-2</v>
      </c>
      <c r="P2781" s="9">
        <f>(E2781/L2781)</f>
        <v>53</v>
      </c>
      <c r="Q2781" t="str">
        <f>LEFT(N2781,SEARCH("/",N2781)-1)</f>
        <v>publishing</v>
      </c>
      <c r="R2781" t="str">
        <f>RIGHT(N2781, LEN(N2781)-SEARCH("/", N2781))</f>
        <v>children's books</v>
      </c>
      <c r="S2781" s="13">
        <f>(J2781/86400)+25569+(-7/24)</f>
        <v>42300.294224537043</v>
      </c>
      <c r="T2781" s="13">
        <f>(I2781/86400)+25569+(-7/24)</f>
        <v>42330.335891203707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</f>
        <v>0</v>
      </c>
      <c r="P2782" s="9" t="e">
        <f>(E2782/L2782)</f>
        <v>#DIV/0!</v>
      </c>
      <c r="Q2782" t="str">
        <f>LEFT(N2782,SEARCH("/",N2782)-1)</f>
        <v>publishing</v>
      </c>
      <c r="R2782" t="str">
        <f>RIGHT(N2782, LEN(N2782)-SEARCH("/", N2782))</f>
        <v>children's books</v>
      </c>
      <c r="S2782" s="13">
        <f>(J2782/86400)+25569+(-7/24)</f>
        <v>42774.156111111115</v>
      </c>
      <c r="T2782" s="13">
        <f>(I2782/86400)+25569+(-7/24)</f>
        <v>42804.156111111115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</f>
        <v>1.0528</v>
      </c>
      <c r="P2783" s="9">
        <f>(E2783/L2783)</f>
        <v>47</v>
      </c>
      <c r="Q2783" t="str">
        <f>LEFT(N2783,SEARCH("/",N2783)-1)</f>
        <v>theater</v>
      </c>
      <c r="R2783" t="str">
        <f>RIGHT(N2783, LEN(N2783)-SEARCH("/", N2783))</f>
        <v>plays</v>
      </c>
      <c r="S2783" s="13">
        <f>(J2783/86400)+25569+(-7/24)</f>
        <v>42018.649930555555</v>
      </c>
      <c r="T2783" s="13">
        <f>(I2783/86400)+25569+(-7/24)</f>
        <v>42047.000000000007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</f>
        <v>1.2</v>
      </c>
      <c r="P2784" s="9">
        <f>(E2784/L2784)</f>
        <v>66.666666666666671</v>
      </c>
      <c r="Q2784" t="str">
        <f>LEFT(N2784,SEARCH("/",N2784)-1)</f>
        <v>theater</v>
      </c>
      <c r="R2784" t="str">
        <f>RIGHT(N2784, LEN(N2784)-SEARCH("/", N2784))</f>
        <v>plays</v>
      </c>
      <c r="S2784" s="13">
        <f>(J2784/86400)+25569+(-7/24)</f>
        <v>42026.633310185185</v>
      </c>
      <c r="T2784" s="13">
        <f>(I2784/86400)+25569+(-7/24)</f>
        <v>42051.915972222225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</f>
        <v>1.145</v>
      </c>
      <c r="P2785" s="9">
        <f>(E2785/L2785)</f>
        <v>18.770491803278688</v>
      </c>
      <c r="Q2785" t="str">
        <f>LEFT(N2785,SEARCH("/",N2785)-1)</f>
        <v>theater</v>
      </c>
      <c r="R2785" t="str">
        <f>RIGHT(N2785, LEN(N2785)-SEARCH("/", N2785))</f>
        <v>plays</v>
      </c>
      <c r="S2785" s="13">
        <f>(J2785/86400)+25569+(-7/24)</f>
        <v>42103.24358796297</v>
      </c>
      <c r="T2785" s="13">
        <f>(I2785/86400)+25569+(-7/24)</f>
        <v>42117.24358796297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</f>
        <v>1.19</v>
      </c>
      <c r="P2786" s="9">
        <f>(E2786/L2786)</f>
        <v>66.111111111111114</v>
      </c>
      <c r="Q2786" t="str">
        <f>LEFT(N2786,SEARCH("/",N2786)-1)</f>
        <v>theater</v>
      </c>
      <c r="R2786" t="str">
        <f>RIGHT(N2786, LEN(N2786)-SEARCH("/", N2786))</f>
        <v>plays</v>
      </c>
      <c r="S2786" s="13">
        <f>(J2786/86400)+25569+(-7/24)</f>
        <v>41920.495868055557</v>
      </c>
      <c r="T2786" s="13">
        <f>(I2786/86400)+25569+(-7/24)</f>
        <v>41941.495868055557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</f>
        <v>1.0468</v>
      </c>
      <c r="P2787" s="9">
        <f>(E2787/L2787)</f>
        <v>36.859154929577464</v>
      </c>
      <c r="Q2787" t="str">
        <f>LEFT(N2787,SEARCH("/",N2787)-1)</f>
        <v>theater</v>
      </c>
      <c r="R2787" t="str">
        <f>RIGHT(N2787, LEN(N2787)-SEARCH("/", N2787))</f>
        <v>plays</v>
      </c>
      <c r="S2787" s="13">
        <f>(J2787/86400)+25569+(-7/24)</f>
        <v>42557.897766203707</v>
      </c>
      <c r="T2787" s="13">
        <f>(I2787/86400)+25569+(-7/24)</f>
        <v>42587.583333333336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</f>
        <v>1.1783999999999999</v>
      </c>
      <c r="P2788" s="9">
        <f>(E2788/L2788)</f>
        <v>39.810810810810814</v>
      </c>
      <c r="Q2788" t="str">
        <f>LEFT(N2788,SEARCH("/",N2788)-1)</f>
        <v>theater</v>
      </c>
      <c r="R2788" t="str">
        <f>RIGHT(N2788, LEN(N2788)-SEARCH("/", N2788))</f>
        <v>plays</v>
      </c>
      <c r="S2788" s="13">
        <f>(J2788/86400)+25569+(-7/24)</f>
        <v>41815.277546296296</v>
      </c>
      <c r="T2788" s="13">
        <f>(I2788/86400)+25569+(-7/24)</f>
        <v>41829.277546296296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</f>
        <v>1.1970000000000001</v>
      </c>
      <c r="P2789" s="9">
        <f>(E2789/L2789)</f>
        <v>31.5</v>
      </c>
      <c r="Q2789" t="str">
        <f>LEFT(N2789,SEARCH("/",N2789)-1)</f>
        <v>theater</v>
      </c>
      <c r="R2789" t="str">
        <f>RIGHT(N2789, LEN(N2789)-SEARCH("/", N2789))</f>
        <v>plays</v>
      </c>
      <c r="S2789" s="13">
        <f>(J2789/86400)+25569+(-7/24)</f>
        <v>41807.906851851854</v>
      </c>
      <c r="T2789" s="13">
        <f>(I2789/86400)+25569+(-7/24)</f>
        <v>41837.906851851854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</f>
        <v>1.0249999999999999</v>
      </c>
      <c r="P2790" s="9">
        <f>(E2790/L2790)</f>
        <v>102.5</v>
      </c>
      <c r="Q2790" t="str">
        <f>LEFT(N2790,SEARCH("/",N2790)-1)</f>
        <v>theater</v>
      </c>
      <c r="R2790" t="str">
        <f>RIGHT(N2790, LEN(N2790)-SEARCH("/", N2790))</f>
        <v>plays</v>
      </c>
      <c r="S2790" s="13">
        <f>(J2790/86400)+25569+(-7/24)</f>
        <v>42550.410219907411</v>
      </c>
      <c r="T2790" s="13">
        <f>(I2790/86400)+25569+(-7/24)</f>
        <v>42580.410219907411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</f>
        <v>1.0116666666666667</v>
      </c>
      <c r="P2791" s="9">
        <f>(E2791/L2791)</f>
        <v>126.45833333333333</v>
      </c>
      <c r="Q2791" t="str">
        <f>LEFT(N2791,SEARCH("/",N2791)-1)</f>
        <v>theater</v>
      </c>
      <c r="R2791" t="str">
        <f>RIGHT(N2791, LEN(N2791)-SEARCH("/", N2791))</f>
        <v>plays</v>
      </c>
      <c r="S2791" s="13">
        <f>(J2791/86400)+25569+(-7/24)</f>
        <v>42055.721458333333</v>
      </c>
      <c r="T2791" s="13">
        <f>(I2791/86400)+25569+(-7/24)</f>
        <v>42074.875000000007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</f>
        <v>1.0533333333333332</v>
      </c>
      <c r="P2792" s="9">
        <f>(E2792/L2792)</f>
        <v>47.878787878787875</v>
      </c>
      <c r="Q2792" t="str">
        <f>LEFT(N2792,SEARCH("/",N2792)-1)</f>
        <v>theater</v>
      </c>
      <c r="R2792" t="str">
        <f>RIGHT(N2792, LEN(N2792)-SEARCH("/", N2792))</f>
        <v>plays</v>
      </c>
      <c r="S2792" s="13">
        <f>(J2792/86400)+25569+(-7/24)</f>
        <v>42016.64702546296</v>
      </c>
      <c r="T2792" s="13">
        <f>(I2792/86400)+25569+(-7/24)</f>
        <v>42046.64702546296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</f>
        <v>1.0249999999999999</v>
      </c>
      <c r="P2793" s="9">
        <f>(E2793/L2793)</f>
        <v>73.214285714285708</v>
      </c>
      <c r="Q2793" t="str">
        <f>LEFT(N2793,SEARCH("/",N2793)-1)</f>
        <v>theater</v>
      </c>
      <c r="R2793" t="str">
        <f>RIGHT(N2793, LEN(N2793)-SEARCH("/", N2793))</f>
        <v>plays</v>
      </c>
      <c r="S2793" s="13">
        <f>(J2793/86400)+25569+(-7/24)</f>
        <v>42591.60832175926</v>
      </c>
      <c r="T2793" s="13">
        <f>(I2793/86400)+25569+(-7/24)</f>
        <v>42621.875000000007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</f>
        <v>1.0760000000000001</v>
      </c>
      <c r="P2794" s="9">
        <f>(E2794/L2794)</f>
        <v>89.666666666666671</v>
      </c>
      <c r="Q2794" t="str">
        <f>LEFT(N2794,SEARCH("/",N2794)-1)</f>
        <v>theater</v>
      </c>
      <c r="R2794" t="str">
        <f>RIGHT(N2794, LEN(N2794)-SEARCH("/", N2794))</f>
        <v>plays</v>
      </c>
      <c r="S2794" s="13">
        <f>(J2794/86400)+25569+(-7/24)</f>
        <v>42182.939340277779</v>
      </c>
      <c r="T2794" s="13">
        <f>(I2794/86400)+25569+(-7/24)</f>
        <v>42227.939340277779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</f>
        <v>1.105675</v>
      </c>
      <c r="P2795" s="9">
        <f>(E2795/L2795)</f>
        <v>151.4623287671233</v>
      </c>
      <c r="Q2795" t="str">
        <f>LEFT(N2795,SEARCH("/",N2795)-1)</f>
        <v>theater</v>
      </c>
      <c r="R2795" t="str">
        <f>RIGHT(N2795, LEN(N2795)-SEARCH("/", N2795))</f>
        <v>plays</v>
      </c>
      <c r="S2795" s="13">
        <f>(J2795/86400)+25569+(-7/24)</f>
        <v>42176.127372685187</v>
      </c>
      <c r="T2795" s="13">
        <f>(I2795/86400)+25569+(-7/24)</f>
        <v>42206.127372685187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</f>
        <v>1.5</v>
      </c>
      <c r="P2796" s="9">
        <f>(E2796/L2796)</f>
        <v>25</v>
      </c>
      <c r="Q2796" t="str">
        <f>LEFT(N2796,SEARCH("/",N2796)-1)</f>
        <v>theater</v>
      </c>
      <c r="R2796" t="str">
        <f>RIGHT(N2796, LEN(N2796)-SEARCH("/", N2796))</f>
        <v>plays</v>
      </c>
      <c r="S2796" s="13">
        <f>(J2796/86400)+25569+(-7/24)</f>
        <v>42416.399988425932</v>
      </c>
      <c r="T2796" s="13">
        <f>(I2796/86400)+25569+(-7/24)</f>
        <v>42432.500000000007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</f>
        <v>1.0428571428571429</v>
      </c>
      <c r="P2797" s="9">
        <f>(E2797/L2797)</f>
        <v>36.5</v>
      </c>
      <c r="Q2797" t="str">
        <f>LEFT(N2797,SEARCH("/",N2797)-1)</f>
        <v>theater</v>
      </c>
      <c r="R2797" t="str">
        <f>RIGHT(N2797, LEN(N2797)-SEARCH("/", N2797))</f>
        <v>plays</v>
      </c>
      <c r="S2797" s="13">
        <f>(J2797/86400)+25569+(-7/24)</f>
        <v>41780.234270833338</v>
      </c>
      <c r="T2797" s="13">
        <f>(I2797/86400)+25569+(-7/24)</f>
        <v>41796.666666666672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</f>
        <v>1.155</v>
      </c>
      <c r="P2798" s="9">
        <f>(E2798/L2798)</f>
        <v>44</v>
      </c>
      <c r="Q2798" t="str">
        <f>LEFT(N2798,SEARCH("/",N2798)-1)</f>
        <v>theater</v>
      </c>
      <c r="R2798" t="str">
        <f>RIGHT(N2798, LEN(N2798)-SEARCH("/", N2798))</f>
        <v>plays</v>
      </c>
      <c r="S2798" s="13">
        <f>(J2798/86400)+25569+(-7/24)</f>
        <v>41795.236435185187</v>
      </c>
      <c r="T2798" s="13">
        <f>(I2798/86400)+25569+(-7/24)</f>
        <v>41825.236435185187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</f>
        <v>1.02645125</v>
      </c>
      <c r="P2799" s="9">
        <f>(E2799/L2799)</f>
        <v>87.357553191489373</v>
      </c>
      <c r="Q2799" t="str">
        <f>LEFT(N2799,SEARCH("/",N2799)-1)</f>
        <v>theater</v>
      </c>
      <c r="R2799" t="str">
        <f>RIGHT(N2799, LEN(N2799)-SEARCH("/", N2799))</f>
        <v>plays</v>
      </c>
      <c r="S2799" s="13">
        <f>(J2799/86400)+25569+(-7/24)</f>
        <v>41798.648611111115</v>
      </c>
      <c r="T2799" s="13">
        <f>(I2799/86400)+25569+(-7/24)</f>
        <v>41828.648611111115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</f>
        <v>1.014</v>
      </c>
      <c r="P2800" s="9">
        <f>(E2800/L2800)</f>
        <v>36.474820143884891</v>
      </c>
      <c r="Q2800" t="str">
        <f>LEFT(N2800,SEARCH("/",N2800)-1)</f>
        <v>theater</v>
      </c>
      <c r="R2800" t="str">
        <f>RIGHT(N2800, LEN(N2800)-SEARCH("/", N2800))</f>
        <v>plays</v>
      </c>
      <c r="S2800" s="13">
        <f>(J2800/86400)+25569+(-7/24)</f>
        <v>42201.383344907408</v>
      </c>
      <c r="T2800" s="13">
        <f>(I2800/86400)+25569+(-7/24)</f>
        <v>42216.375000000007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</f>
        <v>1.1663479999999999</v>
      </c>
      <c r="P2801" s="9">
        <f>(E2801/L2801)</f>
        <v>44.859538461538463</v>
      </c>
      <c r="Q2801" t="str">
        <f>LEFT(N2801,SEARCH("/",N2801)-1)</f>
        <v>theater</v>
      </c>
      <c r="R2801" t="str">
        <f>RIGHT(N2801, LEN(N2801)-SEARCH("/", N2801))</f>
        <v>plays</v>
      </c>
      <c r="S2801" s="13">
        <f>(J2801/86400)+25569+(-7/24)</f>
        <v>42506.973032407412</v>
      </c>
      <c r="T2801" s="13">
        <f>(I2801/86400)+25569+(-7/24)</f>
        <v>42538.375000000007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</f>
        <v>1.33</v>
      </c>
      <c r="P2802" s="9">
        <f>(E2802/L2802)</f>
        <v>42.903225806451616</v>
      </c>
      <c r="Q2802" t="str">
        <f>LEFT(N2802,SEARCH("/",N2802)-1)</f>
        <v>theater</v>
      </c>
      <c r="R2802" t="str">
        <f>RIGHT(N2802, LEN(N2802)-SEARCH("/", N2802))</f>
        <v>plays</v>
      </c>
      <c r="S2802" s="13">
        <f>(J2802/86400)+25569+(-7/24)</f>
        <v>41948.261180555557</v>
      </c>
      <c r="T2802" s="13">
        <f>(I2802/86400)+25569+(-7/24)</f>
        <v>42008.261180555557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</f>
        <v>1.3320000000000001</v>
      </c>
      <c r="P2803" s="9">
        <f>(E2803/L2803)</f>
        <v>51.230769230769234</v>
      </c>
      <c r="Q2803" t="str">
        <f>LEFT(N2803,SEARCH("/",N2803)-1)</f>
        <v>theater</v>
      </c>
      <c r="R2803" t="str">
        <f>RIGHT(N2803, LEN(N2803)-SEARCH("/", N2803))</f>
        <v>plays</v>
      </c>
      <c r="S2803" s="13">
        <f>(J2803/86400)+25569+(-7/24)</f>
        <v>41899.95149305556</v>
      </c>
      <c r="T2803" s="13">
        <f>(I2803/86400)+25569+(-7/24)</f>
        <v>41922.166666666672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</f>
        <v>1.0183333333333333</v>
      </c>
      <c r="P2804" s="9">
        <f>(E2804/L2804)</f>
        <v>33.944444444444443</v>
      </c>
      <c r="Q2804" t="str">
        <f>LEFT(N2804,SEARCH("/",N2804)-1)</f>
        <v>theater</v>
      </c>
      <c r="R2804" t="str">
        <f>RIGHT(N2804, LEN(N2804)-SEARCH("/", N2804))</f>
        <v>plays</v>
      </c>
      <c r="S2804" s="13">
        <f>(J2804/86400)+25569+(-7/24)</f>
        <v>42192.355405092596</v>
      </c>
      <c r="T2804" s="13">
        <f>(I2804/86400)+25569+(-7/24)</f>
        <v>42222.355405092596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</f>
        <v>1.2795000000000001</v>
      </c>
      <c r="P2805" s="9">
        <f>(E2805/L2805)</f>
        <v>90.744680851063833</v>
      </c>
      <c r="Q2805" t="str">
        <f>LEFT(N2805,SEARCH("/",N2805)-1)</f>
        <v>theater</v>
      </c>
      <c r="R2805" t="str">
        <f>RIGHT(N2805, LEN(N2805)-SEARCH("/", N2805))</f>
        <v>plays</v>
      </c>
      <c r="S2805" s="13">
        <f>(J2805/86400)+25569+(-7/24)</f>
        <v>42157.774027777785</v>
      </c>
      <c r="T2805" s="13">
        <f>(I2805/86400)+25569+(-7/24)</f>
        <v>42200.708333333336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</f>
        <v>1.1499999999999999</v>
      </c>
      <c r="P2806" s="9">
        <f>(E2806/L2806)</f>
        <v>50</v>
      </c>
      <c r="Q2806" t="str">
        <f>LEFT(N2806,SEARCH("/",N2806)-1)</f>
        <v>theater</v>
      </c>
      <c r="R2806" t="str">
        <f>RIGHT(N2806, LEN(N2806)-SEARCH("/", N2806))</f>
        <v>plays</v>
      </c>
      <c r="S2806" s="13">
        <f>(J2806/86400)+25569+(-7/24)</f>
        <v>41881.161921296298</v>
      </c>
      <c r="T2806" s="13">
        <f>(I2806/86400)+25569+(-7/24)</f>
        <v>41911.161921296298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</f>
        <v>1.1000000000000001</v>
      </c>
      <c r="P2807" s="9">
        <f>(E2807/L2807)</f>
        <v>24.444444444444443</v>
      </c>
      <c r="Q2807" t="str">
        <f>LEFT(N2807,SEARCH("/",N2807)-1)</f>
        <v>theater</v>
      </c>
      <c r="R2807" t="str">
        <f>RIGHT(N2807, LEN(N2807)-SEARCH("/", N2807))</f>
        <v>plays</v>
      </c>
      <c r="S2807" s="13">
        <f>(J2807/86400)+25569+(-7/24)</f>
        <v>42213.213807870372</v>
      </c>
      <c r="T2807" s="13">
        <f>(I2807/86400)+25569+(-7/24)</f>
        <v>42238.213807870372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</f>
        <v>1.121</v>
      </c>
      <c r="P2808" s="9">
        <f>(E2808/L2808)</f>
        <v>44.25</v>
      </c>
      <c r="Q2808" t="str">
        <f>LEFT(N2808,SEARCH("/",N2808)-1)</f>
        <v>theater</v>
      </c>
      <c r="R2808" t="str">
        <f>RIGHT(N2808, LEN(N2808)-SEARCH("/", N2808))</f>
        <v>plays</v>
      </c>
      <c r="S2808" s="13">
        <f>(J2808/86400)+25569+(-7/24)</f>
        <v>42184.975578703707</v>
      </c>
      <c r="T2808" s="13">
        <f>(I2808/86400)+25569+(-7/24)</f>
        <v>42221.166666666664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</f>
        <v>1.26</v>
      </c>
      <c r="P2809" s="9">
        <f>(E2809/L2809)</f>
        <v>67.741935483870961</v>
      </c>
      <c r="Q2809" t="str">
        <f>LEFT(N2809,SEARCH("/",N2809)-1)</f>
        <v>theater</v>
      </c>
      <c r="R2809" t="str">
        <f>RIGHT(N2809, LEN(N2809)-SEARCH("/", N2809))</f>
        <v>plays</v>
      </c>
      <c r="S2809" s="13">
        <f>(J2809/86400)+25569+(-7/24)</f>
        <v>42154.581458333334</v>
      </c>
      <c r="T2809" s="13">
        <f>(I2809/86400)+25569+(-7/24)</f>
        <v>42184.581458333334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</f>
        <v>1.0024444444444445</v>
      </c>
      <c r="P2810" s="9">
        <f>(E2810/L2810)</f>
        <v>65.376811594202906</v>
      </c>
      <c r="Q2810" t="str">
        <f>LEFT(N2810,SEARCH("/",N2810)-1)</f>
        <v>theater</v>
      </c>
      <c r="R2810" t="str">
        <f>RIGHT(N2810, LEN(N2810)-SEARCH("/", N2810))</f>
        <v>plays</v>
      </c>
      <c r="S2810" s="13">
        <f>(J2810/86400)+25569+(-7/24)</f>
        <v>42208.554803240746</v>
      </c>
      <c r="T2810" s="13">
        <f>(I2810/86400)+25569+(-7/24)</f>
        <v>42238.554803240746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</f>
        <v>1.024</v>
      </c>
      <c r="P2811" s="9">
        <f>(E2811/L2811)</f>
        <v>121.9047619047619</v>
      </c>
      <c r="Q2811" t="str">
        <f>LEFT(N2811,SEARCH("/",N2811)-1)</f>
        <v>theater</v>
      </c>
      <c r="R2811" t="str">
        <f>RIGHT(N2811, LEN(N2811)-SEARCH("/", N2811))</f>
        <v>plays</v>
      </c>
      <c r="S2811" s="13">
        <f>(J2811/86400)+25569+(-7/24)</f>
        <v>42451.205150462971</v>
      </c>
      <c r="T2811" s="13">
        <f>(I2811/86400)+25569+(-7/24)</f>
        <v>42459.318749999999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</f>
        <v>1.0820000000000001</v>
      </c>
      <c r="P2812" s="9">
        <f>(E2812/L2812)</f>
        <v>47.456140350877192</v>
      </c>
      <c r="Q2812" t="str">
        <f>LEFT(N2812,SEARCH("/",N2812)-1)</f>
        <v>theater</v>
      </c>
      <c r="R2812" t="str">
        <f>RIGHT(N2812, LEN(N2812)-SEARCH("/", N2812))</f>
        <v>plays</v>
      </c>
      <c r="S2812" s="13">
        <f>(J2812/86400)+25569+(-7/24)</f>
        <v>41758.847962962966</v>
      </c>
      <c r="T2812" s="13">
        <f>(I2812/86400)+25569+(-7/24)</f>
        <v>41790.874305555561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</f>
        <v>1.0026999999999999</v>
      </c>
      <c r="P2813" s="9">
        <f>(E2813/L2813)</f>
        <v>92.842592592592595</v>
      </c>
      <c r="Q2813" t="str">
        <f>LEFT(N2813,SEARCH("/",N2813)-1)</f>
        <v>theater</v>
      </c>
      <c r="R2813" t="str">
        <f>RIGHT(N2813, LEN(N2813)-SEARCH("/", N2813))</f>
        <v>plays</v>
      </c>
      <c r="S2813" s="13">
        <f>(J2813/86400)+25569+(-7/24)</f>
        <v>42028.20489583334</v>
      </c>
      <c r="T2813" s="13">
        <f>(I2813/86400)+25569+(-7/24)</f>
        <v>42058.20489583334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</f>
        <v>1.133</v>
      </c>
      <c r="P2814" s="9">
        <f>(E2814/L2814)</f>
        <v>68.253012048192772</v>
      </c>
      <c r="Q2814" t="str">
        <f>LEFT(N2814,SEARCH("/",N2814)-1)</f>
        <v>theater</v>
      </c>
      <c r="R2814" t="str">
        <f>RIGHT(N2814, LEN(N2814)-SEARCH("/", N2814))</f>
        <v>plays</v>
      </c>
      <c r="S2814" s="13">
        <f>(J2814/86400)+25569+(-7/24)</f>
        <v>42054.452523148146</v>
      </c>
      <c r="T2814" s="13">
        <f>(I2814/86400)+25569+(-7/24)</f>
        <v>42099.875000000007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</f>
        <v>1.2757571428571428</v>
      </c>
      <c r="P2815" s="9">
        <f>(E2815/L2815)</f>
        <v>37.209583333333335</v>
      </c>
      <c r="Q2815" t="str">
        <f>LEFT(N2815,SEARCH("/",N2815)-1)</f>
        <v>theater</v>
      </c>
      <c r="R2815" t="str">
        <f>RIGHT(N2815, LEN(N2815)-SEARCH("/", N2815))</f>
        <v>plays</v>
      </c>
      <c r="S2815" s="13">
        <f>(J2815/86400)+25569+(-7/24)</f>
        <v>42693.450937499998</v>
      </c>
      <c r="T2815" s="13">
        <f>(I2815/86400)+25569+(-7/24)</f>
        <v>42718.450937499998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</f>
        <v>1.0773333333333333</v>
      </c>
      <c r="P2816" s="9">
        <f>(E2816/L2816)</f>
        <v>25.25</v>
      </c>
      <c r="Q2816" t="str">
        <f>LEFT(N2816,SEARCH("/",N2816)-1)</f>
        <v>theater</v>
      </c>
      <c r="R2816" t="str">
        <f>RIGHT(N2816, LEN(N2816)-SEARCH("/", N2816))</f>
        <v>plays</v>
      </c>
      <c r="S2816" s="13">
        <f>(J2816/86400)+25569+(-7/24)</f>
        <v>42103.107812499999</v>
      </c>
      <c r="T2816" s="13">
        <f>(I2816/86400)+25569+(-7/24)</f>
        <v>42133.107812499999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</f>
        <v>2.42</v>
      </c>
      <c r="P2817" s="9">
        <f>(E2817/L2817)</f>
        <v>43.214285714285715</v>
      </c>
      <c r="Q2817" t="str">
        <f>LEFT(N2817,SEARCH("/",N2817)-1)</f>
        <v>theater</v>
      </c>
      <c r="R2817" t="str">
        <f>RIGHT(N2817, LEN(N2817)-SEARCH("/", N2817))</f>
        <v>plays</v>
      </c>
      <c r="S2817" s="13">
        <f>(J2817/86400)+25569+(-7/24)</f>
        <v>42559.48505787037</v>
      </c>
      <c r="T2817" s="13">
        <f>(I2817/86400)+25569+(-7/24)</f>
        <v>42589.48505787037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</f>
        <v>1.4156666666666666</v>
      </c>
      <c r="P2818" s="9">
        <f>(E2818/L2818)</f>
        <v>25.130177514792898</v>
      </c>
      <c r="Q2818" t="str">
        <f>LEFT(N2818,SEARCH("/",N2818)-1)</f>
        <v>theater</v>
      </c>
      <c r="R2818" t="str">
        <f>RIGHT(N2818, LEN(N2818)-SEARCH("/", N2818))</f>
        <v>plays</v>
      </c>
      <c r="S2818" s="13">
        <f>(J2818/86400)+25569+(-7/24)</f>
        <v>42188.175833333335</v>
      </c>
      <c r="T2818" s="13">
        <f>(I2818/86400)+25569+(-7/24)</f>
        <v>42218.375000000007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</f>
        <v>1.3</v>
      </c>
      <c r="P2819" s="9">
        <f>(E2819/L2819)</f>
        <v>23.636363636363637</v>
      </c>
      <c r="Q2819" t="str">
        <f>LEFT(N2819,SEARCH("/",N2819)-1)</f>
        <v>theater</v>
      </c>
      <c r="R2819" t="str">
        <f>RIGHT(N2819, LEN(N2819)-SEARCH("/", N2819))</f>
        <v>plays</v>
      </c>
      <c r="S2819" s="13">
        <f>(J2819/86400)+25569+(-7/24)</f>
        <v>42023.343310185192</v>
      </c>
      <c r="T2819" s="13">
        <f>(I2819/86400)+25569+(-7/24)</f>
        <v>42063.343310185192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</f>
        <v>1.0603</v>
      </c>
      <c r="P2820" s="9">
        <f>(E2820/L2820)</f>
        <v>103.95098039215686</v>
      </c>
      <c r="Q2820" t="str">
        <f>LEFT(N2820,SEARCH("/",N2820)-1)</f>
        <v>theater</v>
      </c>
      <c r="R2820" t="str">
        <f>RIGHT(N2820, LEN(N2820)-SEARCH("/", N2820))</f>
        <v>plays</v>
      </c>
      <c r="S2820" s="13">
        <f>(J2820/86400)+25569+(-7/24)</f>
        <v>42250.306550925925</v>
      </c>
      <c r="T2820" s="13">
        <f>(I2820/86400)+25569+(-7/24)</f>
        <v>42270.306550925925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</f>
        <v>1.048</v>
      </c>
      <c r="P2821" s="9">
        <f>(E2821/L2821)</f>
        <v>50.384615384615387</v>
      </c>
      <c r="Q2821" t="str">
        <f>LEFT(N2821,SEARCH("/",N2821)-1)</f>
        <v>theater</v>
      </c>
      <c r="R2821" t="str">
        <f>RIGHT(N2821, LEN(N2821)-SEARCH("/", N2821))</f>
        <v>plays</v>
      </c>
      <c r="S2821" s="13">
        <f>(J2821/86400)+25569+(-7/24)</f>
        <v>42139.233900462968</v>
      </c>
      <c r="T2821" s="13">
        <f>(I2821/86400)+25569+(-7/24)</f>
        <v>42169.233900462968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</f>
        <v>1.36</v>
      </c>
      <c r="P2822" s="9">
        <f>(E2822/L2822)</f>
        <v>13.6</v>
      </c>
      <c r="Q2822" t="str">
        <f>LEFT(N2822,SEARCH("/",N2822)-1)</f>
        <v>theater</v>
      </c>
      <c r="R2822" t="str">
        <f>RIGHT(N2822, LEN(N2822)-SEARCH("/", N2822))</f>
        <v>plays</v>
      </c>
      <c r="S2822" s="13">
        <f>(J2822/86400)+25569+(-7/24)</f>
        <v>42401.319317129637</v>
      </c>
      <c r="T2822" s="13">
        <f>(I2822/86400)+25569+(-7/24)</f>
        <v>42425.708333333336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</f>
        <v>1</v>
      </c>
      <c r="P2823" s="9">
        <f>(E2823/L2823)</f>
        <v>28.571428571428573</v>
      </c>
      <c r="Q2823" t="str">
        <f>LEFT(N2823,SEARCH("/",N2823)-1)</f>
        <v>theater</v>
      </c>
      <c r="R2823" t="str">
        <f>RIGHT(N2823, LEN(N2823)-SEARCH("/", N2823))</f>
        <v>plays</v>
      </c>
      <c r="S2823" s="13">
        <f>(J2823/86400)+25569+(-7/24)</f>
        <v>41875.631192129636</v>
      </c>
      <c r="T2823" s="13">
        <f>(I2823/86400)+25569+(-7/24)</f>
        <v>41905.631192129636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</f>
        <v>1</v>
      </c>
      <c r="P2824" s="9">
        <f>(E2824/L2824)</f>
        <v>63.829787234042556</v>
      </c>
      <c r="Q2824" t="str">
        <f>LEFT(N2824,SEARCH("/",N2824)-1)</f>
        <v>theater</v>
      </c>
      <c r="R2824" t="str">
        <f>RIGHT(N2824, LEN(N2824)-SEARCH("/", N2824))</f>
        <v>plays</v>
      </c>
      <c r="S2824" s="13">
        <f>(J2824/86400)+25569+(-7/24)</f>
        <v>42060.392268518517</v>
      </c>
      <c r="T2824" s="13">
        <f>(I2824/86400)+25569+(-7/24)</f>
        <v>42090.350601851853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</f>
        <v>1.24</v>
      </c>
      <c r="P2825" s="9">
        <f>(E2825/L2825)</f>
        <v>8.8571428571428577</v>
      </c>
      <c r="Q2825" t="str">
        <f>LEFT(N2825,SEARCH("/",N2825)-1)</f>
        <v>theater</v>
      </c>
      <c r="R2825" t="str">
        <f>RIGHT(N2825, LEN(N2825)-SEARCH("/", N2825))</f>
        <v>plays</v>
      </c>
      <c r="S2825" s="13">
        <f>(J2825/86400)+25569+(-7/24)</f>
        <v>42066.719976851855</v>
      </c>
      <c r="T2825" s="13">
        <f>(I2825/86400)+25569+(-7/24)</f>
        <v>42094.665972222225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</f>
        <v>1.1692307692307693</v>
      </c>
      <c r="P2826" s="9">
        <f>(E2826/L2826)</f>
        <v>50.666666666666664</v>
      </c>
      <c r="Q2826" t="str">
        <f>LEFT(N2826,SEARCH("/",N2826)-1)</f>
        <v>theater</v>
      </c>
      <c r="R2826" t="str">
        <f>RIGHT(N2826, LEN(N2826)-SEARCH("/", N2826))</f>
        <v>plays</v>
      </c>
      <c r="S2826" s="13">
        <f>(J2826/86400)+25569+(-7/24)</f>
        <v>42135.979120370372</v>
      </c>
      <c r="T2826" s="13">
        <f>(I2826/86400)+25569+(-7/24)</f>
        <v>42167.779861111114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</f>
        <v>1.0333333333333334</v>
      </c>
      <c r="P2827" s="9">
        <f>(E2827/L2827)</f>
        <v>60.784313725490193</v>
      </c>
      <c r="Q2827" t="str">
        <f>LEFT(N2827,SEARCH("/",N2827)-1)</f>
        <v>theater</v>
      </c>
      <c r="R2827" t="str">
        <f>RIGHT(N2827, LEN(N2827)-SEARCH("/", N2827))</f>
        <v>plays</v>
      </c>
      <c r="S2827" s="13">
        <f>(J2827/86400)+25569+(-7/24)</f>
        <v>42312.500995370377</v>
      </c>
      <c r="T2827" s="13">
        <f>(I2827/86400)+25569+(-7/24)</f>
        <v>42342.500995370377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</f>
        <v>1.0774999999999999</v>
      </c>
      <c r="P2828" s="9">
        <f>(E2828/L2828)</f>
        <v>113.42105263157895</v>
      </c>
      <c r="Q2828" t="str">
        <f>LEFT(N2828,SEARCH("/",N2828)-1)</f>
        <v>theater</v>
      </c>
      <c r="R2828" t="str">
        <f>RIGHT(N2828, LEN(N2828)-SEARCH("/", N2828))</f>
        <v>plays</v>
      </c>
      <c r="S2828" s="13">
        <f>(J2828/86400)+25569+(-7/24)</f>
        <v>42170.743194444447</v>
      </c>
      <c r="T2828" s="13">
        <f>(I2828/86400)+25569+(-7/24)</f>
        <v>42195.000000000007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</f>
        <v>1.2024999999999999</v>
      </c>
      <c r="P2829" s="9">
        <f>(E2829/L2829)</f>
        <v>104.56521739130434</v>
      </c>
      <c r="Q2829" t="str">
        <f>LEFT(N2829,SEARCH("/",N2829)-1)</f>
        <v>theater</v>
      </c>
      <c r="R2829" t="str">
        <f>RIGHT(N2829, LEN(N2829)-SEARCH("/", N2829))</f>
        <v>plays</v>
      </c>
      <c r="S2829" s="13">
        <f>(J2829/86400)+25569+(-7/24)</f>
        <v>42494.391967592594</v>
      </c>
      <c r="T2829" s="13">
        <f>(I2829/86400)+25569+(-7/24)</f>
        <v>42524.395833333336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</f>
        <v>1.0037894736842106</v>
      </c>
      <c r="P2830" s="9">
        <f>(E2830/L2830)</f>
        <v>98.30927835051547</v>
      </c>
      <c r="Q2830" t="str">
        <f>LEFT(N2830,SEARCH("/",N2830)-1)</f>
        <v>theater</v>
      </c>
      <c r="R2830" t="str">
        <f>RIGHT(N2830, LEN(N2830)-SEARCH("/", N2830))</f>
        <v>plays</v>
      </c>
      <c r="S2830" s="13">
        <f>(J2830/86400)+25569+(-7/24)</f>
        <v>42253.973020833335</v>
      </c>
      <c r="T2830" s="13">
        <f>(I2830/86400)+25569+(-7/24)</f>
        <v>42279.666666666664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</f>
        <v>1.0651999999999999</v>
      </c>
      <c r="P2831" s="9">
        <f>(E2831/L2831)</f>
        <v>35.039473684210527</v>
      </c>
      <c r="Q2831" t="str">
        <f>LEFT(N2831,SEARCH("/",N2831)-1)</f>
        <v>theater</v>
      </c>
      <c r="R2831" t="str">
        <f>RIGHT(N2831, LEN(N2831)-SEARCH("/", N2831))</f>
        <v>plays</v>
      </c>
      <c r="S2831" s="13">
        <f>(J2831/86400)+25569+(-7/24)</f>
        <v>42495.142569444448</v>
      </c>
      <c r="T2831" s="13">
        <f>(I2831/86400)+25569+(-7/24)</f>
        <v>42523.142569444448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</f>
        <v>1</v>
      </c>
      <c r="P2832" s="9">
        <f>(E2832/L2832)</f>
        <v>272.72727272727275</v>
      </c>
      <c r="Q2832" t="str">
        <f>LEFT(N2832,SEARCH("/",N2832)-1)</f>
        <v>theater</v>
      </c>
      <c r="R2832" t="str">
        <f>RIGHT(N2832, LEN(N2832)-SEARCH("/", N2832))</f>
        <v>plays</v>
      </c>
      <c r="S2832" s="13">
        <f>(J2832/86400)+25569+(-7/24)</f>
        <v>41758.548009259262</v>
      </c>
      <c r="T2832" s="13">
        <f>(I2832/86400)+25569+(-7/24)</f>
        <v>41770.874305555561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</f>
        <v>1.1066666666666667</v>
      </c>
      <c r="P2833" s="9">
        <f>(E2833/L2833)</f>
        <v>63.846153846153847</v>
      </c>
      <c r="Q2833" t="str">
        <f>LEFT(N2833,SEARCH("/",N2833)-1)</f>
        <v>theater</v>
      </c>
      <c r="R2833" t="str">
        <f>RIGHT(N2833, LEN(N2833)-SEARCH("/", N2833))</f>
        <v>plays</v>
      </c>
      <c r="S2833" s="13">
        <f>(J2833/86400)+25569+(-7/24)</f>
        <v>42171.533217592594</v>
      </c>
      <c r="T2833" s="13">
        <f>(I2833/86400)+25569+(-7/24)</f>
        <v>42201.533217592594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</f>
        <v>1.1471959999999999</v>
      </c>
      <c r="P2834" s="9">
        <f>(E2834/L2834)</f>
        <v>30.189368421052631</v>
      </c>
      <c r="Q2834" t="str">
        <f>LEFT(N2834,SEARCH("/",N2834)-1)</f>
        <v>theater</v>
      </c>
      <c r="R2834" t="str">
        <f>RIGHT(N2834, LEN(N2834)-SEARCH("/", N2834))</f>
        <v>plays</v>
      </c>
      <c r="S2834" s="13">
        <f>(J2834/86400)+25569+(-7/24)</f>
        <v>41938.417754629634</v>
      </c>
      <c r="T2834" s="13">
        <f>(I2834/86400)+25569+(-7/24)</f>
        <v>41966.625000000007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</f>
        <v>1.0825925925925926</v>
      </c>
      <c r="P2835" s="9">
        <f>(E2835/L2835)</f>
        <v>83.51428571428572</v>
      </c>
      <c r="Q2835" t="str">
        <f>LEFT(N2835,SEARCH("/",N2835)-1)</f>
        <v>theater</v>
      </c>
      <c r="R2835" t="str">
        <f>RIGHT(N2835, LEN(N2835)-SEARCH("/", N2835))</f>
        <v>plays</v>
      </c>
      <c r="S2835" s="13">
        <f>(J2835/86400)+25569+(-7/24)</f>
        <v>42267.836030092592</v>
      </c>
      <c r="T2835" s="13">
        <f>(I2835/86400)+25569+(-7/24)</f>
        <v>42287.791666666664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</f>
        <v>1.7</v>
      </c>
      <c r="P2836" s="9">
        <f>(E2836/L2836)</f>
        <v>64.761904761904759</v>
      </c>
      <c r="Q2836" t="str">
        <f>LEFT(N2836,SEARCH("/",N2836)-1)</f>
        <v>theater</v>
      </c>
      <c r="R2836" t="str">
        <f>RIGHT(N2836, LEN(N2836)-SEARCH("/", N2836))</f>
        <v>plays</v>
      </c>
      <c r="S2836" s="13">
        <f>(J2836/86400)+25569+(-7/24)</f>
        <v>42019.668171296296</v>
      </c>
      <c r="T2836" s="13">
        <f>(I2836/86400)+25569+(-7/24)</f>
        <v>42034.668171296296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</f>
        <v>1.8709899999999999</v>
      </c>
      <c r="P2837" s="9">
        <f>(E2837/L2837)</f>
        <v>20.118172043010752</v>
      </c>
      <c r="Q2837" t="str">
        <f>LEFT(N2837,SEARCH("/",N2837)-1)</f>
        <v>theater</v>
      </c>
      <c r="R2837" t="str">
        <f>RIGHT(N2837, LEN(N2837)-SEARCH("/", N2837))</f>
        <v>plays</v>
      </c>
      <c r="S2837" s="13">
        <f>(J2837/86400)+25569+(-7/24)</f>
        <v>42313.412233796298</v>
      </c>
      <c r="T2837" s="13">
        <f>(I2837/86400)+25569+(-7/24)</f>
        <v>42342.708333333336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</f>
        <v>1.0777777777777777</v>
      </c>
      <c r="P2838" s="9">
        <f>(E2838/L2838)</f>
        <v>44.090909090909093</v>
      </c>
      <c r="Q2838" t="str">
        <f>LEFT(N2838,SEARCH("/",N2838)-1)</f>
        <v>theater</v>
      </c>
      <c r="R2838" t="str">
        <f>RIGHT(N2838, LEN(N2838)-SEARCH("/", N2838))</f>
        <v>plays</v>
      </c>
      <c r="S2838" s="13">
        <f>(J2838/86400)+25569+(-7/24)</f>
        <v>42745.970115740747</v>
      </c>
      <c r="T2838" s="13">
        <f>(I2838/86400)+25569+(-7/24)</f>
        <v>42783.915972222225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</f>
        <v>1</v>
      </c>
      <c r="P2839" s="9">
        <f>(E2839/L2839)</f>
        <v>40.476190476190474</v>
      </c>
      <c r="Q2839" t="str">
        <f>LEFT(N2839,SEARCH("/",N2839)-1)</f>
        <v>theater</v>
      </c>
      <c r="R2839" t="str">
        <f>RIGHT(N2839, LEN(N2839)-SEARCH("/", N2839))</f>
        <v>plays</v>
      </c>
      <c r="S2839" s="13">
        <f>(J2839/86400)+25569+(-7/24)</f>
        <v>42307.616712962968</v>
      </c>
      <c r="T2839" s="13">
        <f>(I2839/86400)+25569+(-7/24)</f>
        <v>42347.658379629633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</f>
        <v>1.2024999999999999</v>
      </c>
      <c r="P2840" s="9">
        <f>(E2840/L2840)</f>
        <v>44.537037037037038</v>
      </c>
      <c r="Q2840" t="str">
        <f>LEFT(N2840,SEARCH("/",N2840)-1)</f>
        <v>theater</v>
      </c>
      <c r="R2840" t="str">
        <f>RIGHT(N2840, LEN(N2840)-SEARCH("/", N2840))</f>
        <v>plays</v>
      </c>
      <c r="S2840" s="13">
        <f>(J2840/86400)+25569+(-7/24)</f>
        <v>41842.315925925926</v>
      </c>
      <c r="T2840" s="13">
        <f>(I2840/86400)+25569+(-7/24)</f>
        <v>41864.625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</f>
        <v>1.1142857142857143</v>
      </c>
      <c r="P2841" s="9">
        <f>(E2841/L2841)</f>
        <v>125.80645161290323</v>
      </c>
      <c r="Q2841" t="str">
        <f>LEFT(N2841,SEARCH("/",N2841)-1)</f>
        <v>theater</v>
      </c>
      <c r="R2841" t="str">
        <f>RIGHT(N2841, LEN(N2841)-SEARCH("/", N2841))</f>
        <v>plays</v>
      </c>
      <c r="S2841" s="13">
        <f>(J2841/86400)+25569+(-7/24)</f>
        <v>41852.948541666665</v>
      </c>
      <c r="T2841" s="13">
        <f>(I2841/86400)+25569+(-7/24)</f>
        <v>41875.915972222225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</f>
        <v>1.04</v>
      </c>
      <c r="P2842" s="9">
        <f>(E2842/L2842)</f>
        <v>19.696969696969695</v>
      </c>
      <c r="Q2842" t="str">
        <f>LEFT(N2842,SEARCH("/",N2842)-1)</f>
        <v>theater</v>
      </c>
      <c r="R2842" t="str">
        <f>RIGHT(N2842, LEN(N2842)-SEARCH("/", N2842))</f>
        <v>plays</v>
      </c>
      <c r="S2842" s="13">
        <f>(J2842/86400)+25569+(-7/24)</f>
        <v>42059.743969907409</v>
      </c>
      <c r="T2842" s="13">
        <f>(I2842/86400)+25569+(-7/24)</f>
        <v>42081.416666666664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</f>
        <v>0.01</v>
      </c>
      <c r="P2843" s="9">
        <f>(E2843/L2843)</f>
        <v>10</v>
      </c>
      <c r="Q2843" t="str">
        <f>LEFT(N2843,SEARCH("/",N2843)-1)</f>
        <v>theater</v>
      </c>
      <c r="R2843" t="str">
        <f>RIGHT(N2843, LEN(N2843)-SEARCH("/", N2843))</f>
        <v>plays</v>
      </c>
      <c r="S2843" s="13">
        <f>(J2843/86400)+25569+(-7/24)</f>
        <v>42291.447881944448</v>
      </c>
      <c r="T2843" s="13">
        <f>(I2843/86400)+25569+(-7/24)</f>
        <v>42351.489548611113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</f>
        <v>0</v>
      </c>
      <c r="P2844" s="9" t="e">
        <f>(E2844/L2844)</f>
        <v>#DIV/0!</v>
      </c>
      <c r="Q2844" t="str">
        <f>LEFT(N2844,SEARCH("/",N2844)-1)</f>
        <v>theater</v>
      </c>
      <c r="R2844" t="str">
        <f>RIGHT(N2844, LEN(N2844)-SEARCH("/", N2844))</f>
        <v>plays</v>
      </c>
      <c r="S2844" s="13">
        <f>(J2844/86400)+25569+(-7/24)</f>
        <v>41784.660821759266</v>
      </c>
      <c r="T2844" s="13">
        <f>(I2844/86400)+25569+(-7/24)</f>
        <v>41811.166666666672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</f>
        <v>0</v>
      </c>
      <c r="P2845" s="9" t="e">
        <f>(E2845/L2845)</f>
        <v>#DIV/0!</v>
      </c>
      <c r="Q2845" t="str">
        <f>LEFT(N2845,SEARCH("/",N2845)-1)</f>
        <v>theater</v>
      </c>
      <c r="R2845" t="str">
        <f>RIGHT(N2845, LEN(N2845)-SEARCH("/", N2845))</f>
        <v>plays</v>
      </c>
      <c r="S2845" s="13">
        <f>(J2845/86400)+25569+(-7/24)</f>
        <v>42492.446180555555</v>
      </c>
      <c r="T2845" s="13">
        <f>(I2845/86400)+25569+(-7/24)</f>
        <v>42533.875000000007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</f>
        <v>5.4545454545454543E-2</v>
      </c>
      <c r="P2846" s="9">
        <f>(E2846/L2846)</f>
        <v>30</v>
      </c>
      <c r="Q2846" t="str">
        <f>LEFT(N2846,SEARCH("/",N2846)-1)</f>
        <v>theater</v>
      </c>
      <c r="R2846" t="str">
        <f>RIGHT(N2846, LEN(N2846)-SEARCH("/", N2846))</f>
        <v>plays</v>
      </c>
      <c r="S2846" s="13">
        <f>(J2846/86400)+25569+(-7/24)</f>
        <v>42709.25439814815</v>
      </c>
      <c r="T2846" s="13">
        <f>(I2846/86400)+25569+(-7/24)</f>
        <v>42739.25439814815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</f>
        <v>0.31546666666666667</v>
      </c>
      <c r="P2847" s="9">
        <f>(E2847/L2847)</f>
        <v>60.666666666666664</v>
      </c>
      <c r="Q2847" t="str">
        <f>LEFT(N2847,SEARCH("/",N2847)-1)</f>
        <v>theater</v>
      </c>
      <c r="R2847" t="str">
        <f>RIGHT(N2847, LEN(N2847)-SEARCH("/", N2847))</f>
        <v>plays</v>
      </c>
      <c r="S2847" s="13">
        <f>(J2847/86400)+25569+(-7/24)</f>
        <v>42102.724918981483</v>
      </c>
      <c r="T2847" s="13">
        <f>(I2847/86400)+25569+(-7/24)</f>
        <v>42162.724918981483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</f>
        <v>0</v>
      </c>
      <c r="P2848" s="9" t="e">
        <f>(E2848/L2848)</f>
        <v>#DIV/0!</v>
      </c>
      <c r="Q2848" t="str">
        <f>LEFT(N2848,SEARCH("/",N2848)-1)</f>
        <v>theater</v>
      </c>
      <c r="R2848" t="str">
        <f>RIGHT(N2848, LEN(N2848)-SEARCH("/", N2848))</f>
        <v>plays</v>
      </c>
      <c r="S2848" s="13">
        <f>(J2848/86400)+25569+(-7/24)</f>
        <v>42108.400393518525</v>
      </c>
      <c r="T2848" s="13">
        <f>(I2848/86400)+25569+(-7/24)</f>
        <v>42153.400393518525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</f>
        <v>0</v>
      </c>
      <c r="P2849" s="9" t="e">
        <f>(E2849/L2849)</f>
        <v>#DIV/0!</v>
      </c>
      <c r="Q2849" t="str">
        <f>LEFT(N2849,SEARCH("/",N2849)-1)</f>
        <v>theater</v>
      </c>
      <c r="R2849" t="str">
        <f>RIGHT(N2849, LEN(N2849)-SEARCH("/", N2849))</f>
        <v>plays</v>
      </c>
      <c r="S2849" s="13">
        <f>(J2849/86400)+25569+(-7/24)</f>
        <v>42453.514641203707</v>
      </c>
      <c r="T2849" s="13">
        <f>(I2849/86400)+25569+(-7/24)</f>
        <v>42513.514641203707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</f>
        <v>2E-3</v>
      </c>
      <c r="P2850" s="9">
        <f>(E2850/L2850)</f>
        <v>23.333333333333332</v>
      </c>
      <c r="Q2850" t="str">
        <f>LEFT(N2850,SEARCH("/",N2850)-1)</f>
        <v>theater</v>
      </c>
      <c r="R2850" t="str">
        <f>RIGHT(N2850, LEN(N2850)-SEARCH("/", N2850))</f>
        <v>plays</v>
      </c>
      <c r="S2850" s="13">
        <f>(J2850/86400)+25569+(-7/24)</f>
        <v>42123.357164351859</v>
      </c>
      <c r="T2850" s="13">
        <f>(I2850/86400)+25569+(-7/24)</f>
        <v>42153.357164351859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</f>
        <v>0.01</v>
      </c>
      <c r="P2851" s="9">
        <f>(E2851/L2851)</f>
        <v>5</v>
      </c>
      <c r="Q2851" t="str">
        <f>LEFT(N2851,SEARCH("/",N2851)-1)</f>
        <v>theater</v>
      </c>
      <c r="R2851" t="str">
        <f>RIGHT(N2851, LEN(N2851)-SEARCH("/", N2851))</f>
        <v>plays</v>
      </c>
      <c r="S2851" s="13">
        <f>(J2851/86400)+25569+(-7/24)</f>
        <v>42453.13657407408</v>
      </c>
      <c r="T2851" s="13">
        <f>(I2851/86400)+25569+(-7/24)</f>
        <v>42483.13657407408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</f>
        <v>3.8875E-2</v>
      </c>
      <c r="P2852" s="9">
        <f>(E2852/L2852)</f>
        <v>23.923076923076923</v>
      </c>
      <c r="Q2852" t="str">
        <f>LEFT(N2852,SEARCH("/",N2852)-1)</f>
        <v>theater</v>
      </c>
      <c r="R2852" t="str">
        <f>RIGHT(N2852, LEN(N2852)-SEARCH("/", N2852))</f>
        <v>plays</v>
      </c>
      <c r="S2852" s="13">
        <f>(J2852/86400)+25569+(-7/24)</f>
        <v>41857.715405092596</v>
      </c>
      <c r="T2852" s="13">
        <f>(I2852/86400)+25569+(-7/24)</f>
        <v>41887.715405092596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</f>
        <v>0</v>
      </c>
      <c r="P2853" s="9" t="e">
        <f>(E2853/L2853)</f>
        <v>#DIV/0!</v>
      </c>
      <c r="Q2853" t="str">
        <f>LEFT(N2853,SEARCH("/",N2853)-1)</f>
        <v>theater</v>
      </c>
      <c r="R2853" t="str">
        <f>RIGHT(N2853, LEN(N2853)-SEARCH("/", N2853))</f>
        <v>plays</v>
      </c>
      <c r="S2853" s="13">
        <f>(J2853/86400)+25569+(-7/24)</f>
        <v>42389.7109837963</v>
      </c>
      <c r="T2853" s="13">
        <f>(I2853/86400)+25569+(-7/24)</f>
        <v>42398.678472222229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</f>
        <v>1.9E-2</v>
      </c>
      <c r="P2854" s="9">
        <f>(E2854/L2854)</f>
        <v>15.833333333333334</v>
      </c>
      <c r="Q2854" t="str">
        <f>LEFT(N2854,SEARCH("/",N2854)-1)</f>
        <v>theater</v>
      </c>
      <c r="R2854" t="str">
        <f>RIGHT(N2854, LEN(N2854)-SEARCH("/", N2854))</f>
        <v>plays</v>
      </c>
      <c r="S2854" s="13">
        <f>(J2854/86400)+25569+(-7/24)</f>
        <v>41780.753506944449</v>
      </c>
      <c r="T2854" s="13">
        <f>(I2854/86400)+25569+(-7/24)</f>
        <v>41810.753506944449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</f>
        <v>0</v>
      </c>
      <c r="P2855" s="9" t="e">
        <f>(E2855/L2855)</f>
        <v>#DIV/0!</v>
      </c>
      <c r="Q2855" t="str">
        <f>LEFT(N2855,SEARCH("/",N2855)-1)</f>
        <v>theater</v>
      </c>
      <c r="R2855" t="str">
        <f>RIGHT(N2855, LEN(N2855)-SEARCH("/", N2855))</f>
        <v>plays</v>
      </c>
      <c r="S2855" s="13">
        <f>(J2855/86400)+25569+(-7/24)</f>
        <v>41835.899270833332</v>
      </c>
      <c r="T2855" s="13">
        <f>(I2855/86400)+25569+(-7/24)</f>
        <v>41895.899270833332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</f>
        <v>0.41699999999999998</v>
      </c>
      <c r="P2856" s="9">
        <f>(E2856/L2856)</f>
        <v>29.785714285714285</v>
      </c>
      <c r="Q2856" t="str">
        <f>LEFT(N2856,SEARCH("/",N2856)-1)</f>
        <v>theater</v>
      </c>
      <c r="R2856" t="str">
        <f>RIGHT(N2856, LEN(N2856)-SEARCH("/", N2856))</f>
        <v>plays</v>
      </c>
      <c r="S2856" s="13">
        <f>(J2856/86400)+25569+(-7/24)</f>
        <v>42111.424988425926</v>
      </c>
      <c r="T2856" s="13">
        <f>(I2856/86400)+25569+(-7/24)</f>
        <v>42131.424988425926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</f>
        <v>0.5</v>
      </c>
      <c r="P2857" s="9">
        <f>(E2857/L2857)</f>
        <v>60</v>
      </c>
      <c r="Q2857" t="str">
        <f>LEFT(N2857,SEARCH("/",N2857)-1)</f>
        <v>theater</v>
      </c>
      <c r="R2857" t="str">
        <f>RIGHT(N2857, LEN(N2857)-SEARCH("/", N2857))</f>
        <v>plays</v>
      </c>
      <c r="S2857" s="13">
        <f>(J2857/86400)+25569+(-7/24)</f>
        <v>42369.716099537043</v>
      </c>
      <c r="T2857" s="13">
        <f>(I2857/86400)+25569+(-7/24)</f>
        <v>42398.69027777778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</f>
        <v>4.8666666666666664E-2</v>
      </c>
      <c r="P2858" s="9">
        <f>(E2858/L2858)</f>
        <v>24.333333333333332</v>
      </c>
      <c r="Q2858" t="str">
        <f>LEFT(N2858,SEARCH("/",N2858)-1)</f>
        <v>theater</v>
      </c>
      <c r="R2858" t="str">
        <f>RIGHT(N2858, LEN(N2858)-SEARCH("/", N2858))</f>
        <v>plays</v>
      </c>
      <c r="S2858" s="13">
        <f>(J2858/86400)+25569+(-7/24)</f>
        <v>42164.745914351857</v>
      </c>
      <c r="T2858" s="13">
        <f>(I2858/86400)+25569+(-7/24)</f>
        <v>42224.606944444451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</f>
        <v>0.19736842105263158</v>
      </c>
      <c r="P2859" s="9">
        <f>(E2859/L2859)</f>
        <v>500</v>
      </c>
      <c r="Q2859" t="str">
        <f>LEFT(N2859,SEARCH("/",N2859)-1)</f>
        <v>theater</v>
      </c>
      <c r="R2859" t="str">
        <f>RIGHT(N2859, LEN(N2859)-SEARCH("/", N2859))</f>
        <v>plays</v>
      </c>
      <c r="S2859" s="13">
        <f>(J2859/86400)+25569+(-7/24)</f>
        <v>42726.62841435185</v>
      </c>
      <c r="T2859" s="13">
        <f>(I2859/86400)+25569+(-7/24)</f>
        <v>42786.458333333336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</f>
        <v>0</v>
      </c>
      <c r="P2860" s="9" t="e">
        <f>(E2860/L2860)</f>
        <v>#DIV/0!</v>
      </c>
      <c r="Q2860" t="str">
        <f>LEFT(N2860,SEARCH("/",N2860)-1)</f>
        <v>theater</v>
      </c>
      <c r="R2860" t="str">
        <f>RIGHT(N2860, LEN(N2860)-SEARCH("/", N2860))</f>
        <v>plays</v>
      </c>
      <c r="S2860" s="13">
        <f>(J2860/86400)+25569+(-7/24)</f>
        <v>41954.25341435185</v>
      </c>
      <c r="T2860" s="13">
        <f>(I2860/86400)+25569+(-7/24)</f>
        <v>41978.186111111114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</f>
        <v>1.7500000000000002E-2</v>
      </c>
      <c r="P2861" s="9">
        <f>(E2861/L2861)</f>
        <v>35</v>
      </c>
      <c r="Q2861" t="str">
        <f>LEFT(N2861,SEARCH("/",N2861)-1)</f>
        <v>theater</v>
      </c>
      <c r="R2861" t="str">
        <f>RIGHT(N2861, LEN(N2861)-SEARCH("/", N2861))</f>
        <v>plays</v>
      </c>
      <c r="S2861" s="13">
        <f>(J2861/86400)+25569+(-7/24)</f>
        <v>42233.070648148154</v>
      </c>
      <c r="T2861" s="13">
        <f>(I2861/86400)+25569+(-7/24)</f>
        <v>42293.070648148154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</f>
        <v>6.6500000000000004E-2</v>
      </c>
      <c r="P2862" s="9">
        <f>(E2862/L2862)</f>
        <v>29.555555555555557</v>
      </c>
      <c r="Q2862" t="str">
        <f>LEFT(N2862,SEARCH("/",N2862)-1)</f>
        <v>theater</v>
      </c>
      <c r="R2862" t="str">
        <f>RIGHT(N2862, LEN(N2862)-SEARCH("/", N2862))</f>
        <v>plays</v>
      </c>
      <c r="S2862" s="13">
        <f>(J2862/86400)+25569+(-7/24)</f>
        <v>42480.508981481486</v>
      </c>
      <c r="T2862" s="13">
        <f>(I2862/86400)+25569+(-7/24)</f>
        <v>42540.508981481486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</f>
        <v>0.32</v>
      </c>
      <c r="P2863" s="9">
        <f>(E2863/L2863)</f>
        <v>26.666666666666668</v>
      </c>
      <c r="Q2863" t="str">
        <f>LEFT(N2863,SEARCH("/",N2863)-1)</f>
        <v>theater</v>
      </c>
      <c r="R2863" t="str">
        <f>RIGHT(N2863, LEN(N2863)-SEARCH("/", N2863))</f>
        <v>plays</v>
      </c>
      <c r="S2863" s="13">
        <f>(J2863/86400)+25569+(-7/24)</f>
        <v>42257.299166666671</v>
      </c>
      <c r="T2863" s="13">
        <f>(I2863/86400)+25569+(-7/24)</f>
        <v>42271.299166666671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</f>
        <v>4.3307086614173228E-3</v>
      </c>
      <c r="P2864" s="9">
        <f>(E2864/L2864)</f>
        <v>18.333333333333332</v>
      </c>
      <c r="Q2864" t="str">
        <f>LEFT(N2864,SEARCH("/",N2864)-1)</f>
        <v>theater</v>
      </c>
      <c r="R2864" t="str">
        <f>RIGHT(N2864, LEN(N2864)-SEARCH("/", N2864))</f>
        <v>plays</v>
      </c>
      <c r="S2864" s="13">
        <f>(J2864/86400)+25569+(-7/24)</f>
        <v>41784.498020833336</v>
      </c>
      <c r="T2864" s="13">
        <f>(I2864/86400)+25569+(-7/24)</f>
        <v>41814.498020833336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</f>
        <v>4.0000000000000002E-4</v>
      </c>
      <c r="P2865" s="9">
        <f>(E2865/L2865)</f>
        <v>20</v>
      </c>
      <c r="Q2865" t="str">
        <f>LEFT(N2865,SEARCH("/",N2865)-1)</f>
        <v>theater</v>
      </c>
      <c r="R2865" t="str">
        <f>RIGHT(N2865, LEN(N2865)-SEARCH("/", N2865))</f>
        <v>plays</v>
      </c>
      <c r="S2865" s="13">
        <f>(J2865/86400)+25569+(-7/24)</f>
        <v>41831.383368055562</v>
      </c>
      <c r="T2865" s="13">
        <f>(I2865/86400)+25569+(-7/24)</f>
        <v>41891.383368055562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</f>
        <v>1.6E-2</v>
      </c>
      <c r="P2866" s="9">
        <f>(E2866/L2866)</f>
        <v>13.333333333333334</v>
      </c>
      <c r="Q2866" t="str">
        <f>LEFT(N2866,SEARCH("/",N2866)-1)</f>
        <v>theater</v>
      </c>
      <c r="R2866" t="str">
        <f>RIGHT(N2866, LEN(N2866)-SEARCH("/", N2866))</f>
        <v>plays</v>
      </c>
      <c r="S2866" s="13">
        <f>(J2866/86400)+25569+(-7/24)</f>
        <v>42172.321840277778</v>
      </c>
      <c r="T2866" s="13">
        <f>(I2866/86400)+25569+(-7/24)</f>
        <v>42202.262500000004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</f>
        <v>0</v>
      </c>
      <c r="P2867" s="9" t="e">
        <f>(E2867/L2867)</f>
        <v>#DIV/0!</v>
      </c>
      <c r="Q2867" t="str">
        <f>LEFT(N2867,SEARCH("/",N2867)-1)</f>
        <v>theater</v>
      </c>
      <c r="R2867" t="str">
        <f>RIGHT(N2867, LEN(N2867)-SEARCH("/", N2867))</f>
        <v>plays</v>
      </c>
      <c r="S2867" s="13">
        <f>(J2867/86400)+25569+(-7/24)</f>
        <v>41949.822442129633</v>
      </c>
      <c r="T2867" s="13">
        <f>(I2867/86400)+25569+(-7/24)</f>
        <v>42009.822442129633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</f>
        <v>8.9999999999999993E-3</v>
      </c>
      <c r="P2868" s="9">
        <f>(E2868/L2868)</f>
        <v>22.5</v>
      </c>
      <c r="Q2868" t="str">
        <f>LEFT(N2868,SEARCH("/",N2868)-1)</f>
        <v>theater</v>
      </c>
      <c r="R2868" t="str">
        <f>RIGHT(N2868, LEN(N2868)-SEARCH("/", N2868))</f>
        <v>plays</v>
      </c>
      <c r="S2868" s="13">
        <f>(J2868/86400)+25569+(-7/24)</f>
        <v>42627.663437500007</v>
      </c>
      <c r="T2868" s="13">
        <f>(I2868/86400)+25569+(-7/24)</f>
        <v>42657.625000000007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</f>
        <v>0.2016</v>
      </c>
      <c r="P2869" s="9">
        <f>(E2869/L2869)</f>
        <v>50.4</v>
      </c>
      <c r="Q2869" t="str">
        <f>LEFT(N2869,SEARCH("/",N2869)-1)</f>
        <v>theater</v>
      </c>
      <c r="R2869" t="str">
        <f>RIGHT(N2869, LEN(N2869)-SEARCH("/", N2869))</f>
        <v>plays</v>
      </c>
      <c r="S2869" s="13">
        <f>(J2869/86400)+25569+(-7/24)</f>
        <v>42530.903611111113</v>
      </c>
      <c r="T2869" s="13">
        <f>(I2869/86400)+25569+(-7/24)</f>
        <v>42554.875000000007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</f>
        <v>0.42011733333333334</v>
      </c>
      <c r="P2870" s="9">
        <f>(E2870/L2870)</f>
        <v>105.02933333333334</v>
      </c>
      <c r="Q2870" t="str">
        <f>LEFT(N2870,SEARCH("/",N2870)-1)</f>
        <v>theater</v>
      </c>
      <c r="R2870" t="str">
        <f>RIGHT(N2870, LEN(N2870)-SEARCH("/", N2870))</f>
        <v>plays</v>
      </c>
      <c r="S2870" s="13">
        <f>(J2870/86400)+25569+(-7/24)</f>
        <v>42618.535347222227</v>
      </c>
      <c r="T2870" s="13">
        <f>(I2870/86400)+25569+(-7/24)</f>
        <v>42648.535347222227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</f>
        <v>8.8500000000000002E-3</v>
      </c>
      <c r="P2871" s="9">
        <f>(E2871/L2871)</f>
        <v>35.4</v>
      </c>
      <c r="Q2871" t="str">
        <f>LEFT(N2871,SEARCH("/",N2871)-1)</f>
        <v>theater</v>
      </c>
      <c r="R2871" t="str">
        <f>RIGHT(N2871, LEN(N2871)-SEARCH("/", N2871))</f>
        <v>plays</v>
      </c>
      <c r="S2871" s="13">
        <f>(J2871/86400)+25569+(-7/24)</f>
        <v>42540.301863425928</v>
      </c>
      <c r="T2871" s="13">
        <f>(I2871/86400)+25569+(-7/24)</f>
        <v>42570.301863425928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</f>
        <v>0.15</v>
      </c>
      <c r="P2872" s="9">
        <f>(E2872/L2872)</f>
        <v>83.333333333333329</v>
      </c>
      <c r="Q2872" t="str">
        <f>LEFT(N2872,SEARCH("/",N2872)-1)</f>
        <v>theater</v>
      </c>
      <c r="R2872" t="str">
        <f>RIGHT(N2872, LEN(N2872)-SEARCH("/", N2872))</f>
        <v>plays</v>
      </c>
      <c r="S2872" s="13">
        <f>(J2872/86400)+25569+(-7/24)</f>
        <v>41745.897743055561</v>
      </c>
      <c r="T2872" s="13">
        <f>(I2872/86400)+25569+(-7/24)</f>
        <v>41775.897743055561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</f>
        <v>4.6699999999999998E-2</v>
      </c>
      <c r="P2873" s="9">
        <f>(E2873/L2873)</f>
        <v>35.92307692307692</v>
      </c>
      <c r="Q2873" t="str">
        <f>LEFT(N2873,SEARCH("/",N2873)-1)</f>
        <v>theater</v>
      </c>
      <c r="R2873" t="str">
        <f>RIGHT(N2873, LEN(N2873)-SEARCH("/", N2873))</f>
        <v>plays</v>
      </c>
      <c r="S2873" s="13">
        <f>(J2873/86400)+25569+(-7/24)</f>
        <v>41974.446909722225</v>
      </c>
      <c r="T2873" s="13">
        <f>(I2873/86400)+25569+(-7/24)</f>
        <v>41994.446909722225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</f>
        <v>0</v>
      </c>
      <c r="P2874" s="9" t="e">
        <f>(E2874/L2874)</f>
        <v>#DIV/0!</v>
      </c>
      <c r="Q2874" t="str">
        <f>LEFT(N2874,SEARCH("/",N2874)-1)</f>
        <v>theater</v>
      </c>
      <c r="R2874" t="str">
        <f>RIGHT(N2874, LEN(N2874)-SEARCH("/", N2874))</f>
        <v>plays</v>
      </c>
      <c r="S2874" s="13">
        <f>(J2874/86400)+25569+(-7/24)</f>
        <v>42114.824513888896</v>
      </c>
      <c r="T2874" s="13">
        <f>(I2874/86400)+25569+(-7/24)</f>
        <v>42174.824513888896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</f>
        <v>0.38119999999999998</v>
      </c>
      <c r="P2875" s="9">
        <f>(E2875/L2875)</f>
        <v>119.125</v>
      </c>
      <c r="Q2875" t="str">
        <f>LEFT(N2875,SEARCH("/",N2875)-1)</f>
        <v>theater</v>
      </c>
      <c r="R2875" t="str">
        <f>RIGHT(N2875, LEN(N2875)-SEARCH("/", N2875))</f>
        <v>plays</v>
      </c>
      <c r="S2875" s="13">
        <f>(J2875/86400)+25569+(-7/24)</f>
        <v>42002.525821759256</v>
      </c>
      <c r="T2875" s="13">
        <f>(I2875/86400)+25569+(-7/24)</f>
        <v>42032.525821759256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</f>
        <v>5.4199999999999998E-2</v>
      </c>
      <c r="P2876" s="9">
        <f>(E2876/L2876)</f>
        <v>90.333333333333329</v>
      </c>
      <c r="Q2876" t="str">
        <f>LEFT(N2876,SEARCH("/",N2876)-1)</f>
        <v>theater</v>
      </c>
      <c r="R2876" t="str">
        <f>RIGHT(N2876, LEN(N2876)-SEARCH("/", N2876))</f>
        <v>plays</v>
      </c>
      <c r="S2876" s="13">
        <f>(J2876/86400)+25569+(-7/24)</f>
        <v>42722.553078703706</v>
      </c>
      <c r="T2876" s="13">
        <f>(I2876/86400)+25569+(-7/24)</f>
        <v>42752.553078703706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</f>
        <v>3.5E-4</v>
      </c>
      <c r="P2877" s="9">
        <f>(E2877/L2877)</f>
        <v>2.3333333333333335</v>
      </c>
      <c r="Q2877" t="str">
        <f>LEFT(N2877,SEARCH("/",N2877)-1)</f>
        <v>theater</v>
      </c>
      <c r="R2877" t="str">
        <f>RIGHT(N2877, LEN(N2877)-SEARCH("/", N2877))</f>
        <v>plays</v>
      </c>
      <c r="S2877" s="13">
        <f>(J2877/86400)+25569+(-7/24)</f>
        <v>42464.836724537039</v>
      </c>
      <c r="T2877" s="13">
        <f>(I2877/86400)+25569+(-7/24)</f>
        <v>42494.836724537039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</f>
        <v>0</v>
      </c>
      <c r="P2878" s="9" t="e">
        <f>(E2878/L2878)</f>
        <v>#DIV/0!</v>
      </c>
      <c r="Q2878" t="str">
        <f>LEFT(N2878,SEARCH("/",N2878)-1)</f>
        <v>theater</v>
      </c>
      <c r="R2878" t="str">
        <f>RIGHT(N2878, LEN(N2878)-SEARCH("/", N2878))</f>
        <v>plays</v>
      </c>
      <c r="S2878" s="13">
        <f>(J2878/86400)+25569+(-7/24)</f>
        <v>42171.452303240738</v>
      </c>
      <c r="T2878" s="13">
        <f>(I2878/86400)+25569+(-7/24)</f>
        <v>42201.452303240738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</f>
        <v>0.10833333333333334</v>
      </c>
      <c r="P2879" s="9">
        <f>(E2879/L2879)</f>
        <v>108.33333333333333</v>
      </c>
      <c r="Q2879" t="str">
        <f>LEFT(N2879,SEARCH("/",N2879)-1)</f>
        <v>theater</v>
      </c>
      <c r="R2879" t="str">
        <f>RIGHT(N2879, LEN(N2879)-SEARCH("/", N2879))</f>
        <v>plays</v>
      </c>
      <c r="S2879" s="13">
        <f>(J2879/86400)+25569+(-7/24)</f>
        <v>42672.66347222223</v>
      </c>
      <c r="T2879" s="13">
        <f>(I2879/86400)+25569+(-7/24)</f>
        <v>42704.416666666664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</f>
        <v>2.1000000000000001E-2</v>
      </c>
      <c r="P2880" s="9">
        <f>(E2880/L2880)</f>
        <v>15.75</v>
      </c>
      <c r="Q2880" t="str">
        <f>LEFT(N2880,SEARCH("/",N2880)-1)</f>
        <v>theater</v>
      </c>
      <c r="R2880" t="str">
        <f>RIGHT(N2880, LEN(N2880)-SEARCH("/", N2880))</f>
        <v>plays</v>
      </c>
      <c r="S2880" s="13">
        <f>(J2880/86400)+25569+(-7/24)</f>
        <v>42128.324016203704</v>
      </c>
      <c r="T2880" s="13">
        <f>(I2880/86400)+25569+(-7/24)</f>
        <v>42188.324016203704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</f>
        <v>2.5892857142857141E-3</v>
      </c>
      <c r="P2881" s="9">
        <f>(E2881/L2881)</f>
        <v>29</v>
      </c>
      <c r="Q2881" t="str">
        <f>LEFT(N2881,SEARCH("/",N2881)-1)</f>
        <v>theater</v>
      </c>
      <c r="R2881" t="str">
        <f>RIGHT(N2881, LEN(N2881)-SEARCH("/", N2881))</f>
        <v>plays</v>
      </c>
      <c r="S2881" s="13">
        <f>(J2881/86400)+25569+(-7/24)</f>
        <v>42359.433576388888</v>
      </c>
      <c r="T2881" s="13">
        <f>(I2881/86400)+25569+(-7/24)</f>
        <v>42389.433576388888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</f>
        <v>0.23333333333333334</v>
      </c>
      <c r="P2882" s="9">
        <f>(E2882/L2882)</f>
        <v>96.551724137931032</v>
      </c>
      <c r="Q2882" t="str">
        <f>LEFT(N2882,SEARCH("/",N2882)-1)</f>
        <v>theater</v>
      </c>
      <c r="R2882" t="str">
        <f>RIGHT(N2882, LEN(N2882)-SEARCH("/", N2882))</f>
        <v>plays</v>
      </c>
      <c r="S2882" s="13">
        <f>(J2882/86400)+25569+(-7/24)</f>
        <v>42192.614027777781</v>
      </c>
      <c r="T2882" s="13">
        <f>(I2882/86400)+25569+(-7/24)</f>
        <v>42236.420138888891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</f>
        <v>0</v>
      </c>
      <c r="P2883" s="9" t="e">
        <f>(E2883/L2883)</f>
        <v>#DIV/0!</v>
      </c>
      <c r="Q2883" t="str">
        <f>LEFT(N2883,SEARCH("/",N2883)-1)</f>
        <v>theater</v>
      </c>
      <c r="R2883" t="str">
        <f>RIGHT(N2883, LEN(N2883)-SEARCH("/", N2883))</f>
        <v>plays</v>
      </c>
      <c r="S2883" s="13">
        <f>(J2883/86400)+25569+(-7/24)</f>
        <v>41916.305972222224</v>
      </c>
      <c r="T2883" s="13">
        <f>(I2883/86400)+25569+(-7/24)</f>
        <v>41976.347638888888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</f>
        <v>0.33600000000000002</v>
      </c>
      <c r="P2884" s="9">
        <f>(E2884/L2884)</f>
        <v>63</v>
      </c>
      <c r="Q2884" t="str">
        <f>LEFT(N2884,SEARCH("/",N2884)-1)</f>
        <v>theater</v>
      </c>
      <c r="R2884" t="str">
        <f>RIGHT(N2884, LEN(N2884)-SEARCH("/", N2884))</f>
        <v>plays</v>
      </c>
      <c r="S2884" s="13">
        <f>(J2884/86400)+25569+(-7/24)</f>
        <v>42461.304606481484</v>
      </c>
      <c r="T2884" s="13">
        <f>(I2884/86400)+25569+(-7/24)</f>
        <v>42491.304606481484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</f>
        <v>0.1908</v>
      </c>
      <c r="P2885" s="9">
        <f>(E2885/L2885)</f>
        <v>381.6</v>
      </c>
      <c r="Q2885" t="str">
        <f>LEFT(N2885,SEARCH("/",N2885)-1)</f>
        <v>theater</v>
      </c>
      <c r="R2885" t="str">
        <f>RIGHT(N2885, LEN(N2885)-SEARCH("/", N2885))</f>
        <v>plays</v>
      </c>
      <c r="S2885" s="13">
        <f>(J2885/86400)+25569+(-7/24)</f>
        <v>42370.611539351856</v>
      </c>
      <c r="T2885" s="13">
        <f>(I2885/86400)+25569+(-7/24)</f>
        <v>42405.915972222225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</f>
        <v>4.1111111111111114E-3</v>
      </c>
      <c r="P2886" s="9">
        <f>(E2886/L2886)</f>
        <v>46.25</v>
      </c>
      <c r="Q2886" t="str">
        <f>LEFT(N2886,SEARCH("/",N2886)-1)</f>
        <v>theater</v>
      </c>
      <c r="R2886" t="str">
        <f>RIGHT(N2886, LEN(N2886)-SEARCH("/", N2886))</f>
        <v>plays</v>
      </c>
      <c r="S2886" s="13">
        <f>(J2886/86400)+25569+(-7/24)</f>
        <v>41948.435590277782</v>
      </c>
      <c r="T2886" s="13">
        <f>(I2886/86400)+25569+(-7/24)</f>
        <v>41978.435590277782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</f>
        <v>0.32500000000000001</v>
      </c>
      <c r="P2887" s="9">
        <f>(E2887/L2887)</f>
        <v>26</v>
      </c>
      <c r="Q2887" t="str">
        <f>LEFT(N2887,SEARCH("/",N2887)-1)</f>
        <v>theater</v>
      </c>
      <c r="R2887" t="str">
        <f>RIGHT(N2887, LEN(N2887)-SEARCH("/", N2887))</f>
        <v>plays</v>
      </c>
      <c r="S2887" s="13">
        <f>(J2887/86400)+25569+(-7/24)</f>
        <v>42046.784733796296</v>
      </c>
      <c r="T2887" s="13">
        <f>(I2887/86400)+25569+(-7/24)</f>
        <v>42076.743067129632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</f>
        <v>0.05</v>
      </c>
      <c r="P2888" s="9">
        <f>(E2888/L2888)</f>
        <v>10</v>
      </c>
      <c r="Q2888" t="str">
        <f>LEFT(N2888,SEARCH("/",N2888)-1)</f>
        <v>theater</v>
      </c>
      <c r="R2888" t="str">
        <f>RIGHT(N2888, LEN(N2888)-SEARCH("/", N2888))</f>
        <v>plays</v>
      </c>
      <c r="S2888" s="13">
        <f>(J2888/86400)+25569+(-7/24)</f>
        <v>42261.341250000005</v>
      </c>
      <c r="T2888" s="13">
        <f>(I2888/86400)+25569+(-7/24)</f>
        <v>42265.874305555561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</f>
        <v>1.6666666666666668E-3</v>
      </c>
      <c r="P2889" s="9">
        <f>(E2889/L2889)</f>
        <v>5</v>
      </c>
      <c r="Q2889" t="str">
        <f>LEFT(N2889,SEARCH("/",N2889)-1)</f>
        <v>theater</v>
      </c>
      <c r="R2889" t="str">
        <f>RIGHT(N2889, LEN(N2889)-SEARCH("/", N2889))</f>
        <v>plays</v>
      </c>
      <c r="S2889" s="13">
        <f>(J2889/86400)+25569+(-7/24)</f>
        <v>41985.135694444449</v>
      </c>
      <c r="T2889" s="13">
        <f>(I2889/86400)+25569+(-7/24)</f>
        <v>42015.135694444449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</f>
        <v>0</v>
      </c>
      <c r="P2890" s="9" t="e">
        <f>(E2890/L2890)</f>
        <v>#DIV/0!</v>
      </c>
      <c r="Q2890" t="str">
        <f>LEFT(N2890,SEARCH("/",N2890)-1)</f>
        <v>theater</v>
      </c>
      <c r="R2890" t="str">
        <f>RIGHT(N2890, LEN(N2890)-SEARCH("/", N2890))</f>
        <v>plays</v>
      </c>
      <c r="S2890" s="13">
        <f>(J2890/86400)+25569+(-7/24)</f>
        <v>41922.243518518524</v>
      </c>
      <c r="T2890" s="13">
        <f>(I2890/86400)+25569+(-7/24)</f>
        <v>41929.915972222225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</f>
        <v>0.38066666666666665</v>
      </c>
      <c r="P2891" s="9">
        <f>(E2891/L2891)</f>
        <v>81.571428571428569</v>
      </c>
      <c r="Q2891" t="str">
        <f>LEFT(N2891,SEARCH("/",N2891)-1)</f>
        <v>theater</v>
      </c>
      <c r="R2891" t="str">
        <f>RIGHT(N2891, LEN(N2891)-SEARCH("/", N2891))</f>
        <v>plays</v>
      </c>
      <c r="S2891" s="13">
        <f>(J2891/86400)+25569+(-7/24)</f>
        <v>41850.571585648147</v>
      </c>
      <c r="T2891" s="13">
        <f>(I2891/86400)+25569+(-7/24)</f>
        <v>41880.571585648147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</f>
        <v>1.0500000000000001E-2</v>
      </c>
      <c r="P2892" s="9">
        <f>(E2892/L2892)</f>
        <v>7</v>
      </c>
      <c r="Q2892" t="str">
        <f>LEFT(N2892,SEARCH("/",N2892)-1)</f>
        <v>theater</v>
      </c>
      <c r="R2892" t="str">
        <f>RIGHT(N2892, LEN(N2892)-SEARCH("/", N2892))</f>
        <v>plays</v>
      </c>
      <c r="S2892" s="13">
        <f>(J2892/86400)+25569+(-7/24)</f>
        <v>41831.451296296298</v>
      </c>
      <c r="T2892" s="13">
        <f>(I2892/86400)+25569+(-7/24)</f>
        <v>41859.833333333336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</f>
        <v>2.7300000000000001E-2</v>
      </c>
      <c r="P2893" s="9">
        <f>(E2893/L2893)</f>
        <v>27.3</v>
      </c>
      <c r="Q2893" t="str">
        <f>LEFT(N2893,SEARCH("/",N2893)-1)</f>
        <v>theater</v>
      </c>
      <c r="R2893" t="str">
        <f>RIGHT(N2893, LEN(N2893)-SEARCH("/", N2893))</f>
        <v>plays</v>
      </c>
      <c r="S2893" s="13">
        <f>(J2893/86400)+25569+(-7/24)</f>
        <v>42415.591759259267</v>
      </c>
      <c r="T2893" s="13">
        <f>(I2893/86400)+25569+(-7/24)</f>
        <v>42475.550092592595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</f>
        <v>9.0909090909090912E-2</v>
      </c>
      <c r="P2894" s="9">
        <f>(E2894/L2894)</f>
        <v>29.411764705882351</v>
      </c>
      <c r="Q2894" t="str">
        <f>LEFT(N2894,SEARCH("/",N2894)-1)</f>
        <v>theater</v>
      </c>
      <c r="R2894" t="str">
        <f>RIGHT(N2894, LEN(N2894)-SEARCH("/", N2894))</f>
        <v>plays</v>
      </c>
      <c r="S2894" s="13">
        <f>(J2894/86400)+25569+(-7/24)</f>
        <v>41869.422500000001</v>
      </c>
      <c r="T2894" s="13">
        <f>(I2894/86400)+25569+(-7/24)</f>
        <v>41876.583333333336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</f>
        <v>5.0000000000000001E-3</v>
      </c>
      <c r="P2895" s="9">
        <f>(E2895/L2895)</f>
        <v>12.5</v>
      </c>
      <c r="Q2895" t="str">
        <f>LEFT(N2895,SEARCH("/",N2895)-1)</f>
        <v>theater</v>
      </c>
      <c r="R2895" t="str">
        <f>RIGHT(N2895, LEN(N2895)-SEARCH("/", N2895))</f>
        <v>plays</v>
      </c>
      <c r="S2895" s="13">
        <f>(J2895/86400)+25569+(-7/24)</f>
        <v>41953.481423611112</v>
      </c>
      <c r="T2895" s="13">
        <f>(I2895/86400)+25569+(-7/24)</f>
        <v>42012.791666666664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</f>
        <v>0</v>
      </c>
      <c r="P2896" s="9" t="e">
        <f>(E2896/L2896)</f>
        <v>#DIV/0!</v>
      </c>
      <c r="Q2896" t="str">
        <f>LEFT(N2896,SEARCH("/",N2896)-1)</f>
        <v>theater</v>
      </c>
      <c r="R2896" t="str">
        <f>RIGHT(N2896, LEN(N2896)-SEARCH("/", N2896))</f>
        <v>plays</v>
      </c>
      <c r="S2896" s="13">
        <f>(J2896/86400)+25569+(-7/24)</f>
        <v>42037.694618055561</v>
      </c>
      <c r="T2896" s="13">
        <f>(I2896/86400)+25569+(-7/24)</f>
        <v>42097.652951388889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</f>
        <v>4.5999999999999999E-2</v>
      </c>
      <c r="P2897" s="9">
        <f>(E2897/L2897)</f>
        <v>5.75</v>
      </c>
      <c r="Q2897" t="str">
        <f>LEFT(N2897,SEARCH("/",N2897)-1)</f>
        <v>theater</v>
      </c>
      <c r="R2897" t="str">
        <f>RIGHT(N2897, LEN(N2897)-SEARCH("/", N2897))</f>
        <v>plays</v>
      </c>
      <c r="S2897" s="13">
        <f>(J2897/86400)+25569+(-7/24)</f>
        <v>41811.263796296298</v>
      </c>
      <c r="T2897" s="13">
        <f>(I2897/86400)+25569+(-7/24)</f>
        <v>41812.583333333336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</f>
        <v>0.20833333333333334</v>
      </c>
      <c r="P2898" s="9">
        <f>(E2898/L2898)</f>
        <v>52.083333333333336</v>
      </c>
      <c r="Q2898" t="str">
        <f>LEFT(N2898,SEARCH("/",N2898)-1)</f>
        <v>theater</v>
      </c>
      <c r="R2898" t="str">
        <f>RIGHT(N2898, LEN(N2898)-SEARCH("/", N2898))</f>
        <v>plays</v>
      </c>
      <c r="S2898" s="13">
        <f>(J2898/86400)+25569+(-7/24)</f>
        <v>42701.617141203707</v>
      </c>
      <c r="T2898" s="13">
        <f>(I2898/86400)+25569+(-7/24)</f>
        <v>42715.958333333336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</f>
        <v>4.583333333333333E-2</v>
      </c>
      <c r="P2899" s="9">
        <f>(E2899/L2899)</f>
        <v>183.33333333333334</v>
      </c>
      <c r="Q2899" t="str">
        <f>LEFT(N2899,SEARCH("/",N2899)-1)</f>
        <v>theater</v>
      </c>
      <c r="R2899" t="str">
        <f>RIGHT(N2899, LEN(N2899)-SEARCH("/", N2899))</f>
        <v>plays</v>
      </c>
      <c r="S2899" s="13">
        <f>(J2899/86400)+25569+(-7/24)</f>
        <v>42258.354837962965</v>
      </c>
      <c r="T2899" s="13">
        <f>(I2899/86400)+25569+(-7/24)</f>
        <v>42288.353530092594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</f>
        <v>4.2133333333333335E-2</v>
      </c>
      <c r="P2900" s="9">
        <f>(E2900/L2900)</f>
        <v>26.333333333333332</v>
      </c>
      <c r="Q2900" t="str">
        <f>LEFT(N2900,SEARCH("/",N2900)-1)</f>
        <v>theater</v>
      </c>
      <c r="R2900" t="str">
        <f>RIGHT(N2900, LEN(N2900)-SEARCH("/", N2900))</f>
        <v>plays</v>
      </c>
      <c r="S2900" s="13">
        <f>(J2900/86400)+25569+(-7/24)</f>
        <v>42278.373298611114</v>
      </c>
      <c r="T2900" s="13">
        <f>(I2900/86400)+25569+(-7/24)</f>
        <v>42308.373298611114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</f>
        <v>0</v>
      </c>
      <c r="P2901" s="9" t="e">
        <f>(E2901/L2901)</f>
        <v>#DIV/0!</v>
      </c>
      <c r="Q2901" t="str">
        <f>LEFT(N2901,SEARCH("/",N2901)-1)</f>
        <v>theater</v>
      </c>
      <c r="R2901" t="str">
        <f>RIGHT(N2901, LEN(N2901)-SEARCH("/", N2901))</f>
        <v>plays</v>
      </c>
      <c r="S2901" s="13">
        <f>(J2901/86400)+25569+(-7/24)</f>
        <v>42514.786550925928</v>
      </c>
      <c r="T2901" s="13">
        <f>(I2901/86400)+25569+(-7/24)</f>
        <v>42574.786550925928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</f>
        <v>0.61909090909090914</v>
      </c>
      <c r="P2902" s="9">
        <f>(E2902/L2902)</f>
        <v>486.42857142857144</v>
      </c>
      <c r="Q2902" t="str">
        <f>LEFT(N2902,SEARCH("/",N2902)-1)</f>
        <v>theater</v>
      </c>
      <c r="R2902" t="str">
        <f>RIGHT(N2902, LEN(N2902)-SEARCH("/", N2902))</f>
        <v>plays</v>
      </c>
      <c r="S2902" s="13">
        <f>(J2902/86400)+25569+(-7/24)</f>
        <v>41829.942500000005</v>
      </c>
      <c r="T2902" s="13">
        <f>(I2902/86400)+25569+(-7/24)</f>
        <v>41859.942500000005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</f>
        <v>8.0000000000000002E-3</v>
      </c>
      <c r="P2903" s="9">
        <f>(E2903/L2903)</f>
        <v>3</v>
      </c>
      <c r="Q2903" t="str">
        <f>LEFT(N2903,SEARCH("/",N2903)-1)</f>
        <v>theater</v>
      </c>
      <c r="R2903" t="str">
        <f>RIGHT(N2903, LEN(N2903)-SEARCH("/", N2903))</f>
        <v>plays</v>
      </c>
      <c r="S2903" s="13">
        <f>(J2903/86400)+25569+(-7/24)</f>
        <v>41982.612719907411</v>
      </c>
      <c r="T2903" s="13">
        <f>(I2903/86400)+25569+(-7/24)</f>
        <v>42042.612719907411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</f>
        <v>1.6666666666666666E-4</v>
      </c>
      <c r="P2904" s="9">
        <f>(E2904/L2904)</f>
        <v>25</v>
      </c>
      <c r="Q2904" t="str">
        <f>LEFT(N2904,SEARCH("/",N2904)-1)</f>
        <v>theater</v>
      </c>
      <c r="R2904" t="str">
        <f>RIGHT(N2904, LEN(N2904)-SEARCH("/", N2904))</f>
        <v>plays</v>
      </c>
      <c r="S2904" s="13">
        <f>(J2904/86400)+25569+(-7/24)</f>
        <v>42210.148101851853</v>
      </c>
      <c r="T2904" s="13">
        <f>(I2904/86400)+25569+(-7/24)</f>
        <v>42240.148101851853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</f>
        <v>7.7999999999999996E-3</v>
      </c>
      <c r="P2905" s="9">
        <f>(E2905/L2905)</f>
        <v>9.75</v>
      </c>
      <c r="Q2905" t="str">
        <f>LEFT(N2905,SEARCH("/",N2905)-1)</f>
        <v>theater</v>
      </c>
      <c r="R2905" t="str">
        <f>RIGHT(N2905, LEN(N2905)-SEARCH("/", N2905))</f>
        <v>plays</v>
      </c>
      <c r="S2905" s="13">
        <f>(J2905/86400)+25569+(-7/24)</f>
        <v>42195.875208333331</v>
      </c>
      <c r="T2905" s="13">
        <f>(I2905/86400)+25569+(-7/24)</f>
        <v>42255.875208333331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</f>
        <v>0.05</v>
      </c>
      <c r="P2906" s="9">
        <f>(E2906/L2906)</f>
        <v>18.75</v>
      </c>
      <c r="Q2906" t="str">
        <f>LEFT(N2906,SEARCH("/",N2906)-1)</f>
        <v>theater</v>
      </c>
      <c r="R2906" t="str">
        <f>RIGHT(N2906, LEN(N2906)-SEARCH("/", N2906))</f>
        <v>plays</v>
      </c>
      <c r="S2906" s="13">
        <f>(J2906/86400)+25569+(-7/24)</f>
        <v>41940.676284722227</v>
      </c>
      <c r="T2906" s="13">
        <f>(I2906/86400)+25569+(-7/24)</f>
        <v>41952.208333333336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</f>
        <v>0.17771428571428571</v>
      </c>
      <c r="P2907" s="9">
        <f>(E2907/L2907)</f>
        <v>36.588235294117645</v>
      </c>
      <c r="Q2907" t="str">
        <f>LEFT(N2907,SEARCH("/",N2907)-1)</f>
        <v>theater</v>
      </c>
      <c r="R2907" t="str">
        <f>RIGHT(N2907, LEN(N2907)-SEARCH("/", N2907))</f>
        <v>plays</v>
      </c>
      <c r="S2907" s="13">
        <f>(J2907/86400)+25569+(-7/24)</f>
        <v>42605.765196759261</v>
      </c>
      <c r="T2907" s="13">
        <f>(I2907/86400)+25569+(-7/24)</f>
        <v>42619.765196759261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</f>
        <v>9.4166666666666662E-2</v>
      </c>
      <c r="P2908" s="9">
        <f>(E2908/L2908)</f>
        <v>80.714285714285708</v>
      </c>
      <c r="Q2908" t="str">
        <f>LEFT(N2908,SEARCH("/",N2908)-1)</f>
        <v>theater</v>
      </c>
      <c r="R2908" t="str">
        <f>RIGHT(N2908, LEN(N2908)-SEARCH("/", N2908))</f>
        <v>plays</v>
      </c>
      <c r="S2908" s="13">
        <f>(J2908/86400)+25569+(-7/24)</f>
        <v>42199.357245370375</v>
      </c>
      <c r="T2908" s="13">
        <f>(I2908/86400)+25569+(-7/24)</f>
        <v>42216.750000000007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</f>
        <v>8.0000000000000004E-4</v>
      </c>
      <c r="P2909" s="9">
        <f>(E2909/L2909)</f>
        <v>1</v>
      </c>
      <c r="Q2909" t="str">
        <f>LEFT(N2909,SEARCH("/",N2909)-1)</f>
        <v>theater</v>
      </c>
      <c r="R2909" t="str">
        <f>RIGHT(N2909, LEN(N2909)-SEARCH("/", N2909))</f>
        <v>plays</v>
      </c>
      <c r="S2909" s="13">
        <f>(J2909/86400)+25569+(-7/24)</f>
        <v>42444.586076388892</v>
      </c>
      <c r="T2909" s="13">
        <f>(I2909/86400)+25569+(-7/24)</f>
        <v>42504.586076388892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</f>
        <v>2.75E-2</v>
      </c>
      <c r="P2910" s="9">
        <f>(E2910/L2910)</f>
        <v>52.8</v>
      </c>
      <c r="Q2910" t="str">
        <f>LEFT(N2910,SEARCH("/",N2910)-1)</f>
        <v>theater</v>
      </c>
      <c r="R2910" t="str">
        <f>RIGHT(N2910, LEN(N2910)-SEARCH("/", N2910))</f>
        <v>plays</v>
      </c>
      <c r="S2910" s="13">
        <f>(J2910/86400)+25569+(-7/24)</f>
        <v>42499.440034722225</v>
      </c>
      <c r="T2910" s="13">
        <f>(I2910/86400)+25569+(-7/24)</f>
        <v>42529.440034722225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</f>
        <v>1.1111111111111112E-4</v>
      </c>
      <c r="P2911" s="9">
        <f>(E2911/L2911)</f>
        <v>20</v>
      </c>
      <c r="Q2911" t="str">
        <f>LEFT(N2911,SEARCH("/",N2911)-1)</f>
        <v>theater</v>
      </c>
      <c r="R2911" t="str">
        <f>RIGHT(N2911, LEN(N2911)-SEARCH("/", N2911))</f>
        <v>plays</v>
      </c>
      <c r="S2911" s="13">
        <f>(J2911/86400)+25569+(-7/24)</f>
        <v>41928.974548611113</v>
      </c>
      <c r="T2911" s="13">
        <f>(I2911/86400)+25569+(-7/24)</f>
        <v>41968.531944444447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</f>
        <v>3.3333333333333335E-5</v>
      </c>
      <c r="P2912" s="9">
        <f>(E2912/L2912)</f>
        <v>1</v>
      </c>
      <c r="Q2912" t="str">
        <f>LEFT(N2912,SEARCH("/",N2912)-1)</f>
        <v>theater</v>
      </c>
      <c r="R2912" t="str">
        <f>RIGHT(N2912, LEN(N2912)-SEARCH("/", N2912))</f>
        <v>plays</v>
      </c>
      <c r="S2912" s="13">
        <f>(J2912/86400)+25569+(-7/24)</f>
        <v>42107.549618055556</v>
      </c>
      <c r="T2912" s="13">
        <f>(I2912/86400)+25569+(-7/24)</f>
        <v>42167.549618055556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</f>
        <v>0.36499999999999999</v>
      </c>
      <c r="P2913" s="9">
        <f>(E2913/L2913)</f>
        <v>46.928571428571431</v>
      </c>
      <c r="Q2913" t="str">
        <f>LEFT(N2913,SEARCH("/",N2913)-1)</f>
        <v>theater</v>
      </c>
      <c r="R2913" t="str">
        <f>RIGHT(N2913, LEN(N2913)-SEARCH("/", N2913))</f>
        <v>plays</v>
      </c>
      <c r="S2913" s="13">
        <f>(J2913/86400)+25569+(-7/24)</f>
        <v>42142.477152777785</v>
      </c>
      <c r="T2913" s="13">
        <f>(I2913/86400)+25569+(-7/24)</f>
        <v>42182.477152777785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</f>
        <v>0.14058171745152354</v>
      </c>
      <c r="P2914" s="9">
        <f>(E2914/L2914)</f>
        <v>78.07692307692308</v>
      </c>
      <c r="Q2914" t="str">
        <f>LEFT(N2914,SEARCH("/",N2914)-1)</f>
        <v>theater</v>
      </c>
      <c r="R2914" t="str">
        <f>RIGHT(N2914, LEN(N2914)-SEARCH("/", N2914))</f>
        <v>plays</v>
      </c>
      <c r="S2914" s="13">
        <f>(J2914/86400)+25569+(-7/24)</f>
        <v>42353.83997685185</v>
      </c>
      <c r="T2914" s="13">
        <f>(I2914/86400)+25569+(-7/24)</f>
        <v>42383.83997685185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</f>
        <v>2.0000000000000001E-4</v>
      </c>
      <c r="P2915" s="9">
        <f>(E2915/L2915)</f>
        <v>1</v>
      </c>
      <c r="Q2915" t="str">
        <f>LEFT(N2915,SEARCH("/",N2915)-1)</f>
        <v>theater</v>
      </c>
      <c r="R2915" t="str">
        <f>RIGHT(N2915, LEN(N2915)-SEARCH("/", N2915))</f>
        <v>plays</v>
      </c>
      <c r="S2915" s="13">
        <f>(J2915/86400)+25569+(-7/24)</f>
        <v>41828.631238425929</v>
      </c>
      <c r="T2915" s="13">
        <f>(I2915/86400)+25569+(-7/24)</f>
        <v>41888.631238425929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</f>
        <v>4.0000000000000003E-5</v>
      </c>
      <c r="P2916" s="9">
        <f>(E2916/L2916)</f>
        <v>1</v>
      </c>
      <c r="Q2916" t="str">
        <f>LEFT(N2916,SEARCH("/",N2916)-1)</f>
        <v>theater</v>
      </c>
      <c r="R2916" t="str">
        <f>RIGHT(N2916, LEN(N2916)-SEARCH("/", N2916))</f>
        <v>plays</v>
      </c>
      <c r="S2916" s="13">
        <f>(J2916/86400)+25569+(-7/24)</f>
        <v>42017.615671296298</v>
      </c>
      <c r="T2916" s="13">
        <f>(I2916/86400)+25569+(-7/24)</f>
        <v>42077.574004629634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</f>
        <v>0.61099999999999999</v>
      </c>
      <c r="P2917" s="9">
        <f>(E2917/L2917)</f>
        <v>203.66666666666666</v>
      </c>
      <c r="Q2917" t="str">
        <f>LEFT(N2917,SEARCH("/",N2917)-1)</f>
        <v>theater</v>
      </c>
      <c r="R2917" t="str">
        <f>RIGHT(N2917, LEN(N2917)-SEARCH("/", N2917))</f>
        <v>plays</v>
      </c>
      <c r="S2917" s="13">
        <f>(J2917/86400)+25569+(-7/24)</f>
        <v>42415.106365740743</v>
      </c>
      <c r="T2917" s="13">
        <f>(I2917/86400)+25569+(-7/24)</f>
        <v>42445.064699074072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</f>
        <v>7.8378378378378383E-2</v>
      </c>
      <c r="P2918" s="9">
        <f>(E2918/L2918)</f>
        <v>20.714285714285715</v>
      </c>
      <c r="Q2918" t="str">
        <f>LEFT(N2918,SEARCH("/",N2918)-1)</f>
        <v>theater</v>
      </c>
      <c r="R2918" t="str">
        <f>RIGHT(N2918, LEN(N2918)-SEARCH("/", N2918))</f>
        <v>plays</v>
      </c>
      <c r="S2918" s="13">
        <f>(J2918/86400)+25569+(-7/24)</f>
        <v>41755.185057870374</v>
      </c>
      <c r="T2918" s="13">
        <f>(I2918/86400)+25569+(-7/24)</f>
        <v>41778.185057870374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</f>
        <v>0.2185</v>
      </c>
      <c r="P2919" s="9">
        <f>(E2919/L2919)</f>
        <v>48.555555555555557</v>
      </c>
      <c r="Q2919" t="str">
        <f>LEFT(N2919,SEARCH("/",N2919)-1)</f>
        <v>theater</v>
      </c>
      <c r="R2919" t="str">
        <f>RIGHT(N2919, LEN(N2919)-SEARCH("/", N2919))</f>
        <v>plays</v>
      </c>
      <c r="S2919" s="13">
        <f>(J2919/86400)+25569+(-7/24)</f>
        <v>42244.942673611113</v>
      </c>
      <c r="T2919" s="13">
        <f>(I2919/86400)+25569+(-7/24)</f>
        <v>42262.942673611113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</f>
        <v>0.27239999999999998</v>
      </c>
      <c r="P2920" s="9">
        <f>(E2920/L2920)</f>
        <v>68.099999999999994</v>
      </c>
      <c r="Q2920" t="str">
        <f>LEFT(N2920,SEARCH("/",N2920)-1)</f>
        <v>theater</v>
      </c>
      <c r="R2920" t="str">
        <f>RIGHT(N2920, LEN(N2920)-SEARCH("/", N2920))</f>
        <v>plays</v>
      </c>
      <c r="S2920" s="13">
        <f>(J2920/86400)+25569+(-7/24)</f>
        <v>42278.338043981486</v>
      </c>
      <c r="T2920" s="13">
        <f>(I2920/86400)+25569+(-7/24)</f>
        <v>42306.338043981486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</f>
        <v>8.5000000000000006E-2</v>
      </c>
      <c r="P2921" s="9">
        <f>(E2921/L2921)</f>
        <v>8.5</v>
      </c>
      <c r="Q2921" t="str">
        <f>LEFT(N2921,SEARCH("/",N2921)-1)</f>
        <v>theater</v>
      </c>
      <c r="R2921" t="str">
        <f>RIGHT(N2921, LEN(N2921)-SEARCH("/", N2921))</f>
        <v>plays</v>
      </c>
      <c r="S2921" s="13">
        <f>(J2921/86400)+25569+(-7/24)</f>
        <v>41826.327881944446</v>
      </c>
      <c r="T2921" s="13">
        <f>(I2921/86400)+25569+(-7/24)</f>
        <v>41856.327881944446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</f>
        <v>0.26840000000000003</v>
      </c>
      <c r="P2922" s="9">
        <f>(E2922/L2922)</f>
        <v>51.615384615384613</v>
      </c>
      <c r="Q2922" t="str">
        <f>LEFT(N2922,SEARCH("/",N2922)-1)</f>
        <v>theater</v>
      </c>
      <c r="R2922" t="str">
        <f>RIGHT(N2922, LEN(N2922)-SEARCH("/", N2922))</f>
        <v>plays</v>
      </c>
      <c r="S2922" s="13">
        <f>(J2922/86400)+25569+(-7/24)</f>
        <v>42058.500810185193</v>
      </c>
      <c r="T2922" s="13">
        <f>(I2922/86400)+25569+(-7/24)</f>
        <v>42088.459143518521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</f>
        <v>1.29</v>
      </c>
      <c r="P2923" s="9">
        <f>(E2923/L2923)</f>
        <v>43</v>
      </c>
      <c r="Q2923" t="str">
        <f>LEFT(N2923,SEARCH("/",N2923)-1)</f>
        <v>theater</v>
      </c>
      <c r="R2923" t="str">
        <f>RIGHT(N2923, LEN(N2923)-SEARCH("/", N2923))</f>
        <v>musical</v>
      </c>
      <c r="S2923" s="13">
        <f>(J2923/86400)+25569+(-7/24)</f>
        <v>41877.594953703709</v>
      </c>
      <c r="T2923" s="13">
        <f>(I2923/86400)+25569+(-7/24)</f>
        <v>41907.594953703709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</f>
        <v>1</v>
      </c>
      <c r="P2924" s="9">
        <f>(E2924/L2924)</f>
        <v>83.333333333333329</v>
      </c>
      <c r="Q2924" t="str">
        <f>LEFT(N2924,SEARCH("/",N2924)-1)</f>
        <v>theater</v>
      </c>
      <c r="R2924" t="str">
        <f>RIGHT(N2924, LEN(N2924)-SEARCH("/", N2924))</f>
        <v>musical</v>
      </c>
      <c r="S2924" s="13">
        <f>(J2924/86400)+25569+(-7/24)</f>
        <v>42097.582488425927</v>
      </c>
      <c r="T2924" s="13">
        <f>(I2924/86400)+25569+(-7/24)</f>
        <v>42142.582488425927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</f>
        <v>1</v>
      </c>
      <c r="P2925" s="9">
        <f>(E2925/L2925)</f>
        <v>30</v>
      </c>
      <c r="Q2925" t="str">
        <f>LEFT(N2925,SEARCH("/",N2925)-1)</f>
        <v>theater</v>
      </c>
      <c r="R2925" t="str">
        <f>RIGHT(N2925, LEN(N2925)-SEARCH("/", N2925))</f>
        <v>musical</v>
      </c>
      <c r="S2925" s="13">
        <f>(J2925/86400)+25569+(-7/24)</f>
        <v>42012.860868055555</v>
      </c>
      <c r="T2925" s="13">
        <f>(I2925/86400)+25569+(-7/24)</f>
        <v>42027.833333333336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</f>
        <v>1.032</v>
      </c>
      <c r="P2926" s="9">
        <f>(E2926/L2926)</f>
        <v>175.51020408163265</v>
      </c>
      <c r="Q2926" t="str">
        <f>LEFT(N2926,SEARCH("/",N2926)-1)</f>
        <v>theater</v>
      </c>
      <c r="R2926" t="str">
        <f>RIGHT(N2926, LEN(N2926)-SEARCH("/", N2926))</f>
        <v>musical</v>
      </c>
      <c r="S2926" s="13">
        <f>(J2926/86400)+25569+(-7/24)</f>
        <v>42103.265162037038</v>
      </c>
      <c r="T2926" s="13">
        <f>(I2926/86400)+25569+(-7/24)</f>
        <v>42132.874305555561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</f>
        <v>1.0244597777777777</v>
      </c>
      <c r="P2927" s="9">
        <f>(E2927/L2927)</f>
        <v>231.66175879396985</v>
      </c>
      <c r="Q2927" t="str">
        <f>LEFT(N2927,SEARCH("/",N2927)-1)</f>
        <v>theater</v>
      </c>
      <c r="R2927" t="str">
        <f>RIGHT(N2927, LEN(N2927)-SEARCH("/", N2927))</f>
        <v>musical</v>
      </c>
      <c r="S2927" s="13">
        <f>(J2927/86400)+25569+(-7/24)</f>
        <v>41863.292453703711</v>
      </c>
      <c r="T2927" s="13">
        <f>(I2927/86400)+25569+(-7/24)</f>
        <v>41893.292453703711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</f>
        <v>1.25</v>
      </c>
      <c r="P2928" s="9">
        <f>(E2928/L2928)</f>
        <v>75</v>
      </c>
      <c r="Q2928" t="str">
        <f>LEFT(N2928,SEARCH("/",N2928)-1)</f>
        <v>theater</v>
      </c>
      <c r="R2928" t="str">
        <f>RIGHT(N2928, LEN(N2928)-SEARCH("/", N2928))</f>
        <v>musical</v>
      </c>
      <c r="S2928" s="13">
        <f>(J2928/86400)+25569+(-7/24)</f>
        <v>42044.474293981482</v>
      </c>
      <c r="T2928" s="13">
        <f>(I2928/86400)+25569+(-7/24)</f>
        <v>42058.474293981482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</f>
        <v>1.3083333333333333</v>
      </c>
      <c r="P2929" s="9">
        <f>(E2929/L2929)</f>
        <v>112.14285714285714</v>
      </c>
      <c r="Q2929" t="str">
        <f>LEFT(N2929,SEARCH("/",N2929)-1)</f>
        <v>theater</v>
      </c>
      <c r="R2929" t="str">
        <f>RIGHT(N2929, LEN(N2929)-SEARCH("/", N2929))</f>
        <v>musical</v>
      </c>
      <c r="S2929" s="13">
        <f>(J2929/86400)+25569+(-7/24)</f>
        <v>41806.377650462964</v>
      </c>
      <c r="T2929" s="13">
        <f>(I2929/86400)+25569+(-7/24)</f>
        <v>41834.916666666672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</f>
        <v>1</v>
      </c>
      <c r="P2930" s="9">
        <f>(E2930/L2930)</f>
        <v>41.666666666666664</v>
      </c>
      <c r="Q2930" t="str">
        <f>LEFT(N2930,SEARCH("/",N2930)-1)</f>
        <v>theater</v>
      </c>
      <c r="R2930" t="str">
        <f>RIGHT(N2930, LEN(N2930)-SEARCH("/", N2930))</f>
        <v>musical</v>
      </c>
      <c r="S2930" s="13">
        <f>(J2930/86400)+25569+(-7/24)</f>
        <v>42403.706550925934</v>
      </c>
      <c r="T2930" s="13">
        <f>(I2930/86400)+25569+(-7/24)</f>
        <v>42433.706550925934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</f>
        <v>1.02069375</v>
      </c>
      <c r="P2931" s="9">
        <f>(E2931/L2931)</f>
        <v>255.17343750000001</v>
      </c>
      <c r="Q2931" t="str">
        <f>LEFT(N2931,SEARCH("/",N2931)-1)</f>
        <v>theater</v>
      </c>
      <c r="R2931" t="str">
        <f>RIGHT(N2931, LEN(N2931)-SEARCH("/", N2931))</f>
        <v>musical</v>
      </c>
      <c r="S2931" s="13">
        <f>(J2931/86400)+25569+(-7/24)</f>
        <v>41754.272662037038</v>
      </c>
      <c r="T2931" s="13">
        <f>(I2931/86400)+25569+(-7/24)</f>
        <v>41784.272662037038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</f>
        <v>1.0092000000000001</v>
      </c>
      <c r="P2932" s="9">
        <f>(E2932/L2932)</f>
        <v>162.7741935483871</v>
      </c>
      <c r="Q2932" t="str">
        <f>LEFT(N2932,SEARCH("/",N2932)-1)</f>
        <v>theater</v>
      </c>
      <c r="R2932" t="str">
        <f>RIGHT(N2932, LEN(N2932)-SEARCH("/", N2932))</f>
        <v>musical</v>
      </c>
      <c r="S2932" s="13">
        <f>(J2932/86400)+25569+(-7/24)</f>
        <v>42101.292407407411</v>
      </c>
      <c r="T2932" s="13">
        <f>(I2932/86400)+25569+(-7/24)</f>
        <v>42131.292407407411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</f>
        <v>1.06</v>
      </c>
      <c r="P2933" s="9">
        <f>(E2933/L2933)</f>
        <v>88.333333333333329</v>
      </c>
      <c r="Q2933" t="str">
        <f>LEFT(N2933,SEARCH("/",N2933)-1)</f>
        <v>theater</v>
      </c>
      <c r="R2933" t="str">
        <f>RIGHT(N2933, LEN(N2933)-SEARCH("/", N2933))</f>
        <v>musical</v>
      </c>
      <c r="S2933" s="13">
        <f>(J2933/86400)+25569+(-7/24)</f>
        <v>41871.999571759261</v>
      </c>
      <c r="T2933" s="13">
        <f>(I2933/86400)+25569+(-7/24)</f>
        <v>41896.963888888895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</f>
        <v>1.0509677419354839</v>
      </c>
      <c r="P2934" s="9">
        <f>(E2934/L2934)</f>
        <v>85.736842105263165</v>
      </c>
      <c r="Q2934" t="str">
        <f>LEFT(N2934,SEARCH("/",N2934)-1)</f>
        <v>theater</v>
      </c>
      <c r="R2934" t="str">
        <f>RIGHT(N2934, LEN(N2934)-SEARCH("/", N2934))</f>
        <v>musical</v>
      </c>
      <c r="S2934" s="13">
        <f>(J2934/86400)+25569+(-7/24)</f>
        <v>42024.873113425929</v>
      </c>
      <c r="T2934" s="13">
        <f>(I2934/86400)+25569+(-7/24)</f>
        <v>42056.166666666664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</f>
        <v>1.0276000000000001</v>
      </c>
      <c r="P2935" s="9">
        <f>(E2935/L2935)</f>
        <v>47.574074074074076</v>
      </c>
      <c r="Q2935" t="str">
        <f>LEFT(N2935,SEARCH("/",N2935)-1)</f>
        <v>theater</v>
      </c>
      <c r="R2935" t="str">
        <f>RIGHT(N2935, LEN(N2935)-SEARCH("/", N2935))</f>
        <v>musical</v>
      </c>
      <c r="S2935" s="13">
        <f>(J2935/86400)+25569+(-7/24)</f>
        <v>42495.664965277778</v>
      </c>
      <c r="T2935" s="13">
        <f>(I2935/86400)+25569+(-7/24)</f>
        <v>42525.664965277778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</f>
        <v>1.08</v>
      </c>
      <c r="P2936" s="9">
        <f>(E2936/L2936)</f>
        <v>72.972972972972968</v>
      </c>
      <c r="Q2936" t="str">
        <f>LEFT(N2936,SEARCH("/",N2936)-1)</f>
        <v>theater</v>
      </c>
      <c r="R2936" t="str">
        <f>RIGHT(N2936, LEN(N2936)-SEARCH("/", N2936))</f>
        <v>musical</v>
      </c>
      <c r="S2936" s="13">
        <f>(J2936/86400)+25569+(-7/24)</f>
        <v>41775.344490740747</v>
      </c>
      <c r="T2936" s="13">
        <f>(I2936/86400)+25569+(-7/24)</f>
        <v>41805.344490740747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</f>
        <v>1.0088571428571429</v>
      </c>
      <c r="P2937" s="9">
        <f>(E2937/L2937)</f>
        <v>90.538461538461533</v>
      </c>
      <c r="Q2937" t="str">
        <f>LEFT(N2937,SEARCH("/",N2937)-1)</f>
        <v>theater</v>
      </c>
      <c r="R2937" t="str">
        <f>RIGHT(N2937, LEN(N2937)-SEARCH("/", N2937))</f>
        <v>musical</v>
      </c>
      <c r="S2937" s="13">
        <f>(J2937/86400)+25569+(-7/24)</f>
        <v>42553.291759259264</v>
      </c>
      <c r="T2937" s="13">
        <f>(I2937/86400)+25569+(-7/24)</f>
        <v>42611.416666666664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</f>
        <v>1.28</v>
      </c>
      <c r="P2938" s="9">
        <f>(E2938/L2938)</f>
        <v>37.647058823529413</v>
      </c>
      <c r="Q2938" t="str">
        <f>LEFT(N2938,SEARCH("/",N2938)-1)</f>
        <v>theater</v>
      </c>
      <c r="R2938" t="str">
        <f>RIGHT(N2938, LEN(N2938)-SEARCH("/", N2938))</f>
        <v>musical</v>
      </c>
      <c r="S2938" s="13">
        <f>(J2938/86400)+25569+(-7/24)</f>
        <v>41912.3590625</v>
      </c>
      <c r="T2938" s="13">
        <f>(I2938/86400)+25569+(-7/24)</f>
        <v>41924.915972222225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</f>
        <v>1.3333333333333333</v>
      </c>
      <c r="P2939" s="9">
        <f>(E2939/L2939)</f>
        <v>36.363636363636367</v>
      </c>
      <c r="Q2939" t="str">
        <f>LEFT(N2939,SEARCH("/",N2939)-1)</f>
        <v>theater</v>
      </c>
      <c r="R2939" t="str">
        <f>RIGHT(N2939, LEN(N2939)-SEARCH("/", N2939))</f>
        <v>musical</v>
      </c>
      <c r="S2939" s="13">
        <f>(J2939/86400)+25569+(-7/24)</f>
        <v>41803.165659722225</v>
      </c>
      <c r="T2939" s="13">
        <f>(I2939/86400)+25569+(-7/24)</f>
        <v>41833.165659722225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</f>
        <v>1.0137499999999999</v>
      </c>
      <c r="P2940" s="9">
        <f>(E2940/L2940)</f>
        <v>126.71875</v>
      </c>
      <c r="Q2940" t="str">
        <f>LEFT(N2940,SEARCH("/",N2940)-1)</f>
        <v>theater</v>
      </c>
      <c r="R2940" t="str">
        <f>RIGHT(N2940, LEN(N2940)-SEARCH("/", N2940))</f>
        <v>musical</v>
      </c>
      <c r="S2940" s="13">
        <f>(J2940/86400)+25569+(-7/24)</f>
        <v>42004.412199074075</v>
      </c>
      <c r="T2940" s="13">
        <f>(I2940/86400)+25569+(-7/24)</f>
        <v>42034.412199074075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</f>
        <v>1.0287500000000001</v>
      </c>
      <c r="P2941" s="9">
        <f>(E2941/L2941)</f>
        <v>329.2</v>
      </c>
      <c r="Q2941" t="str">
        <f>LEFT(N2941,SEARCH("/",N2941)-1)</f>
        <v>theater</v>
      </c>
      <c r="R2941" t="str">
        <f>RIGHT(N2941, LEN(N2941)-SEARCH("/", N2941))</f>
        <v>musical</v>
      </c>
      <c r="S2941" s="13">
        <f>(J2941/86400)+25569+(-7/24)</f>
        <v>41845.517500000002</v>
      </c>
      <c r="T2941" s="13">
        <f>(I2941/86400)+25569+(-7/24)</f>
        <v>41878.75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</f>
        <v>1.0724</v>
      </c>
      <c r="P2942" s="9">
        <f>(E2942/L2942)</f>
        <v>81.242424242424249</v>
      </c>
      <c r="Q2942" t="str">
        <f>LEFT(N2942,SEARCH("/",N2942)-1)</f>
        <v>theater</v>
      </c>
      <c r="R2942" t="str">
        <f>RIGHT(N2942, LEN(N2942)-SEARCH("/", N2942))</f>
        <v>musical</v>
      </c>
      <c r="S2942" s="13">
        <f>(J2942/86400)+25569+(-7/24)</f>
        <v>41982.48168981482</v>
      </c>
      <c r="T2942" s="13">
        <f>(I2942/86400)+25569+(-7/24)</f>
        <v>42022.48168981482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</f>
        <v>4.0000000000000003E-5</v>
      </c>
      <c r="P2943" s="9">
        <f>(E2943/L2943)</f>
        <v>1</v>
      </c>
      <c r="Q2943" t="str">
        <f>LEFT(N2943,SEARCH("/",N2943)-1)</f>
        <v>theater</v>
      </c>
      <c r="R2943" t="str">
        <f>RIGHT(N2943, LEN(N2943)-SEARCH("/", N2943))</f>
        <v>spaces</v>
      </c>
      <c r="S2943" s="13">
        <f>(J2943/86400)+25569+(-7/24)</f>
        <v>42034.66846064815</v>
      </c>
      <c r="T2943" s="13">
        <f>(I2943/86400)+25569+(-7/24)</f>
        <v>42064.66846064815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</f>
        <v>0.20424999999999999</v>
      </c>
      <c r="P2944" s="9">
        <f>(E2944/L2944)</f>
        <v>202.22772277227722</v>
      </c>
      <c r="Q2944" t="str">
        <f>LEFT(N2944,SEARCH("/",N2944)-1)</f>
        <v>theater</v>
      </c>
      <c r="R2944" t="str">
        <f>RIGHT(N2944, LEN(N2944)-SEARCH("/", N2944))</f>
        <v>spaces</v>
      </c>
      <c r="S2944" s="13">
        <f>(J2944/86400)+25569+(-7/24)</f>
        <v>42334.512256944443</v>
      </c>
      <c r="T2944" s="13">
        <f>(I2944/86400)+25569+(-7/24)</f>
        <v>42354.554166666669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</f>
        <v>0</v>
      </c>
      <c r="P2945" s="9" t="e">
        <f>(E2945/L2945)</f>
        <v>#DIV/0!</v>
      </c>
      <c r="Q2945" t="str">
        <f>LEFT(N2945,SEARCH("/",N2945)-1)</f>
        <v>theater</v>
      </c>
      <c r="R2945" t="str">
        <f>RIGHT(N2945, LEN(N2945)-SEARCH("/", N2945))</f>
        <v>spaces</v>
      </c>
      <c r="S2945" s="13">
        <f>(J2945/86400)+25569+(-7/24)</f>
        <v>42076.837731481479</v>
      </c>
      <c r="T2945" s="13">
        <f>(I2945/86400)+25569+(-7/24)</f>
        <v>42106.837731481479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</f>
        <v>0.01</v>
      </c>
      <c r="P2946" s="9">
        <f>(E2946/L2946)</f>
        <v>100</v>
      </c>
      <c r="Q2946" t="str">
        <f>LEFT(N2946,SEARCH("/",N2946)-1)</f>
        <v>theater</v>
      </c>
      <c r="R2946" t="str">
        <f>RIGHT(N2946, LEN(N2946)-SEARCH("/", N2946))</f>
        <v>spaces</v>
      </c>
      <c r="S2946" s="13">
        <f>(J2946/86400)+25569+(-7/24)</f>
        <v>42132.622662037036</v>
      </c>
      <c r="T2946" s="13">
        <f>(I2946/86400)+25569+(-7/24)</f>
        <v>42162.622662037036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</f>
        <v>0</v>
      </c>
      <c r="P2947" s="9" t="e">
        <f>(E2947/L2947)</f>
        <v>#DIV/0!</v>
      </c>
      <c r="Q2947" t="str">
        <f>LEFT(N2947,SEARCH("/",N2947)-1)</f>
        <v>theater</v>
      </c>
      <c r="R2947" t="str">
        <f>RIGHT(N2947, LEN(N2947)-SEARCH("/", N2947))</f>
        <v>spaces</v>
      </c>
      <c r="S2947" s="13">
        <f>(J2947/86400)+25569+(-7/24)</f>
        <v>42117.847916666673</v>
      </c>
      <c r="T2947" s="13">
        <f>(I2947/86400)+25569+(-7/24)</f>
        <v>42147.847916666673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</f>
        <v>1E-3</v>
      </c>
      <c r="P2948" s="9">
        <f>(E2948/L2948)</f>
        <v>1</v>
      </c>
      <c r="Q2948" t="str">
        <f>LEFT(N2948,SEARCH("/",N2948)-1)</f>
        <v>theater</v>
      </c>
      <c r="R2948" t="str">
        <f>RIGHT(N2948, LEN(N2948)-SEARCH("/", N2948))</f>
        <v>spaces</v>
      </c>
      <c r="S2948" s="13">
        <f>(J2948/86400)+25569+(-7/24)</f>
        <v>42567.239490740743</v>
      </c>
      <c r="T2948" s="13">
        <f>(I2948/86400)+25569+(-7/24)</f>
        <v>42597.239490740743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</f>
        <v>4.2880000000000001E-2</v>
      </c>
      <c r="P2949" s="9">
        <f>(E2949/L2949)</f>
        <v>82.461538461538467</v>
      </c>
      <c r="Q2949" t="str">
        <f>LEFT(N2949,SEARCH("/",N2949)-1)</f>
        <v>theater</v>
      </c>
      <c r="R2949" t="str">
        <f>RIGHT(N2949, LEN(N2949)-SEARCH("/", N2949))</f>
        <v>spaces</v>
      </c>
      <c r="S2949" s="13">
        <f>(J2949/86400)+25569+(-7/24)</f>
        <v>42649.270451388897</v>
      </c>
      <c r="T2949" s="13">
        <f>(I2949/86400)+25569+(-7/24)</f>
        <v>42698.424305555556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</f>
        <v>4.8000000000000001E-5</v>
      </c>
      <c r="P2950" s="9">
        <f>(E2950/L2950)</f>
        <v>2.6666666666666665</v>
      </c>
      <c r="Q2950" t="str">
        <f>LEFT(N2950,SEARCH("/",N2950)-1)</f>
        <v>theater</v>
      </c>
      <c r="R2950" t="str">
        <f>RIGHT(N2950, LEN(N2950)-SEARCH("/", N2950))</f>
        <v>spaces</v>
      </c>
      <c r="S2950" s="13">
        <f>(J2950/86400)+25569+(-7/24)</f>
        <v>42097.357557870368</v>
      </c>
      <c r="T2950" s="13">
        <f>(I2950/86400)+25569+(-7/24)</f>
        <v>42157.357557870368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</f>
        <v>2.5000000000000001E-2</v>
      </c>
      <c r="P2951" s="9">
        <f>(E2951/L2951)</f>
        <v>12.5</v>
      </c>
      <c r="Q2951" t="str">
        <f>LEFT(N2951,SEARCH("/",N2951)-1)</f>
        <v>theater</v>
      </c>
      <c r="R2951" t="str">
        <f>RIGHT(N2951, LEN(N2951)-SEARCH("/", N2951))</f>
        <v>spaces</v>
      </c>
      <c r="S2951" s="13">
        <f>(J2951/86400)+25569+(-7/24)</f>
        <v>42297.531446759262</v>
      </c>
      <c r="T2951" s="13">
        <f>(I2951/86400)+25569+(-7/24)</f>
        <v>42327.573113425933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</f>
        <v>0</v>
      </c>
      <c r="P2952" s="9" t="e">
        <f>(E2952/L2952)</f>
        <v>#DIV/0!</v>
      </c>
      <c r="Q2952" t="str">
        <f>LEFT(N2952,SEARCH("/",N2952)-1)</f>
        <v>theater</v>
      </c>
      <c r="R2952" t="str">
        <f>RIGHT(N2952, LEN(N2952)-SEARCH("/", N2952))</f>
        <v>spaces</v>
      </c>
      <c r="S2952" s="13">
        <f>(J2952/86400)+25569+(-7/24)</f>
        <v>42362.073518518526</v>
      </c>
      <c r="T2952" s="13">
        <f>(I2952/86400)+25569+(-7/24)</f>
        <v>42392.073518518526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</f>
        <v>2.1919999999999999E-2</v>
      </c>
      <c r="P2953" s="9">
        <f>(E2953/L2953)</f>
        <v>18.896551724137932</v>
      </c>
      <c r="Q2953" t="str">
        <f>LEFT(N2953,SEARCH("/",N2953)-1)</f>
        <v>theater</v>
      </c>
      <c r="R2953" t="str">
        <f>RIGHT(N2953, LEN(N2953)-SEARCH("/", N2953))</f>
        <v>spaces</v>
      </c>
      <c r="S2953" s="13">
        <f>(J2953/86400)+25569+(-7/24)</f>
        <v>41872.511261574073</v>
      </c>
      <c r="T2953" s="13">
        <f>(I2953/86400)+25569+(-7/24)</f>
        <v>41917.511261574073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</f>
        <v>8.0250000000000002E-2</v>
      </c>
      <c r="P2954" s="9">
        <f>(E2954/L2954)</f>
        <v>200.625</v>
      </c>
      <c r="Q2954" t="str">
        <f>LEFT(N2954,SEARCH("/",N2954)-1)</f>
        <v>theater</v>
      </c>
      <c r="R2954" t="str">
        <f>RIGHT(N2954, LEN(N2954)-SEARCH("/", N2954))</f>
        <v>spaces</v>
      </c>
      <c r="S2954" s="13">
        <f>(J2954/86400)+25569+(-7/24)</f>
        <v>42628.398599537039</v>
      </c>
      <c r="T2954" s="13">
        <f>(I2954/86400)+25569+(-7/24)</f>
        <v>42659.875000000007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</f>
        <v>1.5125E-3</v>
      </c>
      <c r="P2955" s="9">
        <f>(E2955/L2955)</f>
        <v>201.66666666666666</v>
      </c>
      <c r="Q2955" t="str">
        <f>LEFT(N2955,SEARCH("/",N2955)-1)</f>
        <v>theater</v>
      </c>
      <c r="R2955" t="str">
        <f>RIGHT(N2955, LEN(N2955)-SEARCH("/", N2955))</f>
        <v>spaces</v>
      </c>
      <c r="S2955" s="13">
        <f>(J2955/86400)+25569+(-7/24)</f>
        <v>42255.500243055554</v>
      </c>
      <c r="T2955" s="13">
        <f>(I2955/86400)+25569+(-7/24)</f>
        <v>42285.500243055554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</f>
        <v>0</v>
      </c>
      <c r="P2956" s="9" t="e">
        <f>(E2956/L2956)</f>
        <v>#DIV/0!</v>
      </c>
      <c r="Q2956" t="str">
        <f>LEFT(N2956,SEARCH("/",N2956)-1)</f>
        <v>theater</v>
      </c>
      <c r="R2956" t="str">
        <f>RIGHT(N2956, LEN(N2956)-SEARCH("/", N2956))</f>
        <v>spaces</v>
      </c>
      <c r="S2956" s="13">
        <f>(J2956/86400)+25569+(-7/24)</f>
        <v>42790.291701388887</v>
      </c>
      <c r="T2956" s="13">
        <f>(I2956/86400)+25569+(-7/24)</f>
        <v>42810.250034722223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</f>
        <v>0.59583333333333333</v>
      </c>
      <c r="P2957" s="9">
        <f>(E2957/L2957)</f>
        <v>65</v>
      </c>
      <c r="Q2957" t="str">
        <f>LEFT(N2957,SEARCH("/",N2957)-1)</f>
        <v>theater</v>
      </c>
      <c r="R2957" t="str">
        <f>RIGHT(N2957, LEN(N2957)-SEARCH("/", N2957))</f>
        <v>spaces</v>
      </c>
      <c r="S2957" s="13">
        <f>(J2957/86400)+25569+(-7/24)</f>
        <v>42141.449641203704</v>
      </c>
      <c r="T2957" s="13">
        <f>(I2957/86400)+25569+(-7/24)</f>
        <v>42171.449641203704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</f>
        <v>0.16734177215189874</v>
      </c>
      <c r="P2958" s="9">
        <f>(E2958/L2958)</f>
        <v>66.099999999999994</v>
      </c>
      <c r="Q2958" t="str">
        <f>LEFT(N2958,SEARCH("/",N2958)-1)</f>
        <v>theater</v>
      </c>
      <c r="R2958" t="str">
        <f>RIGHT(N2958, LEN(N2958)-SEARCH("/", N2958))</f>
        <v>spaces</v>
      </c>
      <c r="S2958" s="13">
        <f>(J2958/86400)+25569+(-7/24)</f>
        <v>42464.667245370372</v>
      </c>
      <c r="T2958" s="13">
        <f>(I2958/86400)+25569+(-7/24)</f>
        <v>42494.667245370372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</f>
        <v>1.8666666666666668E-2</v>
      </c>
      <c r="P2959" s="9">
        <f>(E2959/L2959)</f>
        <v>93.333333333333329</v>
      </c>
      <c r="Q2959" t="str">
        <f>LEFT(N2959,SEARCH("/",N2959)-1)</f>
        <v>theater</v>
      </c>
      <c r="R2959" t="str">
        <f>RIGHT(N2959, LEN(N2959)-SEARCH("/", N2959))</f>
        <v>spaces</v>
      </c>
      <c r="S2959" s="13">
        <f>(J2959/86400)+25569+(-7/24)</f>
        <v>42030.719583333332</v>
      </c>
      <c r="T2959" s="13">
        <f>(I2959/86400)+25569+(-7/24)</f>
        <v>42090.677916666667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</f>
        <v>0</v>
      </c>
      <c r="P2960" s="9" t="e">
        <f>(E2960/L2960)</f>
        <v>#DIV/0!</v>
      </c>
      <c r="Q2960" t="str">
        <f>LEFT(N2960,SEARCH("/",N2960)-1)</f>
        <v>theater</v>
      </c>
      <c r="R2960" t="str">
        <f>RIGHT(N2960, LEN(N2960)-SEARCH("/", N2960))</f>
        <v>spaces</v>
      </c>
      <c r="S2960" s="13">
        <f>(J2960/86400)+25569+(-7/24)</f>
        <v>42438.48746527778</v>
      </c>
      <c r="T2960" s="13">
        <f>(I2960/86400)+25569+(-7/24)</f>
        <v>42498.445798611116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</f>
        <v>0</v>
      </c>
      <c r="P2961" s="9" t="e">
        <f>(E2961/L2961)</f>
        <v>#DIV/0!</v>
      </c>
      <c r="Q2961" t="str">
        <f>LEFT(N2961,SEARCH("/",N2961)-1)</f>
        <v>theater</v>
      </c>
      <c r="R2961" t="str">
        <f>RIGHT(N2961, LEN(N2961)-SEARCH("/", N2961))</f>
        <v>spaces</v>
      </c>
      <c r="S2961" s="13">
        <f>(J2961/86400)+25569+(-7/24)</f>
        <v>42497.716724537044</v>
      </c>
      <c r="T2961" s="13">
        <f>(I2961/86400)+25569+(-7/24)</f>
        <v>42527.716724537044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</f>
        <v>0</v>
      </c>
      <c r="P2962" s="9" t="e">
        <f>(E2962/L2962)</f>
        <v>#DIV/0!</v>
      </c>
      <c r="Q2962" t="str">
        <f>LEFT(N2962,SEARCH("/",N2962)-1)</f>
        <v>theater</v>
      </c>
      <c r="R2962" t="str">
        <f>RIGHT(N2962, LEN(N2962)-SEARCH("/", N2962))</f>
        <v>spaces</v>
      </c>
      <c r="S2962" s="13">
        <f>(J2962/86400)+25569+(-7/24)</f>
        <v>41863.465543981481</v>
      </c>
      <c r="T2962" s="13">
        <f>(I2962/86400)+25569+(-7/24)</f>
        <v>41893.465543981481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</f>
        <v>1.0962000000000001</v>
      </c>
      <c r="P2963" s="9">
        <f>(E2963/L2963)</f>
        <v>50.75</v>
      </c>
      <c r="Q2963" t="str">
        <f>LEFT(N2963,SEARCH("/",N2963)-1)</f>
        <v>theater</v>
      </c>
      <c r="R2963" t="str">
        <f>RIGHT(N2963, LEN(N2963)-SEARCH("/", N2963))</f>
        <v>plays</v>
      </c>
      <c r="S2963" s="13">
        <f>(J2963/86400)+25569+(-7/24)</f>
        <v>42060.92082175926</v>
      </c>
      <c r="T2963" s="13">
        <f>(I2963/86400)+25569+(-7/24)</f>
        <v>42088.875000000007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</f>
        <v>1.218</v>
      </c>
      <c r="P2964" s="9">
        <f>(E2964/L2964)</f>
        <v>60.9</v>
      </c>
      <c r="Q2964" t="str">
        <f>LEFT(N2964,SEARCH("/",N2964)-1)</f>
        <v>theater</v>
      </c>
      <c r="R2964" t="str">
        <f>RIGHT(N2964, LEN(N2964)-SEARCH("/", N2964))</f>
        <v>plays</v>
      </c>
      <c r="S2964" s="13">
        <f>(J2964/86400)+25569+(-7/24)</f>
        <v>42035.952615740745</v>
      </c>
      <c r="T2964" s="13">
        <f>(I2964/86400)+25569+(-7/24)</f>
        <v>42063.999305555561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</f>
        <v>1.0685</v>
      </c>
      <c r="P2965" s="9">
        <f>(E2965/L2965)</f>
        <v>109.03061224489795</v>
      </c>
      <c r="Q2965" t="str">
        <f>LEFT(N2965,SEARCH("/",N2965)-1)</f>
        <v>theater</v>
      </c>
      <c r="R2965" t="str">
        <f>RIGHT(N2965, LEN(N2965)-SEARCH("/", N2965))</f>
        <v>plays</v>
      </c>
      <c r="S2965" s="13">
        <f>(J2965/86400)+25569+(-7/24)</f>
        <v>42157.178518518522</v>
      </c>
      <c r="T2965" s="13">
        <f>(I2965/86400)+25569+(-7/24)</f>
        <v>42187.178518518522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</f>
        <v>1.0071379999999999</v>
      </c>
      <c r="P2966" s="9">
        <f>(E2966/L2966)</f>
        <v>25.692295918367346</v>
      </c>
      <c r="Q2966" t="str">
        <f>LEFT(N2966,SEARCH("/",N2966)-1)</f>
        <v>theater</v>
      </c>
      <c r="R2966" t="str">
        <f>RIGHT(N2966, LEN(N2966)-SEARCH("/", N2966))</f>
        <v>plays</v>
      </c>
      <c r="S2966" s="13">
        <f>(J2966/86400)+25569+(-7/24)</f>
        <v>41827.618275462963</v>
      </c>
      <c r="T2966" s="13">
        <f>(I2966/86400)+25569+(-7/24)</f>
        <v>41857.605555555558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</f>
        <v>1.0900000000000001</v>
      </c>
      <c r="P2967" s="9">
        <f>(E2967/L2967)</f>
        <v>41.92307692307692</v>
      </c>
      <c r="Q2967" t="str">
        <f>LEFT(N2967,SEARCH("/",N2967)-1)</f>
        <v>theater</v>
      </c>
      <c r="R2967" t="str">
        <f>RIGHT(N2967, LEN(N2967)-SEARCH("/", N2967))</f>
        <v>plays</v>
      </c>
      <c r="S2967" s="13">
        <f>(J2967/86400)+25569+(-7/24)</f>
        <v>42162.437881944446</v>
      </c>
      <c r="T2967" s="13">
        <f>(I2967/86400)+25569+(-7/24)</f>
        <v>42192.437881944446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</f>
        <v>1.1363000000000001</v>
      </c>
      <c r="P2968" s="9">
        <f>(E2968/L2968)</f>
        <v>88.7734375</v>
      </c>
      <c r="Q2968" t="str">
        <f>LEFT(N2968,SEARCH("/",N2968)-1)</f>
        <v>theater</v>
      </c>
      <c r="R2968" t="str">
        <f>RIGHT(N2968, LEN(N2968)-SEARCH("/", N2968))</f>
        <v>plays</v>
      </c>
      <c r="S2968" s="13">
        <f>(J2968/86400)+25569+(-7/24)</f>
        <v>42233.446898148155</v>
      </c>
      <c r="T2968" s="13">
        <f>(I2968/86400)+25569+(-7/24)</f>
        <v>42263.446898148155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</f>
        <v>1.1392</v>
      </c>
      <c r="P2969" s="9">
        <f>(E2969/L2969)</f>
        <v>80.225352112676063</v>
      </c>
      <c r="Q2969" t="str">
        <f>LEFT(N2969,SEARCH("/",N2969)-1)</f>
        <v>theater</v>
      </c>
      <c r="R2969" t="str">
        <f>RIGHT(N2969, LEN(N2969)-SEARCH("/", N2969))</f>
        <v>plays</v>
      </c>
      <c r="S2969" s="13">
        <f>(J2969/86400)+25569+(-7/24)</f>
        <v>42041.906157407408</v>
      </c>
      <c r="T2969" s="13">
        <f>(I2969/86400)+25569+(-7/24)</f>
        <v>42071.864490740743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</f>
        <v>1.06</v>
      </c>
      <c r="P2970" s="9">
        <f>(E2970/L2970)</f>
        <v>78.936170212765958</v>
      </c>
      <c r="Q2970" t="str">
        <f>LEFT(N2970,SEARCH("/",N2970)-1)</f>
        <v>theater</v>
      </c>
      <c r="R2970" t="str">
        <f>RIGHT(N2970, LEN(N2970)-SEARCH("/", N2970))</f>
        <v>plays</v>
      </c>
      <c r="S2970" s="13">
        <f>(J2970/86400)+25569+(-7/24)</f>
        <v>42585.232175925928</v>
      </c>
      <c r="T2970" s="13">
        <f>(I2970/86400)+25569+(-7/24)</f>
        <v>42598.874305555561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</f>
        <v>1.625</v>
      </c>
      <c r="P2971" s="9">
        <f>(E2971/L2971)</f>
        <v>95.588235294117652</v>
      </c>
      <c r="Q2971" t="str">
        <f>LEFT(N2971,SEARCH("/",N2971)-1)</f>
        <v>theater</v>
      </c>
      <c r="R2971" t="str">
        <f>RIGHT(N2971, LEN(N2971)-SEARCH("/", N2971))</f>
        <v>plays</v>
      </c>
      <c r="S2971" s="13">
        <f>(J2971/86400)+25569+(-7/24)</f>
        <v>42097.494826388887</v>
      </c>
      <c r="T2971" s="13">
        <f>(I2971/86400)+25569+(-7/24)</f>
        <v>42127.660416666673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</f>
        <v>1.06</v>
      </c>
      <c r="P2972" s="9">
        <f>(E2972/L2972)</f>
        <v>69.890109890109883</v>
      </c>
      <c r="Q2972" t="str">
        <f>LEFT(N2972,SEARCH("/",N2972)-1)</f>
        <v>theater</v>
      </c>
      <c r="R2972" t="str">
        <f>RIGHT(N2972, LEN(N2972)-SEARCH("/", N2972))</f>
        <v>plays</v>
      </c>
      <c r="S2972" s="13">
        <f>(J2972/86400)+25569+(-7/24)</f>
        <v>41808.377905092595</v>
      </c>
      <c r="T2972" s="13">
        <f>(I2972/86400)+25569+(-7/24)</f>
        <v>41838.377905092595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</f>
        <v>1.0015624999999999</v>
      </c>
      <c r="P2973" s="9">
        <f>(E2973/L2973)</f>
        <v>74.534883720930239</v>
      </c>
      <c r="Q2973" t="str">
        <f>LEFT(N2973,SEARCH("/",N2973)-1)</f>
        <v>theater</v>
      </c>
      <c r="R2973" t="str">
        <f>RIGHT(N2973, LEN(N2973)-SEARCH("/", N2973))</f>
        <v>plays</v>
      </c>
      <c r="S2973" s="13">
        <f>(J2973/86400)+25569+(-7/24)</f>
        <v>41852.366643518522</v>
      </c>
      <c r="T2973" s="13">
        <f>(I2973/86400)+25569+(-7/24)</f>
        <v>41882.366643518522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</f>
        <v>1.0535000000000001</v>
      </c>
      <c r="P2974" s="9">
        <f>(E2974/L2974)</f>
        <v>123.94117647058823</v>
      </c>
      <c r="Q2974" t="str">
        <f>LEFT(N2974,SEARCH("/",N2974)-1)</f>
        <v>theater</v>
      </c>
      <c r="R2974" t="str">
        <f>RIGHT(N2974, LEN(N2974)-SEARCH("/", N2974))</f>
        <v>plays</v>
      </c>
      <c r="S2974" s="13">
        <f>(J2974/86400)+25569+(-7/24)</f>
        <v>42693.818518518521</v>
      </c>
      <c r="T2974" s="13">
        <f>(I2974/86400)+25569+(-7/24)</f>
        <v>42708.750000000007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</f>
        <v>1.748</v>
      </c>
      <c r="P2975" s="9">
        <f>(E2975/L2975)</f>
        <v>264.84848484848487</v>
      </c>
      <c r="Q2975" t="str">
        <f>LEFT(N2975,SEARCH("/",N2975)-1)</f>
        <v>theater</v>
      </c>
      <c r="R2975" t="str">
        <f>RIGHT(N2975, LEN(N2975)-SEARCH("/", N2975))</f>
        <v>plays</v>
      </c>
      <c r="S2975" s="13">
        <f>(J2975/86400)+25569+(-7/24)</f>
        <v>42341.526712962965</v>
      </c>
      <c r="T2975" s="13">
        <f>(I2975/86400)+25569+(-7/24)</f>
        <v>42369.875000000007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</f>
        <v>1.02</v>
      </c>
      <c r="P2976" s="9">
        <f>(E2976/L2976)</f>
        <v>58.620689655172413</v>
      </c>
      <c r="Q2976" t="str">
        <f>LEFT(N2976,SEARCH("/",N2976)-1)</f>
        <v>theater</v>
      </c>
      <c r="R2976" t="str">
        <f>RIGHT(N2976, LEN(N2976)-SEARCH("/", N2976))</f>
        <v>plays</v>
      </c>
      <c r="S2976" s="13">
        <f>(J2976/86400)+25569+(-7/24)</f>
        <v>41879.76934027778</v>
      </c>
      <c r="T2976" s="13">
        <f>(I2976/86400)+25569+(-7/24)</f>
        <v>41907.774305555555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</f>
        <v>1.00125</v>
      </c>
      <c r="P2977" s="9">
        <f>(E2977/L2977)</f>
        <v>70.884955752212392</v>
      </c>
      <c r="Q2977" t="str">
        <f>LEFT(N2977,SEARCH("/",N2977)-1)</f>
        <v>theater</v>
      </c>
      <c r="R2977" t="str">
        <f>RIGHT(N2977, LEN(N2977)-SEARCH("/", N2977))</f>
        <v>plays</v>
      </c>
      <c r="S2977" s="13">
        <f>(J2977/86400)+25569+(-7/24)</f>
        <v>41941.392199074078</v>
      </c>
      <c r="T2977" s="13">
        <f>(I2977/86400)+25569+(-7/24)</f>
        <v>41969.833333333336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</f>
        <v>1.7142857142857142</v>
      </c>
      <c r="P2978" s="9">
        <f>(E2978/L2978)</f>
        <v>8.5714285714285712</v>
      </c>
      <c r="Q2978" t="str">
        <f>LEFT(N2978,SEARCH("/",N2978)-1)</f>
        <v>theater</v>
      </c>
      <c r="R2978" t="str">
        <f>RIGHT(N2978, LEN(N2978)-SEARCH("/", N2978))</f>
        <v>plays</v>
      </c>
      <c r="S2978" s="13">
        <f>(J2978/86400)+25569+(-7/24)</f>
        <v>42425.439004629632</v>
      </c>
      <c r="T2978" s="13">
        <f>(I2978/86400)+25569+(-7/24)</f>
        <v>42442.208333333336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</f>
        <v>1.1356666666666666</v>
      </c>
      <c r="P2979" s="9">
        <f>(E2979/L2979)</f>
        <v>113.56666666666666</v>
      </c>
      <c r="Q2979" t="str">
        <f>LEFT(N2979,SEARCH("/",N2979)-1)</f>
        <v>theater</v>
      </c>
      <c r="R2979" t="str">
        <f>RIGHT(N2979, LEN(N2979)-SEARCH("/", N2979))</f>
        <v>plays</v>
      </c>
      <c r="S2979" s="13">
        <f>(J2979/86400)+25569+(-7/24)</f>
        <v>42026.589513888895</v>
      </c>
      <c r="T2979" s="13">
        <f>(I2979/86400)+25569+(-7/24)</f>
        <v>42085.801388888889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</f>
        <v>1.2946666666666666</v>
      </c>
      <c r="P2980" s="9">
        <f>(E2980/L2980)</f>
        <v>60.6875</v>
      </c>
      <c r="Q2980" t="str">
        <f>LEFT(N2980,SEARCH("/",N2980)-1)</f>
        <v>theater</v>
      </c>
      <c r="R2980" t="str">
        <f>RIGHT(N2980, LEN(N2980)-SEARCH("/", N2980))</f>
        <v>plays</v>
      </c>
      <c r="S2980" s="13">
        <f>(J2980/86400)+25569+(-7/24)</f>
        <v>41922.348923611113</v>
      </c>
      <c r="T2980" s="13">
        <f>(I2980/86400)+25569+(-7/24)</f>
        <v>41931.957638888889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</f>
        <v>1.014</v>
      </c>
      <c r="P2981" s="9">
        <f>(E2981/L2981)</f>
        <v>110.21739130434783</v>
      </c>
      <c r="Q2981" t="str">
        <f>LEFT(N2981,SEARCH("/",N2981)-1)</f>
        <v>theater</v>
      </c>
      <c r="R2981" t="str">
        <f>RIGHT(N2981, LEN(N2981)-SEARCH("/", N2981))</f>
        <v>plays</v>
      </c>
      <c r="S2981" s="13">
        <f>(J2981/86400)+25569+(-7/24)</f>
        <v>41993.532673611109</v>
      </c>
      <c r="T2981" s="13">
        <f>(I2981/86400)+25569+(-7/24)</f>
        <v>42009.958333333336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</f>
        <v>1.0916666666666666</v>
      </c>
      <c r="P2982" s="9">
        <f>(E2982/L2982)</f>
        <v>136.45833333333334</v>
      </c>
      <c r="Q2982" t="str">
        <f>LEFT(N2982,SEARCH("/",N2982)-1)</f>
        <v>theater</v>
      </c>
      <c r="R2982" t="str">
        <f>RIGHT(N2982, LEN(N2982)-SEARCH("/", N2982))</f>
        <v>plays</v>
      </c>
      <c r="S2982" s="13">
        <f>(J2982/86400)+25569+(-7/24)</f>
        <v>42219.624189814822</v>
      </c>
      <c r="T2982" s="13">
        <f>(I2982/86400)+25569+(-7/24)</f>
        <v>42239.791666666664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</f>
        <v>1.28925</v>
      </c>
      <c r="P2983" s="9">
        <f>(E2983/L2983)</f>
        <v>53.164948453608247</v>
      </c>
      <c r="Q2983" t="str">
        <f>LEFT(N2983,SEARCH("/",N2983)-1)</f>
        <v>theater</v>
      </c>
      <c r="R2983" t="str">
        <f>RIGHT(N2983, LEN(N2983)-SEARCH("/", N2983))</f>
        <v>spaces</v>
      </c>
      <c r="S2983" s="13">
        <f>(J2983/86400)+25569+(-7/24)</f>
        <v>42225.268009259256</v>
      </c>
      <c r="T2983" s="13">
        <f>(I2983/86400)+25569+(-7/24)</f>
        <v>42270.268009259256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</f>
        <v>1.0206</v>
      </c>
      <c r="P2984" s="9">
        <f>(E2984/L2984)</f>
        <v>86.491525423728817</v>
      </c>
      <c r="Q2984" t="str">
        <f>LEFT(N2984,SEARCH("/",N2984)-1)</f>
        <v>theater</v>
      </c>
      <c r="R2984" t="str">
        <f>RIGHT(N2984, LEN(N2984)-SEARCH("/", N2984))</f>
        <v>spaces</v>
      </c>
      <c r="S2984" s="13">
        <f>(J2984/86400)+25569+(-7/24)</f>
        <v>42381.395173611112</v>
      </c>
      <c r="T2984" s="13">
        <f>(I2984/86400)+25569+(-7/24)</f>
        <v>42411.395173611112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</f>
        <v>1.465395775862069</v>
      </c>
      <c r="P2985" s="9">
        <f>(E2985/L2985)</f>
        <v>155.23827397260274</v>
      </c>
      <c r="Q2985" t="str">
        <f>LEFT(N2985,SEARCH("/",N2985)-1)</f>
        <v>theater</v>
      </c>
      <c r="R2985" t="str">
        <f>RIGHT(N2985, LEN(N2985)-SEARCH("/", N2985))</f>
        <v>spaces</v>
      </c>
      <c r="S2985" s="13">
        <f>(J2985/86400)+25569+(-7/24)</f>
        <v>41894.34069444445</v>
      </c>
      <c r="T2985" s="13">
        <f>(I2985/86400)+25569+(-7/24)</f>
        <v>41954.382361111115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</f>
        <v>1.00352</v>
      </c>
      <c r="P2986" s="9">
        <f>(E2986/L2986)</f>
        <v>115.08256880733946</v>
      </c>
      <c r="Q2986" t="str">
        <f>LEFT(N2986,SEARCH("/",N2986)-1)</f>
        <v>theater</v>
      </c>
      <c r="R2986" t="str">
        <f>RIGHT(N2986, LEN(N2986)-SEARCH("/", N2986))</f>
        <v>spaces</v>
      </c>
      <c r="S2986" s="13">
        <f>(J2986/86400)+25569+(-7/24)</f>
        <v>42575.98704861111</v>
      </c>
      <c r="T2986" s="13">
        <f>(I2986/86400)+25569+(-7/24)</f>
        <v>42605.98704861111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</f>
        <v>1.2164999999999999</v>
      </c>
      <c r="P2987" s="9">
        <f>(E2987/L2987)</f>
        <v>109.5945945945946</v>
      </c>
      <c r="Q2987" t="str">
        <f>LEFT(N2987,SEARCH("/",N2987)-1)</f>
        <v>theater</v>
      </c>
      <c r="R2987" t="str">
        <f>RIGHT(N2987, LEN(N2987)-SEARCH("/", N2987))</f>
        <v>spaces</v>
      </c>
      <c r="S2987" s="13">
        <f>(J2987/86400)+25569+(-7/24)</f>
        <v>42654.682037037041</v>
      </c>
      <c r="T2987" s="13">
        <f>(I2987/86400)+25569+(-7/24)</f>
        <v>42673.875000000007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</f>
        <v>1.0549999999999999</v>
      </c>
      <c r="P2988" s="9">
        <f>(E2988/L2988)</f>
        <v>45.214285714285715</v>
      </c>
      <c r="Q2988" t="str">
        <f>LEFT(N2988,SEARCH("/",N2988)-1)</f>
        <v>theater</v>
      </c>
      <c r="R2988" t="str">
        <f>RIGHT(N2988, LEN(N2988)-SEARCH("/", N2988))</f>
        <v>spaces</v>
      </c>
      <c r="S2988" s="13">
        <f>(J2988/86400)+25569+(-7/24)</f>
        <v>42431.208402777782</v>
      </c>
      <c r="T2988" s="13">
        <f>(I2988/86400)+25569+(-7/24)</f>
        <v>42491.16673611111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</f>
        <v>1.1040080000000001</v>
      </c>
      <c r="P2989" s="9">
        <f>(E2989/L2989)</f>
        <v>104.15169811320754</v>
      </c>
      <c r="Q2989" t="str">
        <f>LEFT(N2989,SEARCH("/",N2989)-1)</f>
        <v>theater</v>
      </c>
      <c r="R2989" t="str">
        <f>RIGHT(N2989, LEN(N2989)-SEARCH("/", N2989))</f>
        <v>spaces</v>
      </c>
      <c r="S2989" s="13">
        <f>(J2989/86400)+25569+(-7/24)</f>
        <v>42627.015636574077</v>
      </c>
      <c r="T2989" s="13">
        <f>(I2989/86400)+25569+(-7/24)</f>
        <v>42655.708333333336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</f>
        <v>1</v>
      </c>
      <c r="P2990" s="9">
        <f>(E2990/L2990)</f>
        <v>35.714285714285715</v>
      </c>
      <c r="Q2990" t="str">
        <f>LEFT(N2990,SEARCH("/",N2990)-1)</f>
        <v>theater</v>
      </c>
      <c r="R2990" t="str">
        <f>RIGHT(N2990, LEN(N2990)-SEARCH("/", N2990))</f>
        <v>spaces</v>
      </c>
      <c r="S2990" s="13">
        <f>(J2990/86400)+25569+(-7/24)</f>
        <v>42511.070381944446</v>
      </c>
      <c r="T2990" s="13">
        <f>(I2990/86400)+25569+(-7/24)</f>
        <v>42541.070381944446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</f>
        <v>1.76535</v>
      </c>
      <c r="P2991" s="9">
        <f>(E2991/L2991)</f>
        <v>96.997252747252745</v>
      </c>
      <c r="Q2991" t="str">
        <f>LEFT(N2991,SEARCH("/",N2991)-1)</f>
        <v>theater</v>
      </c>
      <c r="R2991" t="str">
        <f>RIGHT(N2991, LEN(N2991)-SEARCH("/", N2991))</f>
        <v>spaces</v>
      </c>
      <c r="S2991" s="13">
        <f>(J2991/86400)+25569+(-7/24)</f>
        <v>42336.728726851856</v>
      </c>
      <c r="T2991" s="13">
        <f>(I2991/86400)+25569+(-7/24)</f>
        <v>42358.915972222225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</f>
        <v>1</v>
      </c>
      <c r="P2992" s="9">
        <f>(E2992/L2992)</f>
        <v>370.37037037037038</v>
      </c>
      <c r="Q2992" t="str">
        <f>LEFT(N2992,SEARCH("/",N2992)-1)</f>
        <v>theater</v>
      </c>
      <c r="R2992" t="str">
        <f>RIGHT(N2992, LEN(N2992)-SEARCH("/", N2992))</f>
        <v>spaces</v>
      </c>
      <c r="S2992" s="13">
        <f>(J2992/86400)+25569+(-7/24)</f>
        <v>42341.282638888886</v>
      </c>
      <c r="T2992" s="13">
        <f>(I2992/86400)+25569+(-7/24)</f>
        <v>42376.282638888886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</f>
        <v>1.0329411764705883</v>
      </c>
      <c r="P2993" s="9">
        <f>(E2993/L2993)</f>
        <v>94.408602150537632</v>
      </c>
      <c r="Q2993" t="str">
        <f>LEFT(N2993,SEARCH("/",N2993)-1)</f>
        <v>theater</v>
      </c>
      <c r="R2993" t="str">
        <f>RIGHT(N2993, LEN(N2993)-SEARCH("/", N2993))</f>
        <v>spaces</v>
      </c>
      <c r="S2993" s="13">
        <f>(J2993/86400)+25569+(-7/24)</f>
        <v>42740.545486111114</v>
      </c>
      <c r="T2993" s="13">
        <f>(I2993/86400)+25569+(-7/24)</f>
        <v>42762.545486111114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</f>
        <v>1.0449999999999999</v>
      </c>
      <c r="P2994" s="9">
        <f>(E2994/L2994)</f>
        <v>48.984375</v>
      </c>
      <c r="Q2994" t="str">
        <f>LEFT(N2994,SEARCH("/",N2994)-1)</f>
        <v>theater</v>
      </c>
      <c r="R2994" t="str">
        <f>RIGHT(N2994, LEN(N2994)-SEARCH("/", N2994))</f>
        <v>spaces</v>
      </c>
      <c r="S2994" s="13">
        <f>(J2994/86400)+25569+(-7/24)</f>
        <v>42622.475810185184</v>
      </c>
      <c r="T2994" s="13">
        <f>(I2994/86400)+25569+(-7/24)</f>
        <v>42652.475810185184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</f>
        <v>1.0029999999999999</v>
      </c>
      <c r="P2995" s="9">
        <f>(E2995/L2995)</f>
        <v>45.590909090909093</v>
      </c>
      <c r="Q2995" t="str">
        <f>LEFT(N2995,SEARCH("/",N2995)-1)</f>
        <v>theater</v>
      </c>
      <c r="R2995" t="str">
        <f>RIGHT(N2995, LEN(N2995)-SEARCH("/", N2995))</f>
        <v>spaces</v>
      </c>
      <c r="S2995" s="13">
        <f>(J2995/86400)+25569+(-7/24)</f>
        <v>42390.547071759262</v>
      </c>
      <c r="T2995" s="13">
        <f>(I2995/86400)+25569+(-7/24)</f>
        <v>42420.547071759262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</f>
        <v>4.577466666666667</v>
      </c>
      <c r="P2996" s="9">
        <f>(E2996/L2996)</f>
        <v>23.275254237288134</v>
      </c>
      <c r="Q2996" t="str">
        <f>LEFT(N2996,SEARCH("/",N2996)-1)</f>
        <v>theater</v>
      </c>
      <c r="R2996" t="str">
        <f>RIGHT(N2996, LEN(N2996)-SEARCH("/", N2996))</f>
        <v>spaces</v>
      </c>
      <c r="S2996" s="13">
        <f>(J2996/86400)+25569+(-7/24)</f>
        <v>41885.18717592593</v>
      </c>
      <c r="T2996" s="13">
        <f>(I2996/86400)+25569+(-7/24)</f>
        <v>41915.18717592593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</f>
        <v>1.0496000000000001</v>
      </c>
      <c r="P2997" s="9">
        <f>(E2997/L2997)</f>
        <v>63.2289156626506</v>
      </c>
      <c r="Q2997" t="str">
        <f>LEFT(N2997,SEARCH("/",N2997)-1)</f>
        <v>theater</v>
      </c>
      <c r="R2997" t="str">
        <f>RIGHT(N2997, LEN(N2997)-SEARCH("/", N2997))</f>
        <v>spaces</v>
      </c>
      <c r="S2997" s="13">
        <f>(J2997/86400)+25569+(-7/24)</f>
        <v>42724.373506944445</v>
      </c>
      <c r="T2997" s="13">
        <f>(I2997/86400)+25569+(-7/24)</f>
        <v>42754.373506944445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</f>
        <v>1.7194285714285715</v>
      </c>
      <c r="P2998" s="9">
        <f>(E2998/L2998)</f>
        <v>153.5204081632653</v>
      </c>
      <c r="Q2998" t="str">
        <f>LEFT(N2998,SEARCH("/",N2998)-1)</f>
        <v>theater</v>
      </c>
      <c r="R2998" t="str">
        <f>RIGHT(N2998, LEN(N2998)-SEARCH("/", N2998))</f>
        <v>spaces</v>
      </c>
      <c r="S2998" s="13">
        <f>(J2998/86400)+25569+(-7/24)</f>
        <v>42090.620833333334</v>
      </c>
      <c r="T2998" s="13">
        <f>(I2998/86400)+25569+(-7/24)</f>
        <v>42150.620833333334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</f>
        <v>1.0373000000000001</v>
      </c>
      <c r="P2999" s="9">
        <f>(E2999/L2999)</f>
        <v>90.2</v>
      </c>
      <c r="Q2999" t="str">
        <f>LEFT(N2999,SEARCH("/",N2999)-1)</f>
        <v>theater</v>
      </c>
      <c r="R2999" t="str">
        <f>RIGHT(N2999, LEN(N2999)-SEARCH("/", N2999))</f>
        <v>spaces</v>
      </c>
      <c r="S2999" s="13">
        <f>(J2999/86400)+25569+(-7/24)</f>
        <v>42775.442048611112</v>
      </c>
      <c r="T2999" s="13">
        <f>(I2999/86400)+25569+(-7/24)</f>
        <v>42792.915972222225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</f>
        <v>1.0302899999999999</v>
      </c>
      <c r="P3000" s="9">
        <f>(E3000/L3000)</f>
        <v>118.97113163972287</v>
      </c>
      <c r="Q3000" t="str">
        <f>LEFT(N3000,SEARCH("/",N3000)-1)</f>
        <v>theater</v>
      </c>
      <c r="R3000" t="str">
        <f>RIGHT(N3000, LEN(N3000)-SEARCH("/", N3000))</f>
        <v>spaces</v>
      </c>
      <c r="S3000" s="13">
        <f>(J3000/86400)+25569+(-7/24)</f>
        <v>41777.901956018519</v>
      </c>
      <c r="T3000" s="13">
        <f>(I3000/86400)+25569+(-7/24)</f>
        <v>41805.892361111117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</f>
        <v>1.1888888888888889</v>
      </c>
      <c r="P3001" s="9">
        <f>(E3001/L3001)</f>
        <v>80.25</v>
      </c>
      <c r="Q3001" t="str">
        <f>LEFT(N3001,SEARCH("/",N3001)-1)</f>
        <v>theater</v>
      </c>
      <c r="R3001" t="str">
        <f>RIGHT(N3001, LEN(N3001)-SEARCH("/", N3001))</f>
        <v>spaces</v>
      </c>
      <c r="S3001" s="13">
        <f>(J3001/86400)+25569+(-7/24)</f>
        <v>42780.448611111111</v>
      </c>
      <c r="T3001" s="13">
        <f>(I3001/86400)+25569+(-7/24)</f>
        <v>42794.791666666664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</f>
        <v>1</v>
      </c>
      <c r="P3002" s="9">
        <f>(E3002/L3002)</f>
        <v>62.5</v>
      </c>
      <c r="Q3002" t="str">
        <f>LEFT(N3002,SEARCH("/",N3002)-1)</f>
        <v>theater</v>
      </c>
      <c r="R3002" t="str">
        <f>RIGHT(N3002, LEN(N3002)-SEARCH("/", N3002))</f>
        <v>spaces</v>
      </c>
      <c r="S3002" s="13">
        <f>(J3002/86400)+25569+(-7/24)</f>
        <v>42752.535532407412</v>
      </c>
      <c r="T3002" s="13">
        <f>(I3002/86400)+25569+(-7/24)</f>
        <v>42766.458333333336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</f>
        <v>3.1869988910451896</v>
      </c>
      <c r="P3003" s="9">
        <f>(E3003/L3003)</f>
        <v>131.37719999999999</v>
      </c>
      <c r="Q3003" t="str">
        <f>LEFT(N3003,SEARCH("/",N3003)-1)</f>
        <v>theater</v>
      </c>
      <c r="R3003" t="str">
        <f>RIGHT(N3003, LEN(N3003)-SEARCH("/", N3003))</f>
        <v>spaces</v>
      </c>
      <c r="S3003" s="13">
        <f>(J3003/86400)+25569+(-7/24)</f>
        <v>42534.60395833334</v>
      </c>
      <c r="T3003" s="13">
        <f>(I3003/86400)+25569+(-7/24)</f>
        <v>42564.60395833334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</f>
        <v>1.0850614285714286</v>
      </c>
      <c r="P3004" s="9">
        <f>(E3004/L3004)</f>
        <v>73.032980769230775</v>
      </c>
      <c r="Q3004" t="str">
        <f>LEFT(N3004,SEARCH("/",N3004)-1)</f>
        <v>theater</v>
      </c>
      <c r="R3004" t="str">
        <f>RIGHT(N3004, LEN(N3004)-SEARCH("/", N3004))</f>
        <v>spaces</v>
      </c>
      <c r="S3004" s="13">
        <f>(J3004/86400)+25569+(-7/24)</f>
        <v>41239.544583333336</v>
      </c>
      <c r="T3004" s="13">
        <f>(I3004/86400)+25569+(-7/24)</f>
        <v>41269.544583333336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</f>
        <v>1.0116666666666667</v>
      </c>
      <c r="P3005" s="9">
        <f>(E3005/L3005)</f>
        <v>178.52941176470588</v>
      </c>
      <c r="Q3005" t="str">
        <f>LEFT(N3005,SEARCH("/",N3005)-1)</f>
        <v>theater</v>
      </c>
      <c r="R3005" t="str">
        <f>RIGHT(N3005, LEN(N3005)-SEARCH("/", N3005))</f>
        <v>spaces</v>
      </c>
      <c r="S3005" s="13">
        <f>(J3005/86400)+25569+(-7/24)</f>
        <v>42398.557592592595</v>
      </c>
      <c r="T3005" s="13">
        <f>(I3005/86400)+25569+(-7/24)</f>
        <v>42429.957638888889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</f>
        <v>1.12815</v>
      </c>
      <c r="P3006" s="9">
        <f>(E3006/L3006)</f>
        <v>162.90974729241879</v>
      </c>
      <c r="Q3006" t="str">
        <f>LEFT(N3006,SEARCH("/",N3006)-1)</f>
        <v>theater</v>
      </c>
      <c r="R3006" t="str">
        <f>RIGHT(N3006, LEN(N3006)-SEARCH("/", N3006))</f>
        <v>spaces</v>
      </c>
      <c r="S3006" s="13">
        <f>(J3006/86400)+25569+(-7/24)</f>
        <v>41928.589398148149</v>
      </c>
      <c r="T3006" s="13">
        <f>(I3006/86400)+25569+(-7/24)</f>
        <v>41958.631064814814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</f>
        <v>1.2049622641509434</v>
      </c>
      <c r="P3007" s="9">
        <f>(E3007/L3007)</f>
        <v>108.24237288135593</v>
      </c>
      <c r="Q3007" t="str">
        <f>LEFT(N3007,SEARCH("/",N3007)-1)</f>
        <v>theater</v>
      </c>
      <c r="R3007" t="str">
        <f>RIGHT(N3007, LEN(N3007)-SEARCH("/", N3007))</f>
        <v>spaces</v>
      </c>
      <c r="S3007" s="13">
        <f>(J3007/86400)+25569+(-7/24)</f>
        <v>41888.383159722223</v>
      </c>
      <c r="T3007" s="13">
        <f>(I3007/86400)+25569+(-7/24)</f>
        <v>41918.383159722223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</f>
        <v>1.0774999999999999</v>
      </c>
      <c r="P3008" s="9">
        <f>(E3008/L3008)</f>
        <v>88.865979381443296</v>
      </c>
      <c r="Q3008" t="str">
        <f>LEFT(N3008,SEARCH("/",N3008)-1)</f>
        <v>theater</v>
      </c>
      <c r="R3008" t="str">
        <f>RIGHT(N3008, LEN(N3008)-SEARCH("/", N3008))</f>
        <v>spaces</v>
      </c>
      <c r="S3008" s="13">
        <f>(J3008/86400)+25569+(-7/24)</f>
        <v>41957.465173611112</v>
      </c>
      <c r="T3008" s="13">
        <f>(I3008/86400)+25569+(-7/24)</f>
        <v>41987.465173611112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</f>
        <v>1.8</v>
      </c>
      <c r="P3009" s="9">
        <f>(E3009/L3009)</f>
        <v>54</v>
      </c>
      <c r="Q3009" t="str">
        <f>LEFT(N3009,SEARCH("/",N3009)-1)</f>
        <v>theater</v>
      </c>
      <c r="R3009" t="str">
        <f>RIGHT(N3009, LEN(N3009)-SEARCH("/", N3009))</f>
        <v>spaces</v>
      </c>
      <c r="S3009" s="13">
        <f>(J3009/86400)+25569+(-7/24)</f>
        <v>42097.924571759264</v>
      </c>
      <c r="T3009" s="13">
        <f>(I3009/86400)+25569+(-7/24)</f>
        <v>42118.924571759264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</f>
        <v>1.0116666666666667</v>
      </c>
      <c r="P3010" s="9">
        <f>(E3010/L3010)</f>
        <v>116.73076923076923</v>
      </c>
      <c r="Q3010" t="str">
        <f>LEFT(N3010,SEARCH("/",N3010)-1)</f>
        <v>theater</v>
      </c>
      <c r="R3010" t="str">
        <f>RIGHT(N3010, LEN(N3010)-SEARCH("/", N3010))</f>
        <v>spaces</v>
      </c>
      <c r="S3010" s="13">
        <f>(J3010/86400)+25569+(-7/24)</f>
        <v>42359.920358796298</v>
      </c>
      <c r="T3010" s="13">
        <f>(I3010/86400)+25569+(-7/24)</f>
        <v>42389.920358796298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</f>
        <v>1.19756</v>
      </c>
      <c r="P3011" s="9">
        <f>(E3011/L3011)</f>
        <v>233.8984375</v>
      </c>
      <c r="Q3011" t="str">
        <f>LEFT(N3011,SEARCH("/",N3011)-1)</f>
        <v>theater</v>
      </c>
      <c r="R3011" t="str">
        <f>RIGHT(N3011, LEN(N3011)-SEARCH("/", N3011))</f>
        <v>spaces</v>
      </c>
      <c r="S3011" s="13">
        <f>(J3011/86400)+25569+(-7/24)</f>
        <v>41939.278240740743</v>
      </c>
      <c r="T3011" s="13">
        <f>(I3011/86400)+25569+(-7/24)</f>
        <v>41969.319907407415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</f>
        <v>1.58</v>
      </c>
      <c r="P3012" s="9">
        <f>(E3012/L3012)</f>
        <v>158</v>
      </c>
      <c r="Q3012" t="str">
        <f>LEFT(N3012,SEARCH("/",N3012)-1)</f>
        <v>theater</v>
      </c>
      <c r="R3012" t="str">
        <f>RIGHT(N3012, LEN(N3012)-SEARCH("/", N3012))</f>
        <v>spaces</v>
      </c>
      <c r="S3012" s="13">
        <f>(J3012/86400)+25569+(-7/24)</f>
        <v>41996.540729166671</v>
      </c>
      <c r="T3012" s="13">
        <f>(I3012/86400)+25569+(-7/24)</f>
        <v>42056.540729166671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</f>
        <v>1.2366666666666666</v>
      </c>
      <c r="P3013" s="9">
        <f>(E3013/L3013)</f>
        <v>14.84</v>
      </c>
      <c r="Q3013" t="str">
        <f>LEFT(N3013,SEARCH("/",N3013)-1)</f>
        <v>theater</v>
      </c>
      <c r="R3013" t="str">
        <f>RIGHT(N3013, LEN(N3013)-SEARCH("/", N3013))</f>
        <v>spaces</v>
      </c>
      <c r="S3013" s="13">
        <f>(J3013/86400)+25569+(-7/24)</f>
        <v>42334.177268518521</v>
      </c>
      <c r="T3013" s="13">
        <f>(I3013/86400)+25569+(-7/24)</f>
        <v>42361.665972222225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</f>
        <v>1.1712499999999999</v>
      </c>
      <c r="P3014" s="9">
        <f>(E3014/L3014)</f>
        <v>85.181818181818187</v>
      </c>
      <c r="Q3014" t="str">
        <f>LEFT(N3014,SEARCH("/",N3014)-1)</f>
        <v>theater</v>
      </c>
      <c r="R3014" t="str">
        <f>RIGHT(N3014, LEN(N3014)-SEARCH("/", N3014))</f>
        <v>spaces</v>
      </c>
      <c r="S3014" s="13">
        <f>(J3014/86400)+25569+(-7/24)</f>
        <v>42024.411226851858</v>
      </c>
      <c r="T3014" s="13">
        <f>(I3014/86400)+25569+(-7/24)</f>
        <v>42045.411226851858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</f>
        <v>1.5696000000000001</v>
      </c>
      <c r="P3015" s="9">
        <f>(E3015/L3015)</f>
        <v>146.69158878504672</v>
      </c>
      <c r="Q3015" t="str">
        <f>LEFT(N3015,SEARCH("/",N3015)-1)</f>
        <v>theater</v>
      </c>
      <c r="R3015" t="str">
        <f>RIGHT(N3015, LEN(N3015)-SEARCH("/", N3015))</f>
        <v>spaces</v>
      </c>
      <c r="S3015" s="13">
        <f>(J3015/86400)+25569+(-7/24)</f>
        <v>42146.544548611113</v>
      </c>
      <c r="T3015" s="13">
        <f>(I3015/86400)+25569+(-7/24)</f>
        <v>42176.544548611113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</f>
        <v>1.13104</v>
      </c>
      <c r="P3016" s="9">
        <f>(E3016/L3016)</f>
        <v>50.764811490125673</v>
      </c>
      <c r="Q3016" t="str">
        <f>LEFT(N3016,SEARCH("/",N3016)-1)</f>
        <v>theater</v>
      </c>
      <c r="R3016" t="str">
        <f>RIGHT(N3016, LEN(N3016)-SEARCH("/", N3016))</f>
        <v>spaces</v>
      </c>
      <c r="S3016" s="13">
        <f>(J3016/86400)+25569+(-7/24)</f>
        <v>41919.831944444442</v>
      </c>
      <c r="T3016" s="13">
        <f>(I3016/86400)+25569+(-7/24)</f>
        <v>41947.916666666672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</f>
        <v>1.0317647058823529</v>
      </c>
      <c r="P3017" s="9">
        <f>(E3017/L3017)</f>
        <v>87.7</v>
      </c>
      <c r="Q3017" t="str">
        <f>LEFT(N3017,SEARCH("/",N3017)-1)</f>
        <v>theater</v>
      </c>
      <c r="R3017" t="str">
        <f>RIGHT(N3017, LEN(N3017)-SEARCH("/", N3017))</f>
        <v>spaces</v>
      </c>
      <c r="S3017" s="13">
        <f>(J3017/86400)+25569+(-7/24)</f>
        <v>41785.435625000006</v>
      </c>
      <c r="T3017" s="13">
        <f>(I3017/86400)+25569+(-7/24)</f>
        <v>41800.875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</f>
        <v>1.0261176470588236</v>
      </c>
      <c r="P3018" s="9">
        <f>(E3018/L3018)</f>
        <v>242.27777777777777</v>
      </c>
      <c r="Q3018" t="str">
        <f>LEFT(N3018,SEARCH("/",N3018)-1)</f>
        <v>theater</v>
      </c>
      <c r="R3018" t="str">
        <f>RIGHT(N3018, LEN(N3018)-SEARCH("/", N3018))</f>
        <v>spaces</v>
      </c>
      <c r="S3018" s="13">
        <f>(J3018/86400)+25569+(-7/24)</f>
        <v>41778.256388888891</v>
      </c>
      <c r="T3018" s="13">
        <f>(I3018/86400)+25569+(-7/24)</f>
        <v>41838.256388888891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</f>
        <v>1.0584090909090909</v>
      </c>
      <c r="P3019" s="9">
        <f>(E3019/L3019)</f>
        <v>146.44654088050314</v>
      </c>
      <c r="Q3019" t="str">
        <f>LEFT(N3019,SEARCH("/",N3019)-1)</f>
        <v>theater</v>
      </c>
      <c r="R3019" t="str">
        <f>RIGHT(N3019, LEN(N3019)-SEARCH("/", N3019))</f>
        <v>spaces</v>
      </c>
      <c r="S3019" s="13">
        <f>(J3019/86400)+25569+(-7/24)</f>
        <v>41841.558368055557</v>
      </c>
      <c r="T3019" s="13">
        <f>(I3019/86400)+25569+(-7/24)</f>
        <v>41871.558368055557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</f>
        <v>1.0071428571428571</v>
      </c>
      <c r="P3020" s="9">
        <f>(E3020/L3020)</f>
        <v>103.17073170731707</v>
      </c>
      <c r="Q3020" t="str">
        <f>LEFT(N3020,SEARCH("/",N3020)-1)</f>
        <v>theater</v>
      </c>
      <c r="R3020" t="str">
        <f>RIGHT(N3020, LEN(N3020)-SEARCH("/", N3020))</f>
        <v>spaces</v>
      </c>
      <c r="S3020" s="13">
        <f>(J3020/86400)+25569+(-7/24)</f>
        <v>42163.006666666668</v>
      </c>
      <c r="T3020" s="13">
        <f>(I3020/86400)+25569+(-7/24)</f>
        <v>42205.625000000007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</f>
        <v>1.2123333333333333</v>
      </c>
      <c r="P3021" s="9">
        <f>(E3021/L3021)</f>
        <v>80.464601769911511</v>
      </c>
      <c r="Q3021" t="str">
        <f>LEFT(N3021,SEARCH("/",N3021)-1)</f>
        <v>theater</v>
      </c>
      <c r="R3021" t="str">
        <f>RIGHT(N3021, LEN(N3021)-SEARCH("/", N3021))</f>
        <v>spaces</v>
      </c>
      <c r="S3021" s="13">
        <f>(J3021/86400)+25569+(-7/24)</f>
        <v>41758.541898148149</v>
      </c>
      <c r="T3021" s="13">
        <f>(I3021/86400)+25569+(-7/24)</f>
        <v>41785.833333333336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</f>
        <v>1.0057142857142858</v>
      </c>
      <c r="P3022" s="9">
        <f>(E3022/L3022)</f>
        <v>234.66666666666666</v>
      </c>
      <c r="Q3022" t="str">
        <f>LEFT(N3022,SEARCH("/",N3022)-1)</f>
        <v>theater</v>
      </c>
      <c r="R3022" t="str">
        <f>RIGHT(N3022, LEN(N3022)-SEARCH("/", N3022))</f>
        <v>spaces</v>
      </c>
      <c r="S3022" s="13">
        <f>(J3022/86400)+25569+(-7/24)</f>
        <v>42170.554780092592</v>
      </c>
      <c r="T3022" s="13">
        <f>(I3022/86400)+25569+(-7/24)</f>
        <v>42230.554780092592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</f>
        <v>1.1602222222222223</v>
      </c>
      <c r="P3023" s="9">
        <f>(E3023/L3023)</f>
        <v>50.689320388349515</v>
      </c>
      <c r="Q3023" t="str">
        <f>LEFT(N3023,SEARCH("/",N3023)-1)</f>
        <v>theater</v>
      </c>
      <c r="R3023" t="str">
        <f>RIGHT(N3023, LEN(N3023)-SEARCH("/", N3023))</f>
        <v>spaces</v>
      </c>
      <c r="S3023" s="13">
        <f>(J3023/86400)+25569+(-7/24)</f>
        <v>42660.327187499999</v>
      </c>
      <c r="T3023" s="13">
        <f>(I3023/86400)+25569+(-7/24)</f>
        <v>42695.957638888889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</f>
        <v>1.0087999999999999</v>
      </c>
      <c r="P3024" s="9">
        <f>(E3024/L3024)</f>
        <v>162.70967741935485</v>
      </c>
      <c r="Q3024" t="str">
        <f>LEFT(N3024,SEARCH("/",N3024)-1)</f>
        <v>theater</v>
      </c>
      <c r="R3024" t="str">
        <f>RIGHT(N3024, LEN(N3024)-SEARCH("/", N3024))</f>
        <v>spaces</v>
      </c>
      <c r="S3024" s="13">
        <f>(J3024/86400)+25569+(-7/24)</f>
        <v>42564.662141203706</v>
      </c>
      <c r="T3024" s="13">
        <f>(I3024/86400)+25569+(-7/24)</f>
        <v>42609.662141203706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</f>
        <v>1.03</v>
      </c>
      <c r="P3025" s="9">
        <f>(E3025/L3025)</f>
        <v>120.16666666666667</v>
      </c>
      <c r="Q3025" t="str">
        <f>LEFT(N3025,SEARCH("/",N3025)-1)</f>
        <v>theater</v>
      </c>
      <c r="R3025" t="str">
        <f>RIGHT(N3025, LEN(N3025)-SEARCH("/", N3025))</f>
        <v>spaces</v>
      </c>
      <c r="S3025" s="13">
        <f>(J3025/86400)+25569+(-7/24)</f>
        <v>42121.384097222224</v>
      </c>
      <c r="T3025" s="13">
        <f>(I3025/86400)+25569+(-7/24)</f>
        <v>42166.384097222224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</f>
        <v>2.4641999999999999</v>
      </c>
      <c r="P3026" s="9">
        <f>(E3026/L3026)</f>
        <v>67.697802197802204</v>
      </c>
      <c r="Q3026" t="str">
        <f>LEFT(N3026,SEARCH("/",N3026)-1)</f>
        <v>theater</v>
      </c>
      <c r="R3026" t="str">
        <f>RIGHT(N3026, LEN(N3026)-SEARCH("/", N3026))</f>
        <v>spaces</v>
      </c>
      <c r="S3026" s="13">
        <f>(J3026/86400)+25569+(-7/24)</f>
        <v>41158.702256944445</v>
      </c>
      <c r="T3026" s="13">
        <f>(I3026/86400)+25569+(-7/24)</f>
        <v>41188.702256944445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</f>
        <v>3.0219999999999998</v>
      </c>
      <c r="P3027" s="9">
        <f>(E3027/L3027)</f>
        <v>52.103448275862071</v>
      </c>
      <c r="Q3027" t="str">
        <f>LEFT(N3027,SEARCH("/",N3027)-1)</f>
        <v>theater</v>
      </c>
      <c r="R3027" t="str">
        <f>RIGHT(N3027, LEN(N3027)-SEARCH("/", N3027))</f>
        <v>spaces</v>
      </c>
      <c r="S3027" s="13">
        <f>(J3027/86400)+25569+(-7/24)</f>
        <v>41761.21774305556</v>
      </c>
      <c r="T3027" s="13">
        <f>(I3027/86400)+25569+(-7/24)</f>
        <v>41789.375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</f>
        <v>1.4333333333333333</v>
      </c>
      <c r="P3028" s="9">
        <f>(E3028/L3028)</f>
        <v>51.6</v>
      </c>
      <c r="Q3028" t="str">
        <f>LEFT(N3028,SEARCH("/",N3028)-1)</f>
        <v>theater</v>
      </c>
      <c r="R3028" t="str">
        <f>RIGHT(N3028, LEN(N3028)-SEARCH("/", N3028))</f>
        <v>spaces</v>
      </c>
      <c r="S3028" s="13">
        <f>(J3028/86400)+25569+(-7/24)</f>
        <v>42783.167731481481</v>
      </c>
      <c r="T3028" s="13">
        <f>(I3028/86400)+25569+(-7/24)</f>
        <v>42797.167731481481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</f>
        <v>1.3144</v>
      </c>
      <c r="P3029" s="9">
        <f>(E3029/L3029)</f>
        <v>164.3</v>
      </c>
      <c r="Q3029" t="str">
        <f>LEFT(N3029,SEARCH("/",N3029)-1)</f>
        <v>theater</v>
      </c>
      <c r="R3029" t="str">
        <f>RIGHT(N3029, LEN(N3029)-SEARCH("/", N3029))</f>
        <v>spaces</v>
      </c>
      <c r="S3029" s="13">
        <f>(J3029/86400)+25569+(-7/24)</f>
        <v>42053.412627314821</v>
      </c>
      <c r="T3029" s="13">
        <f>(I3029/86400)+25569+(-7/24)</f>
        <v>42083.37096064815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</f>
        <v>1.6801999999999999</v>
      </c>
      <c r="P3030" s="9">
        <f>(E3030/L3030)</f>
        <v>84.858585858585855</v>
      </c>
      <c r="Q3030" t="str">
        <f>LEFT(N3030,SEARCH("/",N3030)-1)</f>
        <v>theater</v>
      </c>
      <c r="R3030" t="str">
        <f>RIGHT(N3030, LEN(N3030)-SEARCH("/", N3030))</f>
        <v>spaces</v>
      </c>
      <c r="S3030" s="13">
        <f>(J3030/86400)+25569+(-7/24)</f>
        <v>42566.97251157408</v>
      </c>
      <c r="T3030" s="13">
        <f>(I3030/86400)+25569+(-7/24)</f>
        <v>42596.97251157408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</f>
        <v>1.0967666666666667</v>
      </c>
      <c r="P3031" s="9">
        <f>(E3031/L3031)</f>
        <v>94.548850574712645</v>
      </c>
      <c r="Q3031" t="str">
        <f>LEFT(N3031,SEARCH("/",N3031)-1)</f>
        <v>theater</v>
      </c>
      <c r="R3031" t="str">
        <f>RIGHT(N3031, LEN(N3031)-SEARCH("/", N3031))</f>
        <v>spaces</v>
      </c>
      <c r="S3031" s="13">
        <f>(J3031/86400)+25569+(-7/24)</f>
        <v>41932.417210648149</v>
      </c>
      <c r="T3031" s="13">
        <f>(I3031/86400)+25569+(-7/24)</f>
        <v>41960.899305555555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</f>
        <v>1.0668571428571429</v>
      </c>
      <c r="P3032" s="9">
        <f>(E3032/L3032)</f>
        <v>45.536585365853661</v>
      </c>
      <c r="Q3032" t="str">
        <f>LEFT(N3032,SEARCH("/",N3032)-1)</f>
        <v>theater</v>
      </c>
      <c r="R3032" t="str">
        <f>RIGHT(N3032, LEN(N3032)-SEARCH("/", N3032))</f>
        <v>spaces</v>
      </c>
      <c r="S3032" s="13">
        <f>(J3032/86400)+25569+(-7/24)</f>
        <v>42233.455682870372</v>
      </c>
      <c r="T3032" s="13">
        <f>(I3032/86400)+25569+(-7/24)</f>
        <v>42263.455682870372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</f>
        <v>1</v>
      </c>
      <c r="P3033" s="9">
        <f>(E3033/L3033)</f>
        <v>51.724137931034484</v>
      </c>
      <c r="Q3033" t="str">
        <f>LEFT(N3033,SEARCH("/",N3033)-1)</f>
        <v>theater</v>
      </c>
      <c r="R3033" t="str">
        <f>RIGHT(N3033, LEN(N3033)-SEARCH("/", N3033))</f>
        <v>spaces</v>
      </c>
      <c r="S3033" s="13">
        <f>(J3033/86400)+25569+(-7/24)</f>
        <v>42597.590821759259</v>
      </c>
      <c r="T3033" s="13">
        <f>(I3033/86400)+25569+(-7/24)</f>
        <v>42657.590821759259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</f>
        <v>1.272</v>
      </c>
      <c r="P3034" s="9">
        <f>(E3034/L3034)</f>
        <v>50.88</v>
      </c>
      <c r="Q3034" t="str">
        <f>LEFT(N3034,SEARCH("/",N3034)-1)</f>
        <v>theater</v>
      </c>
      <c r="R3034" t="str">
        <f>RIGHT(N3034, LEN(N3034)-SEARCH("/", N3034))</f>
        <v>spaces</v>
      </c>
      <c r="S3034" s="13">
        <f>(J3034/86400)+25569+(-7/24)</f>
        <v>42227.752997685187</v>
      </c>
      <c r="T3034" s="13">
        <f>(I3034/86400)+25569+(-7/24)</f>
        <v>42257.752997685187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</f>
        <v>1.4653333333333334</v>
      </c>
      <c r="P3035" s="9">
        <f>(E3035/L3035)</f>
        <v>191.13043478260869</v>
      </c>
      <c r="Q3035" t="str">
        <f>LEFT(N3035,SEARCH("/",N3035)-1)</f>
        <v>theater</v>
      </c>
      <c r="R3035" t="str">
        <f>RIGHT(N3035, LEN(N3035)-SEARCH("/", N3035))</f>
        <v>spaces</v>
      </c>
      <c r="S3035" s="13">
        <f>(J3035/86400)+25569+(-7/24)</f>
        <v>42569.818576388891</v>
      </c>
      <c r="T3035" s="13">
        <f>(I3035/86400)+25569+(-7/24)</f>
        <v>42599.818576388891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</f>
        <v>1.1253599999999999</v>
      </c>
      <c r="P3036" s="9">
        <f>(E3036/L3036)</f>
        <v>89.314285714285717</v>
      </c>
      <c r="Q3036" t="str">
        <f>LEFT(N3036,SEARCH("/",N3036)-1)</f>
        <v>theater</v>
      </c>
      <c r="R3036" t="str">
        <f>RIGHT(N3036, LEN(N3036)-SEARCH("/", N3036))</f>
        <v>spaces</v>
      </c>
      <c r="S3036" s="13">
        <f>(J3036/86400)+25569+(-7/24)</f>
        <v>42644.243692129632</v>
      </c>
      <c r="T3036" s="13">
        <f>(I3036/86400)+25569+(-7/24)</f>
        <v>42674.874305555561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</f>
        <v>1.0878684000000001</v>
      </c>
      <c r="P3037" s="9">
        <f>(E3037/L3037)</f>
        <v>88.588631921824103</v>
      </c>
      <c r="Q3037" t="str">
        <f>LEFT(N3037,SEARCH("/",N3037)-1)</f>
        <v>theater</v>
      </c>
      <c r="R3037" t="str">
        <f>RIGHT(N3037, LEN(N3037)-SEARCH("/", N3037))</f>
        <v>spaces</v>
      </c>
      <c r="S3037" s="13">
        <f>(J3037/86400)+25569+(-7/24)</f>
        <v>41368.268622685187</v>
      </c>
      <c r="T3037" s="13">
        <f>(I3037/86400)+25569+(-7/24)</f>
        <v>41398.268622685187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</f>
        <v>1.26732</v>
      </c>
      <c r="P3038" s="9">
        <f>(E3038/L3038)</f>
        <v>96.300911854103347</v>
      </c>
      <c r="Q3038" t="str">
        <f>LEFT(N3038,SEARCH("/",N3038)-1)</f>
        <v>theater</v>
      </c>
      <c r="R3038" t="str">
        <f>RIGHT(N3038, LEN(N3038)-SEARCH("/", N3038))</f>
        <v>spaces</v>
      </c>
      <c r="S3038" s="13">
        <f>(J3038/86400)+25569+(-7/24)</f>
        <v>41466.493564814817</v>
      </c>
      <c r="T3038" s="13">
        <f>(I3038/86400)+25569+(-7/24)</f>
        <v>41502.207638888889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</f>
        <v>2.1320000000000001</v>
      </c>
      <c r="P3039" s="9">
        <f>(E3039/L3039)</f>
        <v>33.3125</v>
      </c>
      <c r="Q3039" t="str">
        <f>LEFT(N3039,SEARCH("/",N3039)-1)</f>
        <v>theater</v>
      </c>
      <c r="R3039" t="str">
        <f>RIGHT(N3039, LEN(N3039)-SEARCH("/", N3039))</f>
        <v>spaces</v>
      </c>
      <c r="S3039" s="13">
        <f>(J3039/86400)+25569+(-7/24)</f>
        <v>40378.601539351854</v>
      </c>
      <c r="T3039" s="13">
        <f>(I3039/86400)+25569+(-7/24)</f>
        <v>40452.915972222225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</f>
        <v>1.0049999999999999</v>
      </c>
      <c r="P3040" s="9">
        <f>(E3040/L3040)</f>
        <v>37.222222222222221</v>
      </c>
      <c r="Q3040" t="str">
        <f>LEFT(N3040,SEARCH("/",N3040)-1)</f>
        <v>theater</v>
      </c>
      <c r="R3040" t="str">
        <f>RIGHT(N3040, LEN(N3040)-SEARCH("/", N3040))</f>
        <v>spaces</v>
      </c>
      <c r="S3040" s="13">
        <f>(J3040/86400)+25569+(-7/24)</f>
        <v>42372.96061342593</v>
      </c>
      <c r="T3040" s="13">
        <f>(I3040/86400)+25569+(-7/24)</f>
        <v>42432.96061342593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</f>
        <v>1.0871389999999999</v>
      </c>
      <c r="P3041" s="9">
        <f>(E3041/L3041)</f>
        <v>92.130423728813554</v>
      </c>
      <c r="Q3041" t="str">
        <f>LEFT(N3041,SEARCH("/",N3041)-1)</f>
        <v>theater</v>
      </c>
      <c r="R3041" t="str">
        <f>RIGHT(N3041, LEN(N3041)-SEARCH("/", N3041))</f>
        <v>spaces</v>
      </c>
      <c r="S3041" s="13">
        <f>(J3041/86400)+25569+(-7/24)</f>
        <v>41610.502754629633</v>
      </c>
      <c r="T3041" s="13">
        <f>(I3041/86400)+25569+(-7/24)</f>
        <v>41637.040972222225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</f>
        <v>1.075</v>
      </c>
      <c r="P3042" s="9">
        <f>(E3042/L3042)</f>
        <v>76.785714285714292</v>
      </c>
      <c r="Q3042" t="str">
        <f>LEFT(N3042,SEARCH("/",N3042)-1)</f>
        <v>theater</v>
      </c>
      <c r="R3042" t="str">
        <f>RIGHT(N3042, LEN(N3042)-SEARCH("/", N3042))</f>
        <v>spaces</v>
      </c>
      <c r="S3042" s="13">
        <f>(J3042/86400)+25569+(-7/24)</f>
        <v>42177.500243055554</v>
      </c>
      <c r="T3042" s="13">
        <f>(I3042/86400)+25569+(-7/24)</f>
        <v>42181.666666666664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</f>
        <v>1.1048192771084338</v>
      </c>
      <c r="P3043" s="9">
        <f>(E3043/L3043)</f>
        <v>96.526315789473685</v>
      </c>
      <c r="Q3043" t="str">
        <f>LEFT(N3043,SEARCH("/",N3043)-1)</f>
        <v>theater</v>
      </c>
      <c r="R3043" t="str">
        <f>RIGHT(N3043, LEN(N3043)-SEARCH("/", N3043))</f>
        <v>spaces</v>
      </c>
      <c r="S3043" s="13">
        <f>(J3043/86400)+25569+(-7/24)</f>
        <v>42359.576944444452</v>
      </c>
      <c r="T3043" s="13">
        <f>(I3043/86400)+25569+(-7/24)</f>
        <v>42389.576944444452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</f>
        <v>1.28</v>
      </c>
      <c r="P3044" s="9">
        <f>(E3044/L3044)</f>
        <v>51.891891891891895</v>
      </c>
      <c r="Q3044" t="str">
        <f>LEFT(N3044,SEARCH("/",N3044)-1)</f>
        <v>theater</v>
      </c>
      <c r="R3044" t="str">
        <f>RIGHT(N3044, LEN(N3044)-SEARCH("/", N3044))</f>
        <v>spaces</v>
      </c>
      <c r="S3044" s="13">
        <f>(J3044/86400)+25569+(-7/24)</f>
        <v>42253.396377314821</v>
      </c>
      <c r="T3044" s="13">
        <f>(I3044/86400)+25569+(-7/24)</f>
        <v>42283.396377314821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</f>
        <v>1.1000666666666667</v>
      </c>
      <c r="P3045" s="9">
        <f>(E3045/L3045)</f>
        <v>128.9140625</v>
      </c>
      <c r="Q3045" t="str">
        <f>LEFT(N3045,SEARCH("/",N3045)-1)</f>
        <v>theater</v>
      </c>
      <c r="R3045" t="str">
        <f>RIGHT(N3045, LEN(N3045)-SEARCH("/", N3045))</f>
        <v>spaces</v>
      </c>
      <c r="S3045" s="13">
        <f>(J3045/86400)+25569+(-7/24)</f>
        <v>42082.778923611113</v>
      </c>
      <c r="T3045" s="13">
        <f>(I3045/86400)+25569+(-7/24)</f>
        <v>42109.826388888891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</f>
        <v>1.0934166666666667</v>
      </c>
      <c r="P3046" s="9">
        <f>(E3046/L3046)</f>
        <v>84.108974358974365</v>
      </c>
      <c r="Q3046" t="str">
        <f>LEFT(N3046,SEARCH("/",N3046)-1)</f>
        <v>theater</v>
      </c>
      <c r="R3046" t="str">
        <f>RIGHT(N3046, LEN(N3046)-SEARCH("/", N3046))</f>
        <v>spaces</v>
      </c>
      <c r="S3046" s="13">
        <f>(J3046/86400)+25569+(-7/24)</f>
        <v>42387.435162037036</v>
      </c>
      <c r="T3046" s="13">
        <f>(I3046/86400)+25569+(-7/24)</f>
        <v>42402.435162037036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</f>
        <v>1.3270650000000002</v>
      </c>
      <c r="P3047" s="9">
        <f>(E3047/L3047)</f>
        <v>82.941562500000003</v>
      </c>
      <c r="Q3047" t="str">
        <f>LEFT(N3047,SEARCH("/",N3047)-1)</f>
        <v>theater</v>
      </c>
      <c r="R3047" t="str">
        <f>RIGHT(N3047, LEN(N3047)-SEARCH("/", N3047))</f>
        <v>spaces</v>
      </c>
      <c r="S3047" s="13">
        <f>(J3047/86400)+25569+(-7/24)</f>
        <v>41842.864062500004</v>
      </c>
      <c r="T3047" s="13">
        <f>(I3047/86400)+25569+(-7/24)</f>
        <v>41872.864062500004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</f>
        <v>1.9084810126582279</v>
      </c>
      <c r="P3048" s="9">
        <f>(E3048/L3048)</f>
        <v>259.94827586206895</v>
      </c>
      <c r="Q3048" t="str">
        <f>LEFT(N3048,SEARCH("/",N3048)-1)</f>
        <v>theater</v>
      </c>
      <c r="R3048" t="str">
        <f>RIGHT(N3048, LEN(N3048)-SEARCH("/", N3048))</f>
        <v>spaces</v>
      </c>
      <c r="S3048" s="13">
        <f>(J3048/86400)+25569+(-7/24)</f>
        <v>41862.511412037042</v>
      </c>
      <c r="T3048" s="13">
        <f>(I3048/86400)+25569+(-7/24)</f>
        <v>41891.911111111112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</f>
        <v>1.49</v>
      </c>
      <c r="P3049" s="9">
        <f>(E3049/L3049)</f>
        <v>37.25</v>
      </c>
      <c r="Q3049" t="str">
        <f>LEFT(N3049,SEARCH("/",N3049)-1)</f>
        <v>theater</v>
      </c>
      <c r="R3049" t="str">
        <f>RIGHT(N3049, LEN(N3049)-SEARCH("/", N3049))</f>
        <v>spaces</v>
      </c>
      <c r="S3049" s="13">
        <f>(J3049/86400)+25569+(-7/24)</f>
        <v>42443.697384259263</v>
      </c>
      <c r="T3049" s="13">
        <f>(I3049/86400)+25569+(-7/24)</f>
        <v>42487.261111111111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</f>
        <v>1.6639999999999999</v>
      </c>
      <c r="P3050" s="9">
        <f>(E3050/L3050)</f>
        <v>177.02127659574469</v>
      </c>
      <c r="Q3050" t="str">
        <f>LEFT(N3050,SEARCH("/",N3050)-1)</f>
        <v>theater</v>
      </c>
      <c r="R3050" t="str">
        <f>RIGHT(N3050, LEN(N3050)-SEARCH("/", N3050))</f>
        <v>spaces</v>
      </c>
      <c r="S3050" s="13">
        <f>(J3050/86400)+25569+(-7/24)</f>
        <v>41975.609513888892</v>
      </c>
      <c r="T3050" s="13">
        <f>(I3050/86400)+25569+(-7/24)</f>
        <v>42004.598611111112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</f>
        <v>1.0666666666666667</v>
      </c>
      <c r="P3051" s="9">
        <f>(E3051/L3051)</f>
        <v>74.074074074074076</v>
      </c>
      <c r="Q3051" t="str">
        <f>LEFT(N3051,SEARCH("/",N3051)-1)</f>
        <v>theater</v>
      </c>
      <c r="R3051" t="str">
        <f>RIGHT(N3051, LEN(N3051)-SEARCH("/", N3051))</f>
        <v>spaces</v>
      </c>
      <c r="S3051" s="13">
        <f>(J3051/86400)+25569+(-7/24)</f>
        <v>42138.722858796296</v>
      </c>
      <c r="T3051" s="13">
        <f>(I3051/86400)+25569+(-7/24)</f>
        <v>42168.722858796296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</f>
        <v>1.06</v>
      </c>
      <c r="P3052" s="9">
        <f>(E3052/L3052)</f>
        <v>70.666666666666671</v>
      </c>
      <c r="Q3052" t="str">
        <f>LEFT(N3052,SEARCH("/",N3052)-1)</f>
        <v>theater</v>
      </c>
      <c r="R3052" t="str">
        <f>RIGHT(N3052, LEN(N3052)-SEARCH("/", N3052))</f>
        <v>spaces</v>
      </c>
      <c r="S3052" s="13">
        <f>(J3052/86400)+25569+(-7/24)</f>
        <v>42464.876851851855</v>
      </c>
      <c r="T3052" s="13">
        <f>(I3052/86400)+25569+(-7/24)</f>
        <v>42494.876851851855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</f>
        <v>0.23628571428571429</v>
      </c>
      <c r="P3053" s="9">
        <f>(E3053/L3053)</f>
        <v>23.62857142857143</v>
      </c>
      <c r="Q3053" t="str">
        <f>LEFT(N3053,SEARCH("/",N3053)-1)</f>
        <v>theater</v>
      </c>
      <c r="R3053" t="str">
        <f>RIGHT(N3053, LEN(N3053)-SEARCH("/", N3053))</f>
        <v>spaces</v>
      </c>
      <c r="S3053" s="13">
        <f>(J3053/86400)+25569+(-7/24)</f>
        <v>42744.12436342593</v>
      </c>
      <c r="T3053" s="13">
        <f>(I3053/86400)+25569+(-7/24)</f>
        <v>42774.12436342593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</f>
        <v>1.5E-3</v>
      </c>
      <c r="P3054" s="9">
        <f>(E3054/L3054)</f>
        <v>37.5</v>
      </c>
      <c r="Q3054" t="str">
        <f>LEFT(N3054,SEARCH("/",N3054)-1)</f>
        <v>theater</v>
      </c>
      <c r="R3054" t="str">
        <f>RIGHT(N3054, LEN(N3054)-SEARCH("/", N3054))</f>
        <v>spaces</v>
      </c>
      <c r="S3054" s="13">
        <f>(J3054/86400)+25569+(-7/24)</f>
        <v>42122.37840277778</v>
      </c>
      <c r="T3054" s="13">
        <f>(I3054/86400)+25569+(-7/24)</f>
        <v>42152.374305555561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</f>
        <v>4.0000000000000001E-3</v>
      </c>
      <c r="P3055" s="9">
        <f>(E3055/L3055)</f>
        <v>13.333333333333334</v>
      </c>
      <c r="Q3055" t="str">
        <f>LEFT(N3055,SEARCH("/",N3055)-1)</f>
        <v>theater</v>
      </c>
      <c r="R3055" t="str">
        <f>RIGHT(N3055, LEN(N3055)-SEARCH("/", N3055))</f>
        <v>spaces</v>
      </c>
      <c r="S3055" s="13">
        <f>(J3055/86400)+25569+(-7/24)</f>
        <v>41862.470057870371</v>
      </c>
      <c r="T3055" s="13">
        <f>(I3055/86400)+25569+(-7/24)</f>
        <v>41913.874305555561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</f>
        <v>0</v>
      </c>
      <c r="P3056" s="9" t="e">
        <f>(E3056/L3056)</f>
        <v>#DIV/0!</v>
      </c>
      <c r="Q3056" t="str">
        <f>LEFT(N3056,SEARCH("/",N3056)-1)</f>
        <v>theater</v>
      </c>
      <c r="R3056" t="str">
        <f>RIGHT(N3056, LEN(N3056)-SEARCH("/", N3056))</f>
        <v>spaces</v>
      </c>
      <c r="S3056" s="13">
        <f>(J3056/86400)+25569+(-7/24)</f>
        <v>42027.541134259263</v>
      </c>
      <c r="T3056" s="13">
        <f>(I3056/86400)+25569+(-7/24)</f>
        <v>42064.75277777778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</f>
        <v>5.0000000000000002E-5</v>
      </c>
      <c r="P3057" s="9">
        <f>(E3057/L3057)</f>
        <v>1</v>
      </c>
      <c r="Q3057" t="str">
        <f>LEFT(N3057,SEARCH("/",N3057)-1)</f>
        <v>theater</v>
      </c>
      <c r="R3057" t="str">
        <f>RIGHT(N3057, LEN(N3057)-SEARCH("/", N3057))</f>
        <v>spaces</v>
      </c>
      <c r="S3057" s="13">
        <f>(J3057/86400)+25569+(-7/24)</f>
        <v>41953.666550925926</v>
      </c>
      <c r="T3057" s="13">
        <f>(I3057/86400)+25569+(-7/24)</f>
        <v>42013.666550925926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</f>
        <v>0</v>
      </c>
      <c r="P3058" s="9" t="e">
        <f>(E3058/L3058)</f>
        <v>#DIV/0!</v>
      </c>
      <c r="Q3058" t="str">
        <f>LEFT(N3058,SEARCH("/",N3058)-1)</f>
        <v>theater</v>
      </c>
      <c r="R3058" t="str">
        <f>RIGHT(N3058, LEN(N3058)-SEARCH("/", N3058))</f>
        <v>spaces</v>
      </c>
      <c r="S3058" s="13">
        <f>(J3058/86400)+25569+(-7/24)</f>
        <v>41851.344722222224</v>
      </c>
      <c r="T3058" s="13">
        <f>(I3058/86400)+25569+(-7/24)</f>
        <v>41911.344722222224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</f>
        <v>0</v>
      </c>
      <c r="P3059" s="9" t="e">
        <f>(E3059/L3059)</f>
        <v>#DIV/0!</v>
      </c>
      <c r="Q3059" t="str">
        <f>LEFT(N3059,SEARCH("/",N3059)-1)</f>
        <v>theater</v>
      </c>
      <c r="R3059" t="str">
        <f>RIGHT(N3059, LEN(N3059)-SEARCH("/", N3059))</f>
        <v>spaces</v>
      </c>
      <c r="S3059" s="13">
        <f>(J3059/86400)+25569+(-7/24)</f>
        <v>42433.358923611115</v>
      </c>
      <c r="T3059" s="13">
        <f>(I3059/86400)+25569+(-7/24)</f>
        <v>42463.31725694445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</f>
        <v>1.6666666666666666E-4</v>
      </c>
      <c r="P3060" s="9">
        <f>(E3060/L3060)</f>
        <v>1</v>
      </c>
      <c r="Q3060" t="str">
        <f>LEFT(N3060,SEARCH("/",N3060)-1)</f>
        <v>theater</v>
      </c>
      <c r="R3060" t="str">
        <f>RIGHT(N3060, LEN(N3060)-SEARCH("/", N3060))</f>
        <v>spaces</v>
      </c>
      <c r="S3060" s="13">
        <f>(J3060/86400)+25569+(-7/24)</f>
        <v>42460.082638888889</v>
      </c>
      <c r="T3060" s="13">
        <f>(I3060/86400)+25569+(-7/24)</f>
        <v>42510.082638888889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</f>
        <v>3.0066666666666665E-2</v>
      </c>
      <c r="P3061" s="9">
        <f>(E3061/L3061)</f>
        <v>41</v>
      </c>
      <c r="Q3061" t="str">
        <f>LEFT(N3061,SEARCH("/",N3061)-1)</f>
        <v>theater</v>
      </c>
      <c r="R3061" t="str">
        <f>RIGHT(N3061, LEN(N3061)-SEARCH("/", N3061))</f>
        <v>spaces</v>
      </c>
      <c r="S3061" s="13">
        <f>(J3061/86400)+25569+(-7/24)</f>
        <v>41829.644050925926</v>
      </c>
      <c r="T3061" s="13">
        <f>(I3061/86400)+25569+(-7/24)</f>
        <v>41859.644050925926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</f>
        <v>1.5227272727272728E-3</v>
      </c>
      <c r="P3062" s="9">
        <f>(E3062/L3062)</f>
        <v>55.833333333333336</v>
      </c>
      <c r="Q3062" t="str">
        <f>LEFT(N3062,SEARCH("/",N3062)-1)</f>
        <v>theater</v>
      </c>
      <c r="R3062" t="str">
        <f>RIGHT(N3062, LEN(N3062)-SEARCH("/", N3062))</f>
        <v>spaces</v>
      </c>
      <c r="S3062" s="13">
        <f>(J3062/86400)+25569+(-7/24)</f>
        <v>42244.983032407406</v>
      </c>
      <c r="T3062" s="13">
        <f>(I3062/86400)+25569+(-7/24)</f>
        <v>42274.983032407406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</f>
        <v>0</v>
      </c>
      <c r="P3063" s="9" t="e">
        <f>(E3063/L3063)</f>
        <v>#DIV/0!</v>
      </c>
      <c r="Q3063" t="str">
        <f>LEFT(N3063,SEARCH("/",N3063)-1)</f>
        <v>theater</v>
      </c>
      <c r="R3063" t="str">
        <f>RIGHT(N3063, LEN(N3063)-SEARCH("/", N3063))</f>
        <v>spaces</v>
      </c>
      <c r="S3063" s="13">
        <f>(J3063/86400)+25569+(-7/24)</f>
        <v>41834.492453703708</v>
      </c>
      <c r="T3063" s="13">
        <f>(I3063/86400)+25569+(-7/24)</f>
        <v>41864.492453703708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</f>
        <v>0.66839999999999999</v>
      </c>
      <c r="P3064" s="9">
        <f>(E3064/L3064)</f>
        <v>99.761194029850742</v>
      </c>
      <c r="Q3064" t="str">
        <f>LEFT(N3064,SEARCH("/",N3064)-1)</f>
        <v>theater</v>
      </c>
      <c r="R3064" t="str">
        <f>RIGHT(N3064, LEN(N3064)-SEARCH("/", N3064))</f>
        <v>spaces</v>
      </c>
      <c r="S3064" s="13">
        <f>(J3064/86400)+25569+(-7/24)</f>
        <v>42248.244120370371</v>
      </c>
      <c r="T3064" s="13">
        <f>(I3064/86400)+25569+(-7/24)</f>
        <v>42277.458333333336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</f>
        <v>0.19566666666666666</v>
      </c>
      <c r="P3065" s="9">
        <f>(E3065/L3065)</f>
        <v>25.521739130434781</v>
      </c>
      <c r="Q3065" t="str">
        <f>LEFT(N3065,SEARCH("/",N3065)-1)</f>
        <v>theater</v>
      </c>
      <c r="R3065" t="str">
        <f>RIGHT(N3065, LEN(N3065)-SEARCH("/", N3065))</f>
        <v>spaces</v>
      </c>
      <c r="S3065" s="13">
        <f>(J3065/86400)+25569+(-7/24)</f>
        <v>42630.63122685186</v>
      </c>
      <c r="T3065" s="13">
        <f>(I3065/86400)+25569+(-7/24)</f>
        <v>42665.63122685186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</f>
        <v>0.11294666666666667</v>
      </c>
      <c r="P3066" s="9">
        <f>(E3066/L3066)</f>
        <v>117.65277777777777</v>
      </c>
      <c r="Q3066" t="str">
        <f>LEFT(N3066,SEARCH("/",N3066)-1)</f>
        <v>theater</v>
      </c>
      <c r="R3066" t="str">
        <f>RIGHT(N3066, LEN(N3066)-SEARCH("/", N3066))</f>
        <v>spaces</v>
      </c>
      <c r="S3066" s="13">
        <f>(J3066/86400)+25569+(-7/24)</f>
        <v>42298.838495370372</v>
      </c>
      <c r="T3066" s="13">
        <f>(I3066/86400)+25569+(-7/24)</f>
        <v>42329.999305555561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</f>
        <v>4.0000000000000002E-4</v>
      </c>
      <c r="P3067" s="9">
        <f>(E3067/L3067)</f>
        <v>5</v>
      </c>
      <c r="Q3067" t="str">
        <f>LEFT(N3067,SEARCH("/",N3067)-1)</f>
        <v>theater</v>
      </c>
      <c r="R3067" t="str">
        <f>RIGHT(N3067, LEN(N3067)-SEARCH("/", N3067))</f>
        <v>spaces</v>
      </c>
      <c r="S3067" s="13">
        <f>(J3067/86400)+25569+(-7/24)</f>
        <v>41824.763564814821</v>
      </c>
      <c r="T3067" s="13">
        <f>(I3067/86400)+25569+(-7/24)</f>
        <v>41849.763564814821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</f>
        <v>0.11985714285714286</v>
      </c>
      <c r="P3068" s="9">
        <f>(E3068/L3068)</f>
        <v>2796.6666666666665</v>
      </c>
      <c r="Q3068" t="str">
        <f>LEFT(N3068,SEARCH("/",N3068)-1)</f>
        <v>theater</v>
      </c>
      <c r="R3068" t="str">
        <f>RIGHT(N3068, LEN(N3068)-SEARCH("/", N3068))</f>
        <v>spaces</v>
      </c>
      <c r="S3068" s="13">
        <f>(J3068/86400)+25569+(-7/24)</f>
        <v>42530.936770833338</v>
      </c>
      <c r="T3068" s="13">
        <f>(I3068/86400)+25569+(-7/24)</f>
        <v>42560.936770833338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</f>
        <v>2.5000000000000001E-2</v>
      </c>
      <c r="P3069" s="9">
        <f>(E3069/L3069)</f>
        <v>200</v>
      </c>
      <c r="Q3069" t="str">
        <f>LEFT(N3069,SEARCH("/",N3069)-1)</f>
        <v>theater</v>
      </c>
      <c r="R3069" t="str">
        <f>RIGHT(N3069, LEN(N3069)-SEARCH("/", N3069))</f>
        <v>spaces</v>
      </c>
      <c r="S3069" s="13">
        <f>(J3069/86400)+25569+(-7/24)</f>
        <v>42226.64674768519</v>
      </c>
      <c r="T3069" s="13">
        <f>(I3069/86400)+25569+(-7/24)</f>
        <v>42256.64674768519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</f>
        <v>6.9999999999999999E-4</v>
      </c>
      <c r="P3070" s="9">
        <f>(E3070/L3070)</f>
        <v>87.5</v>
      </c>
      <c r="Q3070" t="str">
        <f>LEFT(N3070,SEARCH("/",N3070)-1)</f>
        <v>theater</v>
      </c>
      <c r="R3070" t="str">
        <f>RIGHT(N3070, LEN(N3070)-SEARCH("/", N3070))</f>
        <v>spaces</v>
      </c>
      <c r="S3070" s="13">
        <f>(J3070/86400)+25569+(-7/24)</f>
        <v>42263.399907407409</v>
      </c>
      <c r="T3070" s="13">
        <f>(I3070/86400)+25569+(-7/24)</f>
        <v>42293.399907407409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</f>
        <v>0.14099999999999999</v>
      </c>
      <c r="P3071" s="9">
        <f>(E3071/L3071)</f>
        <v>20.142857142857142</v>
      </c>
      <c r="Q3071" t="str">
        <f>LEFT(N3071,SEARCH("/",N3071)-1)</f>
        <v>theater</v>
      </c>
      <c r="R3071" t="str">
        <f>RIGHT(N3071, LEN(N3071)-SEARCH("/", N3071))</f>
        <v>spaces</v>
      </c>
      <c r="S3071" s="13">
        <f>(J3071/86400)+25569+(-7/24)</f>
        <v>41957.542060185187</v>
      </c>
      <c r="T3071" s="13">
        <f>(I3071/86400)+25569+(-7/24)</f>
        <v>41987.542060185187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</f>
        <v>3.3399999999999999E-2</v>
      </c>
      <c r="P3072" s="9">
        <f>(E3072/L3072)</f>
        <v>20.875</v>
      </c>
      <c r="Q3072" t="str">
        <f>LEFT(N3072,SEARCH("/",N3072)-1)</f>
        <v>theater</v>
      </c>
      <c r="R3072" t="str">
        <f>RIGHT(N3072, LEN(N3072)-SEARCH("/", N3072))</f>
        <v>spaces</v>
      </c>
      <c r="S3072" s="13">
        <f>(J3072/86400)+25569+(-7/24)</f>
        <v>42690.441770833335</v>
      </c>
      <c r="T3072" s="13">
        <f>(I3072/86400)+25569+(-7/24)</f>
        <v>42711.441770833335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</f>
        <v>0.59775</v>
      </c>
      <c r="P3073" s="9">
        <f>(E3073/L3073)</f>
        <v>61.307692307692307</v>
      </c>
      <c r="Q3073" t="str">
        <f>LEFT(N3073,SEARCH("/",N3073)-1)</f>
        <v>theater</v>
      </c>
      <c r="R3073" t="str">
        <f>RIGHT(N3073, LEN(N3073)-SEARCH("/", N3073))</f>
        <v>spaces</v>
      </c>
      <c r="S3073" s="13">
        <f>(J3073/86400)+25569+(-7/24)</f>
        <v>42097.440752314818</v>
      </c>
      <c r="T3073" s="13">
        <f>(I3073/86400)+25569+(-7/24)</f>
        <v>42114.957638888889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</f>
        <v>1.6666666666666666E-4</v>
      </c>
      <c r="P3074" s="9">
        <f>(E3074/L3074)</f>
        <v>1</v>
      </c>
      <c r="Q3074" t="str">
        <f>LEFT(N3074,SEARCH("/",N3074)-1)</f>
        <v>theater</v>
      </c>
      <c r="R3074" t="str">
        <f>RIGHT(N3074, LEN(N3074)-SEARCH("/", N3074))</f>
        <v>spaces</v>
      </c>
      <c r="S3074" s="13">
        <f>(J3074/86400)+25569+(-7/24)</f>
        <v>42658.398865740739</v>
      </c>
      <c r="T3074" s="13">
        <f>(I3074/86400)+25569+(-7/24)</f>
        <v>42672.781944444447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</f>
        <v>2.3035714285714285E-4</v>
      </c>
      <c r="P3075" s="9">
        <f>(E3075/L3075)</f>
        <v>92.142857142857139</v>
      </c>
      <c r="Q3075" t="str">
        <f>LEFT(N3075,SEARCH("/",N3075)-1)</f>
        <v>theater</v>
      </c>
      <c r="R3075" t="str">
        <f>RIGHT(N3075, LEN(N3075)-SEARCH("/", N3075))</f>
        <v>spaces</v>
      </c>
      <c r="S3075" s="13">
        <f>(J3075/86400)+25569+(-7/24)</f>
        <v>42111.392361111117</v>
      </c>
      <c r="T3075" s="13">
        <f>(I3075/86400)+25569+(-7/24)</f>
        <v>42169.513194444451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</f>
        <v>8.8000000000000003E-4</v>
      </c>
      <c r="P3076" s="9">
        <f>(E3076/L3076)</f>
        <v>7.333333333333333</v>
      </c>
      <c r="Q3076" t="str">
        <f>LEFT(N3076,SEARCH("/",N3076)-1)</f>
        <v>theater</v>
      </c>
      <c r="R3076" t="str">
        <f>RIGHT(N3076, LEN(N3076)-SEARCH("/", N3076))</f>
        <v>spaces</v>
      </c>
      <c r="S3076" s="13">
        <f>(J3076/86400)+25569+(-7/24)</f>
        <v>42409.27961805556</v>
      </c>
      <c r="T3076" s="13">
        <f>(I3076/86400)+25569+(-7/24)</f>
        <v>42439.27961805556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</f>
        <v>8.6400000000000005E-2</v>
      </c>
      <c r="P3077" s="9">
        <f>(E3077/L3077)</f>
        <v>64.8</v>
      </c>
      <c r="Q3077" t="str">
        <f>LEFT(N3077,SEARCH("/",N3077)-1)</f>
        <v>theater</v>
      </c>
      <c r="R3077" t="str">
        <f>RIGHT(N3077, LEN(N3077)-SEARCH("/", N3077))</f>
        <v>spaces</v>
      </c>
      <c r="S3077" s="13">
        <f>(J3077/86400)+25569+(-7/24)</f>
        <v>42550.810648148152</v>
      </c>
      <c r="T3077" s="13">
        <f>(I3077/86400)+25569+(-7/24)</f>
        <v>42600.810648148152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</f>
        <v>0.15060000000000001</v>
      </c>
      <c r="P3078" s="9">
        <f>(E3078/L3078)</f>
        <v>30.12</v>
      </c>
      <c r="Q3078" t="str">
        <f>LEFT(N3078,SEARCH("/",N3078)-1)</f>
        <v>theater</v>
      </c>
      <c r="R3078" t="str">
        <f>RIGHT(N3078, LEN(N3078)-SEARCH("/", N3078))</f>
        <v>spaces</v>
      </c>
      <c r="S3078" s="13">
        <f>(J3078/86400)+25569+(-7/24)</f>
        <v>42226.360219907408</v>
      </c>
      <c r="T3078" s="13">
        <f>(I3078/86400)+25569+(-7/24)</f>
        <v>42286.360219907408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</f>
        <v>4.7727272727272731E-3</v>
      </c>
      <c r="P3079" s="9">
        <f>(E3079/L3079)</f>
        <v>52.5</v>
      </c>
      <c r="Q3079" t="str">
        <f>LEFT(N3079,SEARCH("/",N3079)-1)</f>
        <v>theater</v>
      </c>
      <c r="R3079" t="str">
        <f>RIGHT(N3079, LEN(N3079)-SEARCH("/", N3079))</f>
        <v>spaces</v>
      </c>
      <c r="S3079" s="13">
        <f>(J3079/86400)+25569+(-7/24)</f>
        <v>42766.665254629632</v>
      </c>
      <c r="T3079" s="13">
        <f>(I3079/86400)+25569+(-7/24)</f>
        <v>42796.665254629632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</f>
        <v>1.1833333333333333E-3</v>
      </c>
      <c r="P3080" s="9">
        <f>(E3080/L3080)</f>
        <v>23.666666666666668</v>
      </c>
      <c r="Q3080" t="str">
        <f>LEFT(N3080,SEARCH("/",N3080)-1)</f>
        <v>theater</v>
      </c>
      <c r="R3080" t="str">
        <f>RIGHT(N3080, LEN(N3080)-SEARCH("/", N3080))</f>
        <v>spaces</v>
      </c>
      <c r="S3080" s="13">
        <f>(J3080/86400)+25569+(-7/24)</f>
        <v>42030.84716435185</v>
      </c>
      <c r="T3080" s="13">
        <f>(I3080/86400)+25569+(-7/24)</f>
        <v>42060.84716435185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</f>
        <v>8.4173998587352451E-3</v>
      </c>
      <c r="P3081" s="9">
        <f>(E3081/L3081)</f>
        <v>415.77777777777777</v>
      </c>
      <c r="Q3081" t="str">
        <f>LEFT(N3081,SEARCH("/",N3081)-1)</f>
        <v>theater</v>
      </c>
      <c r="R3081" t="str">
        <f>RIGHT(N3081, LEN(N3081)-SEARCH("/", N3081))</f>
        <v>spaces</v>
      </c>
      <c r="S3081" s="13">
        <f>(J3081/86400)+25569+(-7/24)</f>
        <v>42055.421701388892</v>
      </c>
      <c r="T3081" s="13">
        <f>(I3081/86400)+25569+(-7/24)</f>
        <v>42085.38003472222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</f>
        <v>1.8799999999999999E-4</v>
      </c>
      <c r="P3082" s="9">
        <f>(E3082/L3082)</f>
        <v>53.714285714285715</v>
      </c>
      <c r="Q3082" t="str">
        <f>LEFT(N3082,SEARCH("/",N3082)-1)</f>
        <v>theater</v>
      </c>
      <c r="R3082" t="str">
        <f>RIGHT(N3082, LEN(N3082)-SEARCH("/", N3082))</f>
        <v>spaces</v>
      </c>
      <c r="S3082" s="13">
        <f>(J3082/86400)+25569+(-7/24)</f>
        <v>41939.736620370371</v>
      </c>
      <c r="T3082" s="13">
        <f>(I3082/86400)+25569+(-7/24)</f>
        <v>41999.778287037036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</f>
        <v>2.1029999999999998E-3</v>
      </c>
      <c r="P3083" s="9">
        <f>(E3083/L3083)</f>
        <v>420.6</v>
      </c>
      <c r="Q3083" t="str">
        <f>LEFT(N3083,SEARCH("/",N3083)-1)</f>
        <v>theater</v>
      </c>
      <c r="R3083" t="str">
        <f>RIGHT(N3083, LEN(N3083)-SEARCH("/", N3083))</f>
        <v>spaces</v>
      </c>
      <c r="S3083" s="13">
        <f>(J3083/86400)+25569+(-7/24)</f>
        <v>42236.88994212963</v>
      </c>
      <c r="T3083" s="13">
        <f>(I3083/86400)+25569+(-7/24)</f>
        <v>42266.88994212963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</f>
        <v>0</v>
      </c>
      <c r="P3084" s="9" t="e">
        <f>(E3084/L3084)</f>
        <v>#DIV/0!</v>
      </c>
      <c r="Q3084" t="str">
        <f>LEFT(N3084,SEARCH("/",N3084)-1)</f>
        <v>theater</v>
      </c>
      <c r="R3084" t="str">
        <f>RIGHT(N3084, LEN(N3084)-SEARCH("/", N3084))</f>
        <v>spaces</v>
      </c>
      <c r="S3084" s="13">
        <f>(J3084/86400)+25569+(-7/24)</f>
        <v>42293.631319444445</v>
      </c>
      <c r="T3084" s="13">
        <f>(I3084/86400)+25569+(-7/24)</f>
        <v>42323.672986111116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</f>
        <v>2.8E-3</v>
      </c>
      <c r="P3085" s="9">
        <f>(E3085/L3085)</f>
        <v>18.666666666666668</v>
      </c>
      <c r="Q3085" t="str">
        <f>LEFT(N3085,SEARCH("/",N3085)-1)</f>
        <v>theater</v>
      </c>
      <c r="R3085" t="str">
        <f>RIGHT(N3085, LEN(N3085)-SEARCH("/", N3085))</f>
        <v>spaces</v>
      </c>
      <c r="S3085" s="13">
        <f>(J3085/86400)+25569+(-7/24)</f>
        <v>41853.271736111114</v>
      </c>
      <c r="T3085" s="13">
        <f>(I3085/86400)+25569+(-7/24)</f>
        <v>41882.916666666672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</f>
        <v>0.11579206701157921</v>
      </c>
      <c r="P3086" s="9">
        <f>(E3086/L3086)</f>
        <v>78.333333333333329</v>
      </c>
      <c r="Q3086" t="str">
        <f>LEFT(N3086,SEARCH("/",N3086)-1)</f>
        <v>theater</v>
      </c>
      <c r="R3086" t="str">
        <f>RIGHT(N3086, LEN(N3086)-SEARCH("/", N3086))</f>
        <v>spaces</v>
      </c>
      <c r="S3086" s="13">
        <f>(J3086/86400)+25569+(-7/24)</f>
        <v>42100.432071759256</v>
      </c>
      <c r="T3086" s="13">
        <f>(I3086/86400)+25569+(-7/24)</f>
        <v>42129.491666666669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</f>
        <v>2.4400000000000002E-2</v>
      </c>
      <c r="P3087" s="9">
        <f>(E3087/L3087)</f>
        <v>67.777777777777771</v>
      </c>
      <c r="Q3087" t="str">
        <f>LEFT(N3087,SEARCH("/",N3087)-1)</f>
        <v>theater</v>
      </c>
      <c r="R3087" t="str">
        <f>RIGHT(N3087, LEN(N3087)-SEARCH("/", N3087))</f>
        <v>spaces</v>
      </c>
      <c r="S3087" s="13">
        <f>(J3087/86400)+25569+(-7/24)</f>
        <v>42246.59211805556</v>
      </c>
      <c r="T3087" s="13">
        <f>(I3087/86400)+25569+(-7/24)</f>
        <v>42276.59211805556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</f>
        <v>2.5000000000000001E-3</v>
      </c>
      <c r="P3088" s="9">
        <f>(E3088/L3088)</f>
        <v>16.666666666666668</v>
      </c>
      <c r="Q3088" t="str">
        <f>LEFT(N3088,SEARCH("/",N3088)-1)</f>
        <v>theater</v>
      </c>
      <c r="R3088" t="str">
        <f>RIGHT(N3088, LEN(N3088)-SEARCH("/", N3088))</f>
        <v>spaces</v>
      </c>
      <c r="S3088" s="13">
        <f>(J3088/86400)+25569+(-7/24)</f>
        <v>42173.379155092596</v>
      </c>
      <c r="T3088" s="13">
        <f>(I3088/86400)+25569+(-7/24)</f>
        <v>42233.379155092596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</f>
        <v>6.2500000000000003E-3</v>
      </c>
      <c r="P3089" s="9">
        <f>(E3089/L3089)</f>
        <v>62.5</v>
      </c>
      <c r="Q3089" t="str">
        <f>LEFT(N3089,SEARCH("/",N3089)-1)</f>
        <v>theater</v>
      </c>
      <c r="R3089" t="str">
        <f>RIGHT(N3089, LEN(N3089)-SEARCH("/", N3089))</f>
        <v>spaces</v>
      </c>
      <c r="S3089" s="13">
        <f>(J3089/86400)+25569+(-7/24)</f>
        <v>42664.858680555561</v>
      </c>
      <c r="T3089" s="13">
        <f>(I3089/86400)+25569+(-7/24)</f>
        <v>42724.900347222225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</f>
        <v>1.9384615384615384E-3</v>
      </c>
      <c r="P3090" s="9">
        <f>(E3090/L3090)</f>
        <v>42</v>
      </c>
      <c r="Q3090" t="str">
        <f>LEFT(N3090,SEARCH("/",N3090)-1)</f>
        <v>theater</v>
      </c>
      <c r="R3090" t="str">
        <f>RIGHT(N3090, LEN(N3090)-SEARCH("/", N3090))</f>
        <v>spaces</v>
      </c>
      <c r="S3090" s="13">
        <f>(J3090/86400)+25569+(-7/24)</f>
        <v>41981.280636574076</v>
      </c>
      <c r="T3090" s="13">
        <f>(I3090/86400)+25569+(-7/24)</f>
        <v>42012.27847222222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</f>
        <v>0.23416000000000001</v>
      </c>
      <c r="P3091" s="9">
        <f>(E3091/L3091)</f>
        <v>130.0888888888889</v>
      </c>
      <c r="Q3091" t="str">
        <f>LEFT(N3091,SEARCH("/",N3091)-1)</f>
        <v>theater</v>
      </c>
      <c r="R3091" t="str">
        <f>RIGHT(N3091, LEN(N3091)-SEARCH("/", N3091))</f>
        <v>spaces</v>
      </c>
      <c r="S3091" s="13">
        <f>(J3091/86400)+25569+(-7/24)</f>
        <v>42528.250960648154</v>
      </c>
      <c r="T3091" s="13">
        <f>(I3091/86400)+25569+(-7/24)</f>
        <v>42559.790972222225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</f>
        <v>5.080888888888889E-2</v>
      </c>
      <c r="P3092" s="9">
        <f>(E3092/L3092)</f>
        <v>1270.2222222222222</v>
      </c>
      <c r="Q3092" t="str">
        <f>LEFT(N3092,SEARCH("/",N3092)-1)</f>
        <v>theater</v>
      </c>
      <c r="R3092" t="str">
        <f>RIGHT(N3092, LEN(N3092)-SEARCH("/", N3092))</f>
        <v>spaces</v>
      </c>
      <c r="S3092" s="13">
        <f>(J3092/86400)+25569+(-7/24)</f>
        <v>42065.527141203704</v>
      </c>
      <c r="T3092" s="13">
        <f>(I3092/86400)+25569+(-7/24)</f>
        <v>42125.485474537039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</f>
        <v>0.15920000000000001</v>
      </c>
      <c r="P3093" s="9">
        <f>(E3093/L3093)</f>
        <v>88.444444444444443</v>
      </c>
      <c r="Q3093" t="str">
        <f>LEFT(N3093,SEARCH("/",N3093)-1)</f>
        <v>theater</v>
      </c>
      <c r="R3093" t="str">
        <f>RIGHT(N3093, LEN(N3093)-SEARCH("/", N3093))</f>
        <v>spaces</v>
      </c>
      <c r="S3093" s="13">
        <f>(J3093/86400)+25569+(-7/24)</f>
        <v>42566.656747685185</v>
      </c>
      <c r="T3093" s="13">
        <f>(I3093/86400)+25569+(-7/24)</f>
        <v>42596.656747685185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</f>
        <v>1.1831900000000001E-2</v>
      </c>
      <c r="P3094" s="9">
        <f>(E3094/L3094)</f>
        <v>56.342380952380957</v>
      </c>
      <c r="Q3094" t="str">
        <f>LEFT(N3094,SEARCH("/",N3094)-1)</f>
        <v>theater</v>
      </c>
      <c r="R3094" t="str">
        <f>RIGHT(N3094, LEN(N3094)-SEARCH("/", N3094))</f>
        <v>spaces</v>
      </c>
      <c r="S3094" s="13">
        <f>(J3094/86400)+25569+(-7/24)</f>
        <v>42255.327685185192</v>
      </c>
      <c r="T3094" s="13">
        <f>(I3094/86400)+25569+(-7/24)</f>
        <v>42292.625000000007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</f>
        <v>0.22750000000000001</v>
      </c>
      <c r="P3095" s="9">
        <f>(E3095/L3095)</f>
        <v>53.529411764705884</v>
      </c>
      <c r="Q3095" t="str">
        <f>LEFT(N3095,SEARCH("/",N3095)-1)</f>
        <v>theater</v>
      </c>
      <c r="R3095" t="str">
        <f>RIGHT(N3095, LEN(N3095)-SEARCH("/", N3095))</f>
        <v>spaces</v>
      </c>
      <c r="S3095" s="13">
        <f>(J3095/86400)+25569+(-7/24)</f>
        <v>41760.617372685192</v>
      </c>
      <c r="T3095" s="13">
        <f>(I3095/86400)+25569+(-7/24)</f>
        <v>41790.874305555561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</f>
        <v>2.5000000000000001E-4</v>
      </c>
      <c r="P3096" s="9">
        <f>(E3096/L3096)</f>
        <v>25</v>
      </c>
      <c r="Q3096" t="str">
        <f>LEFT(N3096,SEARCH("/",N3096)-1)</f>
        <v>theater</v>
      </c>
      <c r="R3096" t="str">
        <f>RIGHT(N3096, LEN(N3096)-SEARCH("/", N3096))</f>
        <v>spaces</v>
      </c>
      <c r="S3096" s="13">
        <f>(J3096/86400)+25569+(-7/24)</f>
        <v>42207.504120370373</v>
      </c>
      <c r="T3096" s="13">
        <f>(I3096/86400)+25569+(-7/24)</f>
        <v>42267.504120370373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</f>
        <v>3.351206434316354E-3</v>
      </c>
      <c r="P3097" s="9">
        <f>(E3097/L3097)</f>
        <v>50</v>
      </c>
      <c r="Q3097" t="str">
        <f>LEFT(N3097,SEARCH("/",N3097)-1)</f>
        <v>theater</v>
      </c>
      <c r="R3097" t="str">
        <f>RIGHT(N3097, LEN(N3097)-SEARCH("/", N3097))</f>
        <v>spaces</v>
      </c>
      <c r="S3097" s="13">
        <f>(J3097/86400)+25569+(-7/24)</f>
        <v>42522.733564814822</v>
      </c>
      <c r="T3097" s="13">
        <f>(I3097/86400)+25569+(-7/24)</f>
        <v>42582.733564814822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</f>
        <v>3.9750000000000001E-2</v>
      </c>
      <c r="P3098" s="9">
        <f>(E3098/L3098)</f>
        <v>56.785714285714285</v>
      </c>
      <c r="Q3098" t="str">
        <f>LEFT(N3098,SEARCH("/",N3098)-1)</f>
        <v>theater</v>
      </c>
      <c r="R3098" t="str">
        <f>RIGHT(N3098, LEN(N3098)-SEARCH("/", N3098))</f>
        <v>spaces</v>
      </c>
      <c r="S3098" s="13">
        <f>(J3098/86400)+25569+(-7/24)</f>
        <v>42114.533865740748</v>
      </c>
      <c r="T3098" s="13">
        <f>(I3098/86400)+25569+(-7/24)</f>
        <v>42144.533865740748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</f>
        <v>0.17150000000000001</v>
      </c>
      <c r="P3099" s="9">
        <f>(E3099/L3099)</f>
        <v>40.833333333333336</v>
      </c>
      <c r="Q3099" t="str">
        <f>LEFT(N3099,SEARCH("/",N3099)-1)</f>
        <v>theater</v>
      </c>
      <c r="R3099" t="str">
        <f>RIGHT(N3099, LEN(N3099)-SEARCH("/", N3099))</f>
        <v>spaces</v>
      </c>
      <c r="S3099" s="13">
        <f>(J3099/86400)+25569+(-7/24)</f>
        <v>42629.211817129632</v>
      </c>
      <c r="T3099" s="13">
        <f>(I3099/86400)+25569+(-7/24)</f>
        <v>42650.291666666664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</f>
        <v>3.608004104669061E-2</v>
      </c>
      <c r="P3100" s="9">
        <f>(E3100/L3100)</f>
        <v>65.111111111111114</v>
      </c>
      <c r="Q3100" t="str">
        <f>LEFT(N3100,SEARCH("/",N3100)-1)</f>
        <v>theater</v>
      </c>
      <c r="R3100" t="str">
        <f>RIGHT(N3100, LEN(N3100)-SEARCH("/", N3100))</f>
        <v>spaces</v>
      </c>
      <c r="S3100" s="13">
        <f>(J3100/86400)+25569+(-7/24)</f>
        <v>42359.500567129631</v>
      </c>
      <c r="T3100" s="13">
        <f>(I3100/86400)+25569+(-7/24)</f>
        <v>42407.720138888886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</f>
        <v>0.13900000000000001</v>
      </c>
      <c r="P3101" s="9">
        <f>(E3101/L3101)</f>
        <v>55.6</v>
      </c>
      <c r="Q3101" t="str">
        <f>LEFT(N3101,SEARCH("/",N3101)-1)</f>
        <v>theater</v>
      </c>
      <c r="R3101" t="str">
        <f>RIGHT(N3101, LEN(N3101)-SEARCH("/", N3101))</f>
        <v>spaces</v>
      </c>
      <c r="S3101" s="13">
        <f>(J3101/86400)+25569+(-7/24)</f>
        <v>42381.898043981484</v>
      </c>
      <c r="T3101" s="13">
        <f>(I3101/86400)+25569+(-7/24)</f>
        <v>42411.898043981484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</f>
        <v>0.15225</v>
      </c>
      <c r="P3102" s="9">
        <f>(E3102/L3102)</f>
        <v>140.53846153846155</v>
      </c>
      <c r="Q3102" t="str">
        <f>LEFT(N3102,SEARCH("/",N3102)-1)</f>
        <v>theater</v>
      </c>
      <c r="R3102" t="str">
        <f>RIGHT(N3102, LEN(N3102)-SEARCH("/", N3102))</f>
        <v>spaces</v>
      </c>
      <c r="S3102" s="13">
        <f>(J3102/86400)+25569+(-7/24)</f>
        <v>41902.330729166672</v>
      </c>
      <c r="T3102" s="13">
        <f>(I3102/86400)+25569+(-7/24)</f>
        <v>41932.330729166672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</f>
        <v>0.12</v>
      </c>
      <c r="P3103" s="9">
        <f>(E3103/L3103)</f>
        <v>25</v>
      </c>
      <c r="Q3103" t="str">
        <f>LEFT(N3103,SEARCH("/",N3103)-1)</f>
        <v>theater</v>
      </c>
      <c r="R3103" t="str">
        <f>RIGHT(N3103, LEN(N3103)-SEARCH("/", N3103))</f>
        <v>spaces</v>
      </c>
      <c r="S3103" s="13">
        <f>(J3103/86400)+25569+(-7/24)</f>
        <v>42171.091863425929</v>
      </c>
      <c r="T3103" s="13">
        <f>(I3103/86400)+25569+(-7/24)</f>
        <v>42201.038888888892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</f>
        <v>0.391125</v>
      </c>
      <c r="P3104" s="9">
        <f>(E3104/L3104)</f>
        <v>69.533333333333331</v>
      </c>
      <c r="Q3104" t="str">
        <f>LEFT(N3104,SEARCH("/",N3104)-1)</f>
        <v>theater</v>
      </c>
      <c r="R3104" t="str">
        <f>RIGHT(N3104, LEN(N3104)-SEARCH("/", N3104))</f>
        <v>spaces</v>
      </c>
      <c r="S3104" s="13">
        <f>(J3104/86400)+25569+(-7/24)</f>
        <v>42555.048819444448</v>
      </c>
      <c r="T3104" s="13">
        <f>(I3104/86400)+25569+(-7/24)</f>
        <v>42605.048819444448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</f>
        <v>2.6829268292682929E-3</v>
      </c>
      <c r="P3105" s="9">
        <f>(E3105/L3105)</f>
        <v>5.5</v>
      </c>
      <c r="Q3105" t="str">
        <f>LEFT(N3105,SEARCH("/",N3105)-1)</f>
        <v>theater</v>
      </c>
      <c r="R3105" t="str">
        <f>RIGHT(N3105, LEN(N3105)-SEARCH("/", N3105))</f>
        <v>spaces</v>
      </c>
      <c r="S3105" s="13">
        <f>(J3105/86400)+25569+(-7/24)</f>
        <v>42106.864652777782</v>
      </c>
      <c r="T3105" s="13">
        <f>(I3105/86400)+25569+(-7/24)</f>
        <v>42166.864652777782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</f>
        <v>0.29625000000000001</v>
      </c>
      <c r="P3106" s="9">
        <f>(E3106/L3106)</f>
        <v>237</v>
      </c>
      <c r="Q3106" t="str">
        <f>LEFT(N3106,SEARCH("/",N3106)-1)</f>
        <v>theater</v>
      </c>
      <c r="R3106" t="str">
        <f>RIGHT(N3106, LEN(N3106)-SEARCH("/", N3106))</f>
        <v>spaces</v>
      </c>
      <c r="S3106" s="13">
        <f>(J3106/86400)+25569+(-7/24)</f>
        <v>42006.617025462961</v>
      </c>
      <c r="T3106" s="13">
        <f>(I3106/86400)+25569+(-7/24)</f>
        <v>42037.791666666664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</f>
        <v>0.4236099230111206</v>
      </c>
      <c r="P3107" s="9">
        <f>(E3107/L3107)</f>
        <v>79.870967741935488</v>
      </c>
      <c r="Q3107" t="str">
        <f>LEFT(N3107,SEARCH("/",N3107)-1)</f>
        <v>theater</v>
      </c>
      <c r="R3107" t="str">
        <f>RIGHT(N3107, LEN(N3107)-SEARCH("/", N3107))</f>
        <v>spaces</v>
      </c>
      <c r="S3107" s="13">
        <f>(J3107/86400)+25569+(-7/24)</f>
        <v>41876.427268518521</v>
      </c>
      <c r="T3107" s="13">
        <f>(I3107/86400)+25569+(-7/24)</f>
        <v>41930.916666666672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</f>
        <v>4.1000000000000002E-2</v>
      </c>
      <c r="P3108" s="9">
        <f>(E3108/L3108)</f>
        <v>10.25</v>
      </c>
      <c r="Q3108" t="str">
        <f>LEFT(N3108,SEARCH("/",N3108)-1)</f>
        <v>theater</v>
      </c>
      <c r="R3108" t="str">
        <f>RIGHT(N3108, LEN(N3108)-SEARCH("/", N3108))</f>
        <v>spaces</v>
      </c>
      <c r="S3108" s="13">
        <f>(J3108/86400)+25569+(-7/24)</f>
        <v>42241.137453703705</v>
      </c>
      <c r="T3108" s="13">
        <f>(I3108/86400)+25569+(-7/24)</f>
        <v>42263.625000000007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</f>
        <v>0.197625</v>
      </c>
      <c r="P3109" s="9">
        <f>(E3109/L3109)</f>
        <v>272.58620689655174</v>
      </c>
      <c r="Q3109" t="str">
        <f>LEFT(N3109,SEARCH("/",N3109)-1)</f>
        <v>theater</v>
      </c>
      <c r="R3109" t="str">
        <f>RIGHT(N3109, LEN(N3109)-SEARCH("/", N3109))</f>
        <v>spaces</v>
      </c>
      <c r="S3109" s="13">
        <f>(J3109/86400)+25569+(-7/24)</f>
        <v>42128.522581018522</v>
      </c>
      <c r="T3109" s="13">
        <f>(I3109/86400)+25569+(-7/24)</f>
        <v>42135.522581018522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</f>
        <v>5.1999999999999995E-4</v>
      </c>
      <c r="P3110" s="9">
        <f>(E3110/L3110)</f>
        <v>13</v>
      </c>
      <c r="Q3110" t="str">
        <f>LEFT(N3110,SEARCH("/",N3110)-1)</f>
        <v>theater</v>
      </c>
      <c r="R3110" t="str">
        <f>RIGHT(N3110, LEN(N3110)-SEARCH("/", N3110))</f>
        <v>spaces</v>
      </c>
      <c r="S3110" s="13">
        <f>(J3110/86400)+25569+(-7/24)</f>
        <v>42062.388819444452</v>
      </c>
      <c r="T3110" s="13">
        <f>(I3110/86400)+25569+(-7/24)</f>
        <v>42122.34715277778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</f>
        <v>0.25030188679245285</v>
      </c>
      <c r="P3111" s="9">
        <f>(E3111/L3111)</f>
        <v>58.184210526315788</v>
      </c>
      <c r="Q3111" t="str">
        <f>LEFT(N3111,SEARCH("/",N3111)-1)</f>
        <v>theater</v>
      </c>
      <c r="R3111" t="str">
        <f>RIGHT(N3111, LEN(N3111)-SEARCH("/", N3111))</f>
        <v>spaces</v>
      </c>
      <c r="S3111" s="13">
        <f>(J3111/86400)+25569+(-7/24)</f>
        <v>41843.833449074074</v>
      </c>
      <c r="T3111" s="13">
        <f>(I3111/86400)+25569+(-7/24)</f>
        <v>41878.833449074074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</f>
        <v>4.0000000000000002E-4</v>
      </c>
      <c r="P3112" s="9">
        <f>(E3112/L3112)</f>
        <v>10</v>
      </c>
      <c r="Q3112" t="str">
        <f>LEFT(N3112,SEARCH("/",N3112)-1)</f>
        <v>theater</v>
      </c>
      <c r="R3112" t="str">
        <f>RIGHT(N3112, LEN(N3112)-SEARCH("/", N3112))</f>
        <v>spaces</v>
      </c>
      <c r="S3112" s="13">
        <f>(J3112/86400)+25569+(-7/24)</f>
        <v>42744.739803240744</v>
      </c>
      <c r="T3112" s="13">
        <f>(I3112/86400)+25569+(-7/24)</f>
        <v>42784.739803240744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</f>
        <v>0.26640000000000003</v>
      </c>
      <c r="P3113" s="9">
        <f>(E3113/L3113)</f>
        <v>70.10526315789474</v>
      </c>
      <c r="Q3113" t="str">
        <f>LEFT(N3113,SEARCH("/",N3113)-1)</f>
        <v>theater</v>
      </c>
      <c r="R3113" t="str">
        <f>RIGHT(N3113, LEN(N3113)-SEARCH("/", N3113))</f>
        <v>spaces</v>
      </c>
      <c r="S3113" s="13">
        <f>(J3113/86400)+25569+(-7/24)</f>
        <v>41885.303472222229</v>
      </c>
      <c r="T3113" s="13">
        <f>(I3113/86400)+25569+(-7/24)</f>
        <v>41916.303472222229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</f>
        <v>4.7363636363636365E-2</v>
      </c>
      <c r="P3114" s="9">
        <f>(E3114/L3114)</f>
        <v>57.888888888888886</v>
      </c>
      <c r="Q3114" t="str">
        <f>LEFT(N3114,SEARCH("/",N3114)-1)</f>
        <v>theater</v>
      </c>
      <c r="R3114" t="str">
        <f>RIGHT(N3114, LEN(N3114)-SEARCH("/", N3114))</f>
        <v>spaces</v>
      </c>
      <c r="S3114" s="13">
        <f>(J3114/86400)+25569+(-7/24)</f>
        <v>42614.830254629633</v>
      </c>
      <c r="T3114" s="13">
        <f>(I3114/86400)+25569+(-7/24)</f>
        <v>42674.830254629633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</f>
        <v>4.2435339894712751E-2</v>
      </c>
      <c r="P3115" s="9">
        <f>(E3115/L3115)</f>
        <v>125.27027027027027</v>
      </c>
      <c r="Q3115" t="str">
        <f>LEFT(N3115,SEARCH("/",N3115)-1)</f>
        <v>theater</v>
      </c>
      <c r="R3115" t="str">
        <f>RIGHT(N3115, LEN(N3115)-SEARCH("/", N3115))</f>
        <v>spaces</v>
      </c>
      <c r="S3115" s="13">
        <f>(J3115/86400)+25569+(-7/24)</f>
        <v>42081.439606481486</v>
      </c>
      <c r="T3115" s="13">
        <f>(I3115/86400)+25569+(-7/24)</f>
        <v>42111.439606481486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</f>
        <v>0</v>
      </c>
      <c r="P3116" s="9" t="e">
        <f>(E3116/L3116)</f>
        <v>#DIV/0!</v>
      </c>
      <c r="Q3116" t="str">
        <f>LEFT(N3116,SEARCH("/",N3116)-1)</f>
        <v>theater</v>
      </c>
      <c r="R3116" t="str">
        <f>RIGHT(N3116, LEN(N3116)-SEARCH("/", N3116))</f>
        <v>spaces</v>
      </c>
      <c r="S3116" s="13">
        <f>(J3116/86400)+25569+(-7/24)</f>
        <v>41843.340856481482</v>
      </c>
      <c r="T3116" s="13">
        <f>(I3116/86400)+25569+(-7/24)</f>
        <v>41903.340856481482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</f>
        <v>0.03</v>
      </c>
      <c r="P3117" s="9">
        <f>(E3117/L3117)</f>
        <v>300</v>
      </c>
      <c r="Q3117" t="str">
        <f>LEFT(N3117,SEARCH("/",N3117)-1)</f>
        <v>theater</v>
      </c>
      <c r="R3117" t="str">
        <f>RIGHT(N3117, LEN(N3117)-SEARCH("/", N3117))</f>
        <v>spaces</v>
      </c>
      <c r="S3117" s="13">
        <f>(J3117/86400)+25569+(-7/24)</f>
        <v>42496.155405092599</v>
      </c>
      <c r="T3117" s="13">
        <f>(I3117/86400)+25569+(-7/24)</f>
        <v>42526.155405092599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</f>
        <v>0.57333333333333336</v>
      </c>
      <c r="P3118" s="9">
        <f>(E3118/L3118)</f>
        <v>43</v>
      </c>
      <c r="Q3118" t="str">
        <f>LEFT(N3118,SEARCH("/",N3118)-1)</f>
        <v>theater</v>
      </c>
      <c r="R3118" t="str">
        <f>RIGHT(N3118, LEN(N3118)-SEARCH("/", N3118))</f>
        <v>spaces</v>
      </c>
      <c r="S3118" s="13">
        <f>(J3118/86400)+25569+(-7/24)</f>
        <v>42081.223668981482</v>
      </c>
      <c r="T3118" s="13">
        <f>(I3118/86400)+25569+(-7/24)</f>
        <v>42095.223668981482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</f>
        <v>1E-3</v>
      </c>
      <c r="P3119" s="9">
        <f>(E3119/L3119)</f>
        <v>1</v>
      </c>
      <c r="Q3119" t="str">
        <f>LEFT(N3119,SEARCH("/",N3119)-1)</f>
        <v>theater</v>
      </c>
      <c r="R3119" t="str">
        <f>RIGHT(N3119, LEN(N3119)-SEARCH("/", N3119))</f>
        <v>spaces</v>
      </c>
      <c r="S3119" s="13">
        <f>(J3119/86400)+25569+(-7/24)</f>
        <v>42509.082870370374</v>
      </c>
      <c r="T3119" s="13">
        <f>(I3119/86400)+25569+(-7/24)</f>
        <v>42517.258333333339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</f>
        <v>3.0999999999999999E-3</v>
      </c>
      <c r="P3120" s="9">
        <f>(E3120/L3120)</f>
        <v>775</v>
      </c>
      <c r="Q3120" t="str">
        <f>LEFT(N3120,SEARCH("/",N3120)-1)</f>
        <v>theater</v>
      </c>
      <c r="R3120" t="str">
        <f>RIGHT(N3120, LEN(N3120)-SEARCH("/", N3120))</f>
        <v>spaces</v>
      </c>
      <c r="S3120" s="13">
        <f>(J3120/86400)+25569+(-7/24)</f>
        <v>42534.357905092598</v>
      </c>
      <c r="T3120" s="13">
        <f>(I3120/86400)+25569+(-7/24)</f>
        <v>42553.357905092598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</f>
        <v>5.0000000000000001E-4</v>
      </c>
      <c r="P3121" s="9">
        <f>(E3121/L3121)</f>
        <v>5</v>
      </c>
      <c r="Q3121" t="str">
        <f>LEFT(N3121,SEARCH("/",N3121)-1)</f>
        <v>theater</v>
      </c>
      <c r="R3121" t="str">
        <f>RIGHT(N3121, LEN(N3121)-SEARCH("/", N3121))</f>
        <v>spaces</v>
      </c>
      <c r="S3121" s="13">
        <f>(J3121/86400)+25569+(-7/24)</f>
        <v>42059.753842592596</v>
      </c>
      <c r="T3121" s="13">
        <f>(I3121/86400)+25569+(-7/24)</f>
        <v>42089.712175925924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</f>
        <v>9.8461538461538464E-5</v>
      </c>
      <c r="P3122" s="9">
        <f>(E3122/L3122)</f>
        <v>12.8</v>
      </c>
      <c r="Q3122" t="str">
        <f>LEFT(N3122,SEARCH("/",N3122)-1)</f>
        <v>theater</v>
      </c>
      <c r="R3122" t="str">
        <f>RIGHT(N3122, LEN(N3122)-SEARCH("/", N3122))</f>
        <v>spaces</v>
      </c>
      <c r="S3122" s="13">
        <f>(J3122/86400)+25569+(-7/24)</f>
        <v>42435.650416666664</v>
      </c>
      <c r="T3122" s="13">
        <f>(I3122/86400)+25569+(-7/24)</f>
        <v>42495.608750000007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</f>
        <v>6.6666666666666671E-3</v>
      </c>
      <c r="P3123" s="9">
        <f>(E3123/L3123)</f>
        <v>10</v>
      </c>
      <c r="Q3123" t="str">
        <f>LEFT(N3123,SEARCH("/",N3123)-1)</f>
        <v>theater</v>
      </c>
      <c r="R3123" t="str">
        <f>RIGHT(N3123, LEN(N3123)-SEARCH("/", N3123))</f>
        <v>spaces</v>
      </c>
      <c r="S3123" s="13">
        <f>(J3123/86400)+25569+(-7/24)</f>
        <v>41848.388136574074</v>
      </c>
      <c r="T3123" s="13">
        <f>(I3123/86400)+25569+(-7/24)</f>
        <v>41908.388136574074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</f>
        <v>0.58291457286432158</v>
      </c>
      <c r="P3124" s="9">
        <f>(E3124/L3124)</f>
        <v>58</v>
      </c>
      <c r="Q3124" t="str">
        <f>LEFT(N3124,SEARCH("/",N3124)-1)</f>
        <v>theater</v>
      </c>
      <c r="R3124" t="str">
        <f>RIGHT(N3124, LEN(N3124)-SEARCH("/", N3124))</f>
        <v>spaces</v>
      </c>
      <c r="S3124" s="13">
        <f>(J3124/86400)+25569+(-7/24)</f>
        <v>42678.640416666669</v>
      </c>
      <c r="T3124" s="13">
        <f>(I3124/86400)+25569+(-7/24)</f>
        <v>42683.68208333334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</f>
        <v>0.68153600000000003</v>
      </c>
      <c r="P3125" s="9">
        <f>(E3125/L3125)</f>
        <v>244.80459770114942</v>
      </c>
      <c r="Q3125" t="str">
        <f>LEFT(N3125,SEARCH("/",N3125)-1)</f>
        <v>theater</v>
      </c>
      <c r="R3125" t="str">
        <f>RIGHT(N3125, LEN(N3125)-SEARCH("/", N3125))</f>
        <v>spaces</v>
      </c>
      <c r="S3125" s="13">
        <f>(J3125/86400)+25569+(-7/24)</f>
        <v>42530.701365740744</v>
      </c>
      <c r="T3125" s="13">
        <f>(I3125/86400)+25569+(-7/24)</f>
        <v>42560.701365740744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</f>
        <v>3.2499999999999997E-5</v>
      </c>
      <c r="P3126" s="9">
        <f>(E3126/L3126)</f>
        <v>6.5</v>
      </c>
      <c r="Q3126" t="str">
        <f>LEFT(N3126,SEARCH("/",N3126)-1)</f>
        <v>theater</v>
      </c>
      <c r="R3126" t="str">
        <f>RIGHT(N3126, LEN(N3126)-SEARCH("/", N3126))</f>
        <v>spaces</v>
      </c>
      <c r="S3126" s="13">
        <f>(J3126/86400)+25569+(-7/24)</f>
        <v>41977.488437500004</v>
      </c>
      <c r="T3126" s="13">
        <f>(I3126/86400)+25569+(-7/24)</f>
        <v>42037.488437500004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</f>
        <v>0</v>
      </c>
      <c r="P3127" s="9" t="e">
        <f>(E3127/L3127)</f>
        <v>#DIV/0!</v>
      </c>
      <c r="Q3127" t="str">
        <f>LEFT(N3127,SEARCH("/",N3127)-1)</f>
        <v>theater</v>
      </c>
      <c r="R3127" t="str">
        <f>RIGHT(N3127, LEN(N3127)-SEARCH("/", N3127))</f>
        <v>spaces</v>
      </c>
      <c r="S3127" s="13">
        <f>(J3127/86400)+25569+(-7/24)</f>
        <v>42345.915185185186</v>
      </c>
      <c r="T3127" s="13">
        <f>(I3127/86400)+25569+(-7/24)</f>
        <v>42375.915185185186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</f>
        <v>4.1599999999999998E-2</v>
      </c>
      <c r="P3128" s="9">
        <f>(E3128/L3128)</f>
        <v>61.176470588235297</v>
      </c>
      <c r="Q3128" t="str">
        <f>LEFT(N3128,SEARCH("/",N3128)-1)</f>
        <v>theater</v>
      </c>
      <c r="R3128" t="str">
        <f>RIGHT(N3128, LEN(N3128)-SEARCH("/", N3128))</f>
        <v>spaces</v>
      </c>
      <c r="S3128" s="13">
        <f>(J3128/86400)+25569+(-7/24)</f>
        <v>42426.726412037038</v>
      </c>
      <c r="T3128" s="13">
        <f>(I3128/86400)+25569+(-7/24)</f>
        <v>42456.684745370374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</f>
        <v>0</v>
      </c>
      <c r="P3129" s="9" t="e">
        <f>(E3129/L3129)</f>
        <v>#DIV/0!</v>
      </c>
      <c r="Q3129" t="str">
        <f>LEFT(N3129,SEARCH("/",N3129)-1)</f>
        <v>theater</v>
      </c>
      <c r="R3129" t="str">
        <f>RIGHT(N3129, LEN(N3129)-SEARCH("/", N3129))</f>
        <v>spaces</v>
      </c>
      <c r="S3129" s="13">
        <f>(J3129/86400)+25569+(-7/24)</f>
        <v>42034.565150462964</v>
      </c>
      <c r="T3129" s="13">
        <f>(I3129/86400)+25569+(-7/24)</f>
        <v>42064.565150462964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</f>
        <v>1.0860666666666667</v>
      </c>
      <c r="P3130" s="9">
        <f>(E3130/L3130)</f>
        <v>139.23931623931625</v>
      </c>
      <c r="Q3130" t="str">
        <f>LEFT(N3130,SEARCH("/",N3130)-1)</f>
        <v>theater</v>
      </c>
      <c r="R3130" t="str">
        <f>RIGHT(N3130, LEN(N3130)-SEARCH("/", N3130))</f>
        <v>plays</v>
      </c>
      <c r="S3130" s="13">
        <f>(J3130/86400)+25569+(-7/24)</f>
        <v>42780.534039351849</v>
      </c>
      <c r="T3130" s="13">
        <f>(I3130/86400)+25569+(-7/24)</f>
        <v>42810.492372685192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</f>
        <v>8.0000000000000002E-3</v>
      </c>
      <c r="P3131" s="9">
        <f>(E3131/L3131)</f>
        <v>10</v>
      </c>
      <c r="Q3131" t="str">
        <f>LEFT(N3131,SEARCH("/",N3131)-1)</f>
        <v>theater</v>
      </c>
      <c r="R3131" t="str">
        <f>RIGHT(N3131, LEN(N3131)-SEARCH("/", N3131))</f>
        <v>plays</v>
      </c>
      <c r="S3131" s="13">
        <f>(J3131/86400)+25569+(-7/24)</f>
        <v>42803.551145833335</v>
      </c>
      <c r="T3131" s="13">
        <f>(I3131/86400)+25569+(-7/24)</f>
        <v>42843.509479166671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</f>
        <v>3.7499999999999999E-2</v>
      </c>
      <c r="P3132" s="9">
        <f>(E3132/L3132)</f>
        <v>93.75</v>
      </c>
      <c r="Q3132" t="str">
        <f>LEFT(N3132,SEARCH("/",N3132)-1)</f>
        <v>theater</v>
      </c>
      <c r="R3132" t="str">
        <f>RIGHT(N3132, LEN(N3132)-SEARCH("/", N3132))</f>
        <v>plays</v>
      </c>
      <c r="S3132" s="13">
        <f>(J3132/86400)+25569+(-7/24)</f>
        <v>42808.348564814813</v>
      </c>
      <c r="T3132" s="13">
        <f>(I3132/86400)+25569+(-7/24)</f>
        <v>42838.915972222225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</f>
        <v>0.15731707317073171</v>
      </c>
      <c r="P3133" s="9">
        <f>(E3133/L3133)</f>
        <v>53.75</v>
      </c>
      <c r="Q3133" t="str">
        <f>LEFT(N3133,SEARCH("/",N3133)-1)</f>
        <v>theater</v>
      </c>
      <c r="R3133" t="str">
        <f>RIGHT(N3133, LEN(N3133)-SEARCH("/", N3133))</f>
        <v>plays</v>
      </c>
      <c r="S3133" s="13">
        <f>(J3133/86400)+25569+(-7/24)</f>
        <v>42803.287557870375</v>
      </c>
      <c r="T3133" s="13">
        <f>(I3133/86400)+25569+(-7/24)</f>
        <v>42833.245891203704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</f>
        <v>3.3333333333333332E-4</v>
      </c>
      <c r="P3134" s="9">
        <f>(E3134/L3134)</f>
        <v>10</v>
      </c>
      <c r="Q3134" t="str">
        <f>LEFT(N3134,SEARCH("/",N3134)-1)</f>
        <v>theater</v>
      </c>
      <c r="R3134" t="str">
        <f>RIGHT(N3134, LEN(N3134)-SEARCH("/", N3134))</f>
        <v>plays</v>
      </c>
      <c r="S3134" s="13">
        <f>(J3134/86400)+25569+(-7/24)</f>
        <v>42786.058564814819</v>
      </c>
      <c r="T3134" s="13">
        <f>(I3134/86400)+25569+(-7/24)</f>
        <v>42846.016898148147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</f>
        <v>1.08</v>
      </c>
      <c r="P3135" s="9">
        <f>(E3135/L3135)</f>
        <v>33.75</v>
      </c>
      <c r="Q3135" t="str">
        <f>LEFT(N3135,SEARCH("/",N3135)-1)</f>
        <v>theater</v>
      </c>
      <c r="R3135" t="str">
        <f>RIGHT(N3135, LEN(N3135)-SEARCH("/", N3135))</f>
        <v>plays</v>
      </c>
      <c r="S3135" s="13">
        <f>(J3135/86400)+25569+(-7/24)</f>
        <v>42788.273541666669</v>
      </c>
      <c r="T3135" s="13">
        <f>(I3135/86400)+25569+(-7/24)</f>
        <v>42818.231875000005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</f>
        <v>0.22500000000000001</v>
      </c>
      <c r="P3136" s="9">
        <f>(E3136/L3136)</f>
        <v>18.75</v>
      </c>
      <c r="Q3136" t="str">
        <f>LEFT(N3136,SEARCH("/",N3136)-1)</f>
        <v>theater</v>
      </c>
      <c r="R3136" t="str">
        <f>RIGHT(N3136, LEN(N3136)-SEARCH("/", N3136))</f>
        <v>plays</v>
      </c>
      <c r="S3136" s="13">
        <f>(J3136/86400)+25569+(-7/24)</f>
        <v>42800.428460648145</v>
      </c>
      <c r="T3136" s="13">
        <f>(I3136/86400)+25569+(-7/24)</f>
        <v>42821.386793981488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</f>
        <v>0.20849420849420849</v>
      </c>
      <c r="P3137" s="9">
        <f>(E3137/L3137)</f>
        <v>23.142857142857142</v>
      </c>
      <c r="Q3137" t="str">
        <f>LEFT(N3137,SEARCH("/",N3137)-1)</f>
        <v>theater</v>
      </c>
      <c r="R3137" t="str">
        <f>RIGHT(N3137, LEN(N3137)-SEARCH("/", N3137))</f>
        <v>plays</v>
      </c>
      <c r="S3137" s="13">
        <f>(J3137/86400)+25569+(-7/24)</f>
        <v>42806.860196759262</v>
      </c>
      <c r="T3137" s="13">
        <f>(I3137/86400)+25569+(-7/24)</f>
        <v>42828.860196759262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</f>
        <v>1.278</v>
      </c>
      <c r="P3138" s="9">
        <f>(E3138/L3138)</f>
        <v>29.045454545454547</v>
      </c>
      <c r="Q3138" t="str">
        <f>LEFT(N3138,SEARCH("/",N3138)-1)</f>
        <v>theater</v>
      </c>
      <c r="R3138" t="str">
        <f>RIGHT(N3138, LEN(N3138)-SEARCH("/", N3138))</f>
        <v>plays</v>
      </c>
      <c r="S3138" s="13">
        <f>(J3138/86400)+25569+(-7/24)</f>
        <v>42789.170763888891</v>
      </c>
      <c r="T3138" s="13">
        <f>(I3138/86400)+25569+(-7/24)</f>
        <v>42825.665972222225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</f>
        <v>3.3333333333333333E-2</v>
      </c>
      <c r="P3139" s="9">
        <f>(E3139/L3139)</f>
        <v>50</v>
      </c>
      <c r="Q3139" t="str">
        <f>LEFT(N3139,SEARCH("/",N3139)-1)</f>
        <v>theater</v>
      </c>
      <c r="R3139" t="str">
        <f>RIGHT(N3139, LEN(N3139)-SEARCH("/", N3139))</f>
        <v>plays</v>
      </c>
      <c r="S3139" s="13">
        <f>(J3139/86400)+25569+(-7/24)</f>
        <v>42807.593391203707</v>
      </c>
      <c r="T3139" s="13">
        <f>(I3139/86400)+25569+(-7/24)</f>
        <v>42858.508333333339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</f>
        <v>0</v>
      </c>
      <c r="P3140" s="9" t="e">
        <f>(E3140/L3140)</f>
        <v>#DIV/0!</v>
      </c>
      <c r="Q3140" t="str">
        <f>LEFT(N3140,SEARCH("/",N3140)-1)</f>
        <v>theater</v>
      </c>
      <c r="R3140" t="str">
        <f>RIGHT(N3140, LEN(N3140)-SEARCH("/", N3140))</f>
        <v>plays</v>
      </c>
      <c r="S3140" s="13">
        <f>(J3140/86400)+25569+(-7/24)</f>
        <v>42809.354247685187</v>
      </c>
      <c r="T3140" s="13">
        <f>(I3140/86400)+25569+(-7/24)</f>
        <v>42828.354247685187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</f>
        <v>5.3999999999999999E-2</v>
      </c>
      <c r="P3141" s="9">
        <f>(E3141/L3141)</f>
        <v>450</v>
      </c>
      <c r="Q3141" t="str">
        <f>LEFT(N3141,SEARCH("/",N3141)-1)</f>
        <v>theater</v>
      </c>
      <c r="R3141" t="str">
        <f>RIGHT(N3141, LEN(N3141)-SEARCH("/", N3141))</f>
        <v>plays</v>
      </c>
      <c r="S3141" s="13">
        <f>(J3141/86400)+25569+(-7/24)</f>
        <v>42784.978703703709</v>
      </c>
      <c r="T3141" s="13">
        <f>(I3141/86400)+25569+(-7/24)</f>
        <v>42818.897916666669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</f>
        <v>9.5999999999999992E-3</v>
      </c>
      <c r="P3142" s="9">
        <f>(E3142/L3142)</f>
        <v>24</v>
      </c>
      <c r="Q3142" t="str">
        <f>LEFT(N3142,SEARCH("/",N3142)-1)</f>
        <v>theater</v>
      </c>
      <c r="R3142" t="str">
        <f>RIGHT(N3142, LEN(N3142)-SEARCH("/", N3142))</f>
        <v>plays</v>
      </c>
      <c r="S3142" s="13">
        <f>(J3142/86400)+25569+(-7/24)</f>
        <v>42802.427118055559</v>
      </c>
      <c r="T3142" s="13">
        <f>(I3142/86400)+25569+(-7/24)</f>
        <v>42832.385451388887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</f>
        <v>0.51600000000000001</v>
      </c>
      <c r="P3143" s="9">
        <f>(E3143/L3143)</f>
        <v>32.25</v>
      </c>
      <c r="Q3143" t="str">
        <f>LEFT(N3143,SEARCH("/",N3143)-1)</f>
        <v>theater</v>
      </c>
      <c r="R3143" t="str">
        <f>RIGHT(N3143, LEN(N3143)-SEARCH("/", N3143))</f>
        <v>plays</v>
      </c>
      <c r="S3143" s="13">
        <f>(J3143/86400)+25569+(-7/24)</f>
        <v>42800.46166666667</v>
      </c>
      <c r="T3143" s="13">
        <f>(I3143/86400)+25569+(-7/24)</f>
        <v>42841.541666666664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</f>
        <v>1.6363636363636365E-2</v>
      </c>
      <c r="P3144" s="9">
        <f>(E3144/L3144)</f>
        <v>15</v>
      </c>
      <c r="Q3144" t="str">
        <f>LEFT(N3144,SEARCH("/",N3144)-1)</f>
        <v>theater</v>
      </c>
      <c r="R3144" t="str">
        <f>RIGHT(N3144, LEN(N3144)-SEARCH("/", N3144))</f>
        <v>plays</v>
      </c>
      <c r="S3144" s="13">
        <f>(J3144/86400)+25569+(-7/24)</f>
        <v>42783.22151620371</v>
      </c>
      <c r="T3144" s="13">
        <f>(I3144/86400)+25569+(-7/24)</f>
        <v>42813.179849537039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</f>
        <v>0</v>
      </c>
      <c r="P3145" s="9" t="e">
        <f>(E3145/L3145)</f>
        <v>#DIV/0!</v>
      </c>
      <c r="Q3145" t="str">
        <f>LEFT(N3145,SEARCH("/",N3145)-1)</f>
        <v>theater</v>
      </c>
      <c r="R3145" t="str">
        <f>RIGHT(N3145, LEN(N3145)-SEARCH("/", N3145))</f>
        <v>plays</v>
      </c>
      <c r="S3145" s="13">
        <f>(J3145/86400)+25569+(-7/24)</f>
        <v>42808.066620370373</v>
      </c>
      <c r="T3145" s="13">
        <f>(I3145/86400)+25569+(-7/24)</f>
        <v>42834.066620370373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</f>
        <v>0.754</v>
      </c>
      <c r="P3146" s="9">
        <f>(E3146/L3146)</f>
        <v>251.33333333333334</v>
      </c>
      <c r="Q3146" t="str">
        <f>LEFT(N3146,SEARCH("/",N3146)-1)</f>
        <v>theater</v>
      </c>
      <c r="R3146" t="str">
        <f>RIGHT(N3146, LEN(N3146)-SEARCH("/", N3146))</f>
        <v>plays</v>
      </c>
      <c r="S3146" s="13">
        <f>(J3146/86400)+25569+(-7/24)</f>
        <v>42796.246608796304</v>
      </c>
      <c r="T3146" s="13">
        <f>(I3146/86400)+25569+(-7/24)</f>
        <v>42812.958333333336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</f>
        <v>0</v>
      </c>
      <c r="P3147" s="9" t="e">
        <f>(E3147/L3147)</f>
        <v>#DIV/0!</v>
      </c>
      <c r="Q3147" t="str">
        <f>LEFT(N3147,SEARCH("/",N3147)-1)</f>
        <v>theater</v>
      </c>
      <c r="R3147" t="str">
        <f>RIGHT(N3147, LEN(N3147)-SEARCH("/", N3147))</f>
        <v>plays</v>
      </c>
      <c r="S3147" s="13">
        <f>(J3147/86400)+25569+(-7/24)</f>
        <v>42761.749236111114</v>
      </c>
      <c r="T3147" s="13">
        <f>(I3147/86400)+25569+(-7/24)</f>
        <v>42821.707569444443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</f>
        <v>0.105</v>
      </c>
      <c r="P3148" s="9">
        <f>(E3148/L3148)</f>
        <v>437.5</v>
      </c>
      <c r="Q3148" t="str">
        <f>LEFT(N3148,SEARCH("/",N3148)-1)</f>
        <v>theater</v>
      </c>
      <c r="R3148" t="str">
        <f>RIGHT(N3148, LEN(N3148)-SEARCH("/", N3148))</f>
        <v>plays</v>
      </c>
      <c r="S3148" s="13">
        <f>(J3148/86400)+25569+(-7/24)</f>
        <v>42796.390810185192</v>
      </c>
      <c r="T3148" s="13">
        <f>(I3148/86400)+25569+(-7/24)</f>
        <v>42841.349143518521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</f>
        <v>1.1752499999999999</v>
      </c>
      <c r="P3149" s="9">
        <f>(E3149/L3149)</f>
        <v>110.35211267605634</v>
      </c>
      <c r="Q3149" t="str">
        <f>LEFT(N3149,SEARCH("/",N3149)-1)</f>
        <v>theater</v>
      </c>
      <c r="R3149" t="str">
        <f>RIGHT(N3149, LEN(N3149)-SEARCH("/", N3149))</f>
        <v>plays</v>
      </c>
      <c r="S3149" s="13">
        <f>(J3149/86400)+25569+(-7/24)</f>
        <v>41909.677719907406</v>
      </c>
      <c r="T3149" s="13">
        <f>(I3149/86400)+25569+(-7/24)</f>
        <v>41949.719386574077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</f>
        <v>1.3116666666666668</v>
      </c>
      <c r="P3150" s="9">
        <f>(E3150/L3150)</f>
        <v>41.421052631578945</v>
      </c>
      <c r="Q3150" t="str">
        <f>LEFT(N3150,SEARCH("/",N3150)-1)</f>
        <v>theater</v>
      </c>
      <c r="R3150" t="str">
        <f>RIGHT(N3150, LEN(N3150)-SEARCH("/", N3150))</f>
        <v>plays</v>
      </c>
      <c r="S3150" s="13">
        <f>(J3150/86400)+25569+(-7/24)</f>
        <v>41891.373657407406</v>
      </c>
      <c r="T3150" s="13">
        <f>(I3150/86400)+25569+(-7/24)</f>
        <v>41912.875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</f>
        <v>1.04</v>
      </c>
      <c r="P3151" s="9">
        <f>(E3151/L3151)</f>
        <v>52</v>
      </c>
      <c r="Q3151" t="str">
        <f>LEFT(N3151,SEARCH("/",N3151)-1)</f>
        <v>theater</v>
      </c>
      <c r="R3151" t="str">
        <f>RIGHT(N3151, LEN(N3151)-SEARCH("/", N3151))</f>
        <v>plays</v>
      </c>
      <c r="S3151" s="13">
        <f>(J3151/86400)+25569+(-7/24)</f>
        <v>41225.725694444445</v>
      </c>
      <c r="T3151" s="13">
        <f>(I3151/86400)+25569+(-7/24)</f>
        <v>41249.791666666672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</f>
        <v>1.01</v>
      </c>
      <c r="P3152" s="9">
        <f>(E3152/L3152)</f>
        <v>33.990384615384613</v>
      </c>
      <c r="Q3152" t="str">
        <f>LEFT(N3152,SEARCH("/",N3152)-1)</f>
        <v>theater</v>
      </c>
      <c r="R3152" t="str">
        <f>RIGHT(N3152, LEN(N3152)-SEARCH("/", N3152))</f>
        <v>plays</v>
      </c>
      <c r="S3152" s="13">
        <f>(J3152/86400)+25569+(-7/24)</f>
        <v>40477.972256944449</v>
      </c>
      <c r="T3152" s="13">
        <f>(I3152/86400)+25569+(-7/24)</f>
        <v>40567.875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</f>
        <v>1.004</v>
      </c>
      <c r="P3153" s="9">
        <f>(E3153/L3153)</f>
        <v>103.35294117647059</v>
      </c>
      <c r="Q3153" t="str">
        <f>LEFT(N3153,SEARCH("/",N3153)-1)</f>
        <v>theater</v>
      </c>
      <c r="R3153" t="str">
        <f>RIGHT(N3153, LEN(N3153)-SEARCH("/", N3153))</f>
        <v>plays</v>
      </c>
      <c r="S3153" s="13">
        <f>(J3153/86400)+25569+(-7/24)</f>
        <v>41862.548310185186</v>
      </c>
      <c r="T3153" s="13">
        <f>(I3153/86400)+25569+(-7/24)</f>
        <v>41892.548310185186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</f>
        <v>1.0595454545454546</v>
      </c>
      <c r="P3154" s="9">
        <f>(E3154/L3154)</f>
        <v>34.791044776119406</v>
      </c>
      <c r="Q3154" t="str">
        <f>LEFT(N3154,SEARCH("/",N3154)-1)</f>
        <v>theater</v>
      </c>
      <c r="R3154" t="str">
        <f>RIGHT(N3154, LEN(N3154)-SEARCH("/", N3154))</f>
        <v>plays</v>
      </c>
      <c r="S3154" s="13">
        <f>(J3154/86400)+25569+(-7/24)</f>
        <v>41550.576006944444</v>
      </c>
      <c r="T3154" s="13">
        <f>(I3154/86400)+25569+(-7/24)</f>
        <v>41580.576006944444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</f>
        <v>3.3558333333333334</v>
      </c>
      <c r="P3155" s="9">
        <f>(E3155/L3155)</f>
        <v>41.773858921161825</v>
      </c>
      <c r="Q3155" t="str">
        <f>LEFT(N3155,SEARCH("/",N3155)-1)</f>
        <v>theater</v>
      </c>
      <c r="R3155" t="str">
        <f>RIGHT(N3155, LEN(N3155)-SEARCH("/", N3155))</f>
        <v>plays</v>
      </c>
      <c r="S3155" s="13">
        <f>(J3155/86400)+25569+(-7/24)</f>
        <v>40632.862696759265</v>
      </c>
      <c r="T3155" s="13">
        <f>(I3155/86400)+25569+(-7/24)</f>
        <v>40663.915972222225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</f>
        <v>1.1292857142857142</v>
      </c>
      <c r="P3156" s="9">
        <f>(E3156/L3156)</f>
        <v>64.268292682926827</v>
      </c>
      <c r="Q3156" t="str">
        <f>LEFT(N3156,SEARCH("/",N3156)-1)</f>
        <v>theater</v>
      </c>
      <c r="R3156" t="str">
        <f>RIGHT(N3156, LEN(N3156)-SEARCH("/", N3156))</f>
        <v>plays</v>
      </c>
      <c r="S3156" s="13">
        <f>(J3156/86400)+25569+(-7/24)</f>
        <v>40970.584004629629</v>
      </c>
      <c r="T3156" s="13">
        <f>(I3156/86400)+25569+(-7/24)</f>
        <v>41000.542337962965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</f>
        <v>1.885046</v>
      </c>
      <c r="P3157" s="9">
        <f>(E3157/L3157)</f>
        <v>31.209370860927152</v>
      </c>
      <c r="Q3157" t="str">
        <f>LEFT(N3157,SEARCH("/",N3157)-1)</f>
        <v>theater</v>
      </c>
      <c r="R3157" t="str">
        <f>RIGHT(N3157, LEN(N3157)-SEARCH("/", N3157))</f>
        <v>plays</v>
      </c>
      <c r="S3157" s="13">
        <f>(J3157/86400)+25569+(-7/24)</f>
        <v>41233.207465277781</v>
      </c>
      <c r="T3157" s="13">
        <f>(I3157/86400)+25569+(-7/24)</f>
        <v>41263.207465277781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</f>
        <v>1.0181818181818181</v>
      </c>
      <c r="P3158" s="9">
        <f>(E3158/L3158)</f>
        <v>62.921348314606739</v>
      </c>
      <c r="Q3158" t="str">
        <f>LEFT(N3158,SEARCH("/",N3158)-1)</f>
        <v>theater</v>
      </c>
      <c r="R3158" t="str">
        <f>RIGHT(N3158, LEN(N3158)-SEARCH("/", N3158))</f>
        <v>plays</v>
      </c>
      <c r="S3158" s="13">
        <f>(J3158/86400)+25569+(-7/24)</f>
        <v>41026.66138888889</v>
      </c>
      <c r="T3158" s="13">
        <f>(I3158/86400)+25569+(-7/24)</f>
        <v>41061.66138888889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</f>
        <v>1.01</v>
      </c>
      <c r="P3159" s="9">
        <f>(E3159/L3159)</f>
        <v>98.536585365853654</v>
      </c>
      <c r="Q3159" t="str">
        <f>LEFT(N3159,SEARCH("/",N3159)-1)</f>
        <v>theater</v>
      </c>
      <c r="R3159" t="str">
        <f>RIGHT(N3159, LEN(N3159)-SEARCH("/", N3159))</f>
        <v>plays</v>
      </c>
      <c r="S3159" s="13">
        <f>(J3159/86400)+25569+(-7/24)</f>
        <v>41829.49658564815</v>
      </c>
      <c r="T3159" s="13">
        <f>(I3159/86400)+25569+(-7/24)</f>
        <v>41838.916666666672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</f>
        <v>1.1399999999999999</v>
      </c>
      <c r="P3160" s="9">
        <f>(E3160/L3160)</f>
        <v>82.608695652173907</v>
      </c>
      <c r="Q3160" t="str">
        <f>LEFT(N3160,SEARCH("/",N3160)-1)</f>
        <v>theater</v>
      </c>
      <c r="R3160" t="str">
        <f>RIGHT(N3160, LEN(N3160)-SEARCH("/", N3160))</f>
        <v>plays</v>
      </c>
      <c r="S3160" s="13">
        <f>(J3160/86400)+25569+(-7/24)</f>
        <v>41447.548055555562</v>
      </c>
      <c r="T3160" s="13">
        <f>(I3160/86400)+25569+(-7/24)</f>
        <v>41477.548055555562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</f>
        <v>1.3348133333333334</v>
      </c>
      <c r="P3161" s="9">
        <f>(E3161/L3161)</f>
        <v>38.504230769230773</v>
      </c>
      <c r="Q3161" t="str">
        <f>LEFT(N3161,SEARCH("/",N3161)-1)</f>
        <v>theater</v>
      </c>
      <c r="R3161" t="str">
        <f>RIGHT(N3161, LEN(N3161)-SEARCH("/", N3161))</f>
        <v>plays</v>
      </c>
      <c r="S3161" s="13">
        <f>(J3161/86400)+25569+(-7/24)</f>
        <v>40883.775011574078</v>
      </c>
      <c r="T3161" s="13">
        <f>(I3161/86400)+25569+(-7/24)</f>
        <v>40926.666666666672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</f>
        <v>1.0153333333333334</v>
      </c>
      <c r="P3162" s="9">
        <f>(E3162/L3162)</f>
        <v>80.15789473684211</v>
      </c>
      <c r="Q3162" t="str">
        <f>LEFT(N3162,SEARCH("/",N3162)-1)</f>
        <v>theater</v>
      </c>
      <c r="R3162" t="str">
        <f>RIGHT(N3162, LEN(N3162)-SEARCH("/", N3162))</f>
        <v>plays</v>
      </c>
      <c r="S3162" s="13">
        <f>(J3162/86400)+25569+(-7/24)</f>
        <v>41840.973229166666</v>
      </c>
      <c r="T3162" s="13">
        <f>(I3162/86400)+25569+(-7/24)</f>
        <v>41863.915972222225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</f>
        <v>1.0509999999999999</v>
      </c>
      <c r="P3163" s="9">
        <f>(E3163/L3163)</f>
        <v>28.405405405405407</v>
      </c>
      <c r="Q3163" t="str">
        <f>LEFT(N3163,SEARCH("/",N3163)-1)</f>
        <v>theater</v>
      </c>
      <c r="R3163" t="str">
        <f>RIGHT(N3163, LEN(N3163)-SEARCH("/", N3163))</f>
        <v>plays</v>
      </c>
      <c r="S3163" s="13">
        <f>(J3163/86400)+25569+(-7/24)</f>
        <v>41897.244467592594</v>
      </c>
      <c r="T3163" s="13">
        <f>(I3163/86400)+25569+(-7/24)</f>
        <v>41927.244467592594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</f>
        <v>1.2715000000000001</v>
      </c>
      <c r="P3164" s="9">
        <f>(E3164/L3164)</f>
        <v>80.730158730158735</v>
      </c>
      <c r="Q3164" t="str">
        <f>LEFT(N3164,SEARCH("/",N3164)-1)</f>
        <v>theater</v>
      </c>
      <c r="R3164" t="str">
        <f>RIGHT(N3164, LEN(N3164)-SEARCH("/", N3164))</f>
        <v>plays</v>
      </c>
      <c r="S3164" s="13">
        <f>(J3164/86400)+25569+(-7/24)</f>
        <v>41799.394236111111</v>
      </c>
      <c r="T3164" s="13">
        <f>(I3164/86400)+25569+(-7/24)</f>
        <v>41826.791666666672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</f>
        <v>1.1115384615384616</v>
      </c>
      <c r="P3165" s="9">
        <f>(E3165/L3165)</f>
        <v>200.69444444444446</v>
      </c>
      <c r="Q3165" t="str">
        <f>LEFT(N3165,SEARCH("/",N3165)-1)</f>
        <v>theater</v>
      </c>
      <c r="R3165" t="str">
        <f>RIGHT(N3165, LEN(N3165)-SEARCH("/", N3165))</f>
        <v>plays</v>
      </c>
      <c r="S3165" s="13">
        <f>(J3165/86400)+25569+(-7/24)</f>
        <v>41775.462094907409</v>
      </c>
      <c r="T3165" s="13">
        <f>(I3165/86400)+25569+(-7/24)</f>
        <v>41805.462094907409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</f>
        <v>1.0676000000000001</v>
      </c>
      <c r="P3166" s="9">
        <f>(E3166/L3166)</f>
        <v>37.591549295774648</v>
      </c>
      <c r="Q3166" t="str">
        <f>LEFT(N3166,SEARCH("/",N3166)-1)</f>
        <v>theater</v>
      </c>
      <c r="R3166" t="str">
        <f>RIGHT(N3166, LEN(N3166)-SEARCH("/", N3166))</f>
        <v>plays</v>
      </c>
      <c r="S3166" s="13">
        <f>(J3166/86400)+25569+(-7/24)</f>
        <v>41766.514062499999</v>
      </c>
      <c r="T3166" s="13">
        <f>(I3166/86400)+25569+(-7/24)</f>
        <v>41799.514062499999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</f>
        <v>1.6266666666666667</v>
      </c>
      <c r="P3167" s="9">
        <f>(E3167/L3167)</f>
        <v>58.095238095238095</v>
      </c>
      <c r="Q3167" t="str">
        <f>LEFT(N3167,SEARCH("/",N3167)-1)</f>
        <v>theater</v>
      </c>
      <c r="R3167" t="str">
        <f>RIGHT(N3167, LEN(N3167)-SEARCH("/", N3167))</f>
        <v>plays</v>
      </c>
      <c r="S3167" s="13">
        <f>(J3167/86400)+25569+(-7/24)</f>
        <v>40643.867592592593</v>
      </c>
      <c r="T3167" s="13">
        <f>(I3167/86400)+25569+(-7/24)</f>
        <v>40665.874305555561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</f>
        <v>1.6022808571428573</v>
      </c>
      <c r="P3168" s="9">
        <f>(E3168/L3168)</f>
        <v>60.300892473118282</v>
      </c>
      <c r="Q3168" t="str">
        <f>LEFT(N3168,SEARCH("/",N3168)-1)</f>
        <v>theater</v>
      </c>
      <c r="R3168" t="str">
        <f>RIGHT(N3168, LEN(N3168)-SEARCH("/", N3168))</f>
        <v>plays</v>
      </c>
      <c r="S3168" s="13">
        <f>(J3168/86400)+25569+(-7/24)</f>
        <v>41940.399918981486</v>
      </c>
      <c r="T3168" s="13">
        <f>(I3168/86400)+25569+(-7/24)</f>
        <v>41969.040972222225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</f>
        <v>1.1616666666666666</v>
      </c>
      <c r="P3169" s="9">
        <f>(E3169/L3169)</f>
        <v>63.363636363636367</v>
      </c>
      <c r="Q3169" t="str">
        <f>LEFT(N3169,SEARCH("/",N3169)-1)</f>
        <v>theater</v>
      </c>
      <c r="R3169" t="str">
        <f>RIGHT(N3169, LEN(N3169)-SEARCH("/", N3169))</f>
        <v>plays</v>
      </c>
      <c r="S3169" s="13">
        <f>(J3169/86400)+25569+(-7/24)</f>
        <v>41838.884039351855</v>
      </c>
      <c r="T3169" s="13">
        <f>(I3169/86400)+25569+(-7/24)</f>
        <v>41852.884039351855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</f>
        <v>1.242</v>
      </c>
      <c r="P3170" s="9">
        <f>(E3170/L3170)</f>
        <v>50.901639344262293</v>
      </c>
      <c r="Q3170" t="str">
        <f>LEFT(N3170,SEARCH("/",N3170)-1)</f>
        <v>theater</v>
      </c>
      <c r="R3170" t="str">
        <f>RIGHT(N3170, LEN(N3170)-SEARCH("/", N3170))</f>
        <v>plays</v>
      </c>
      <c r="S3170" s="13">
        <f>(J3170/86400)+25569+(-7/24)</f>
        <v>41771.81427083334</v>
      </c>
      <c r="T3170" s="13">
        <f>(I3170/86400)+25569+(-7/24)</f>
        <v>41803.625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</f>
        <v>1.030125</v>
      </c>
      <c r="P3171" s="9">
        <f>(E3171/L3171)</f>
        <v>100.5</v>
      </c>
      <c r="Q3171" t="str">
        <f>LEFT(N3171,SEARCH("/",N3171)-1)</f>
        <v>theater</v>
      </c>
      <c r="R3171" t="str">
        <f>RIGHT(N3171, LEN(N3171)-SEARCH("/", N3171))</f>
        <v>plays</v>
      </c>
      <c r="S3171" s="13">
        <f>(J3171/86400)+25569+(-7/24)</f>
        <v>41591.44630787037</v>
      </c>
      <c r="T3171" s="13">
        <f>(I3171/86400)+25569+(-7/24)</f>
        <v>41620.915972222225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</f>
        <v>1.1225000000000001</v>
      </c>
      <c r="P3172" s="9">
        <f>(E3172/L3172)</f>
        <v>31.619718309859156</v>
      </c>
      <c r="Q3172" t="str">
        <f>LEFT(N3172,SEARCH("/",N3172)-1)</f>
        <v>theater</v>
      </c>
      <c r="R3172" t="str">
        <f>RIGHT(N3172, LEN(N3172)-SEARCH("/", N3172))</f>
        <v>plays</v>
      </c>
      <c r="S3172" s="13">
        <f>(J3172/86400)+25569+(-7/24)</f>
        <v>41788.788703703707</v>
      </c>
      <c r="T3172" s="13">
        <f>(I3172/86400)+25569+(-7/24)</f>
        <v>41821.875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</f>
        <v>1.0881428571428571</v>
      </c>
      <c r="P3173" s="9">
        <f>(E3173/L3173)</f>
        <v>65.102564102564102</v>
      </c>
      <c r="Q3173" t="str">
        <f>LEFT(N3173,SEARCH("/",N3173)-1)</f>
        <v>theater</v>
      </c>
      <c r="R3173" t="str">
        <f>RIGHT(N3173, LEN(N3173)-SEARCH("/", N3173))</f>
        <v>plays</v>
      </c>
      <c r="S3173" s="13">
        <f>(J3173/86400)+25569+(-7/24)</f>
        <v>42466.316643518519</v>
      </c>
      <c r="T3173" s="13">
        <f>(I3173/86400)+25569+(-7/24)</f>
        <v>42496.316643518519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</f>
        <v>1.1499999999999999</v>
      </c>
      <c r="P3174" s="9">
        <f>(E3174/L3174)</f>
        <v>79.310344827586206</v>
      </c>
      <c r="Q3174" t="str">
        <f>LEFT(N3174,SEARCH("/",N3174)-1)</f>
        <v>theater</v>
      </c>
      <c r="R3174" t="str">
        <f>RIGHT(N3174, LEN(N3174)-SEARCH("/", N3174))</f>
        <v>plays</v>
      </c>
      <c r="S3174" s="13">
        <f>(J3174/86400)+25569+(-7/24)</f>
        <v>40923.438287037039</v>
      </c>
      <c r="T3174" s="13">
        <f>(I3174/86400)+25569+(-7/24)</f>
        <v>40953.438287037039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</f>
        <v>1.03</v>
      </c>
      <c r="P3175" s="9">
        <f>(E3175/L3175)</f>
        <v>139.18918918918919</v>
      </c>
      <c r="Q3175" t="str">
        <f>LEFT(N3175,SEARCH("/",N3175)-1)</f>
        <v>theater</v>
      </c>
      <c r="R3175" t="str">
        <f>RIGHT(N3175, LEN(N3175)-SEARCH("/", N3175))</f>
        <v>plays</v>
      </c>
      <c r="S3175" s="13">
        <f>(J3175/86400)+25569+(-7/24)</f>
        <v>41878.58671296297</v>
      </c>
      <c r="T3175" s="13">
        <f>(I3175/86400)+25569+(-7/24)</f>
        <v>41908.58671296297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</f>
        <v>1.0113333333333334</v>
      </c>
      <c r="P3176" s="9">
        <f>(E3176/L3176)</f>
        <v>131.91304347826087</v>
      </c>
      <c r="Q3176" t="str">
        <f>LEFT(N3176,SEARCH("/",N3176)-1)</f>
        <v>theater</v>
      </c>
      <c r="R3176" t="str">
        <f>RIGHT(N3176, LEN(N3176)-SEARCH("/", N3176))</f>
        <v>plays</v>
      </c>
      <c r="S3176" s="13">
        <f>(J3176/86400)+25569+(-7/24)</f>
        <v>41862.573009259264</v>
      </c>
      <c r="T3176" s="13">
        <f>(I3176/86400)+25569+(-7/24)</f>
        <v>41876.573009259264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</f>
        <v>1.0955999999999999</v>
      </c>
      <c r="P3177" s="9">
        <f>(E3177/L3177)</f>
        <v>91.3</v>
      </c>
      <c r="Q3177" t="str">
        <f>LEFT(N3177,SEARCH("/",N3177)-1)</f>
        <v>theater</v>
      </c>
      <c r="R3177" t="str">
        <f>RIGHT(N3177, LEN(N3177)-SEARCH("/", N3177))</f>
        <v>plays</v>
      </c>
      <c r="S3177" s="13">
        <f>(J3177/86400)+25569+(-7/24)</f>
        <v>40531.595219907409</v>
      </c>
      <c r="T3177" s="13">
        <f>(I3177/86400)+25569+(-7/24)</f>
        <v>40591.595219907409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</f>
        <v>1.148421052631579</v>
      </c>
      <c r="P3178" s="9">
        <f>(E3178/L3178)</f>
        <v>39.672727272727272</v>
      </c>
      <c r="Q3178" t="str">
        <f>LEFT(N3178,SEARCH("/",N3178)-1)</f>
        <v>theater</v>
      </c>
      <c r="R3178" t="str">
        <f>RIGHT(N3178, LEN(N3178)-SEARCH("/", N3178))</f>
        <v>plays</v>
      </c>
      <c r="S3178" s="13">
        <f>(J3178/86400)+25569+(-7/24)</f>
        <v>41477.639247685183</v>
      </c>
      <c r="T3178" s="13">
        <f>(I3178/86400)+25569+(-7/24)</f>
        <v>41504.333333333336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</f>
        <v>1.1739999999999999</v>
      </c>
      <c r="P3179" s="9">
        <f>(E3179/L3179)</f>
        <v>57.549019607843135</v>
      </c>
      <c r="Q3179" t="str">
        <f>LEFT(N3179,SEARCH("/",N3179)-1)</f>
        <v>theater</v>
      </c>
      <c r="R3179" t="str">
        <f>RIGHT(N3179, LEN(N3179)-SEARCH("/", N3179))</f>
        <v>plays</v>
      </c>
      <c r="S3179" s="13">
        <f>(J3179/86400)+25569+(-7/24)</f>
        <v>41781.375104166669</v>
      </c>
      <c r="T3179" s="13">
        <f>(I3179/86400)+25569+(-7/24)</f>
        <v>41811.375104166669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</f>
        <v>1.7173333333333334</v>
      </c>
      <c r="P3180" s="9">
        <f>(E3180/L3180)</f>
        <v>33.025641025641029</v>
      </c>
      <c r="Q3180" t="str">
        <f>LEFT(N3180,SEARCH("/",N3180)-1)</f>
        <v>theater</v>
      </c>
      <c r="R3180" t="str">
        <f>RIGHT(N3180, LEN(N3180)-SEARCH("/", N3180))</f>
        <v>plays</v>
      </c>
      <c r="S3180" s="13">
        <f>(J3180/86400)+25569+(-7/24)</f>
        <v>41806.313368055555</v>
      </c>
      <c r="T3180" s="13">
        <f>(I3180/86400)+25569+(-7/24)</f>
        <v>41836.313368055555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</f>
        <v>1.1416238095238094</v>
      </c>
      <c r="P3181" s="9">
        <f>(E3181/L3181)</f>
        <v>77.335806451612896</v>
      </c>
      <c r="Q3181" t="str">
        <f>LEFT(N3181,SEARCH("/",N3181)-1)</f>
        <v>theater</v>
      </c>
      <c r="R3181" t="str">
        <f>RIGHT(N3181, LEN(N3181)-SEARCH("/", N3181))</f>
        <v>plays</v>
      </c>
      <c r="S3181" s="13">
        <f>(J3181/86400)+25569+(-7/24)</f>
        <v>41375.410543981481</v>
      </c>
      <c r="T3181" s="13">
        <f>(I3181/86400)+25569+(-7/24)</f>
        <v>41400.410543981481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</f>
        <v>1.1975</v>
      </c>
      <c r="P3182" s="9">
        <f>(E3182/L3182)</f>
        <v>31.933333333333334</v>
      </c>
      <c r="Q3182" t="str">
        <f>LEFT(N3182,SEARCH("/",N3182)-1)</f>
        <v>theater</v>
      </c>
      <c r="R3182" t="str">
        <f>RIGHT(N3182, LEN(N3182)-SEARCH("/", N3182))</f>
        <v>plays</v>
      </c>
      <c r="S3182" s="13">
        <f>(J3182/86400)+25569+(-7/24)</f>
        <v>41780.120937500003</v>
      </c>
      <c r="T3182" s="13">
        <f>(I3182/86400)+25569+(-7/24)</f>
        <v>41810.120937500003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</f>
        <v>1.0900000000000001</v>
      </c>
      <c r="P3183" s="9">
        <f>(E3183/L3183)</f>
        <v>36.333333333333336</v>
      </c>
      <c r="Q3183" t="str">
        <f>LEFT(N3183,SEARCH("/",N3183)-1)</f>
        <v>theater</v>
      </c>
      <c r="R3183" t="str">
        <f>RIGHT(N3183, LEN(N3183)-SEARCH("/", N3183))</f>
        <v>plays</v>
      </c>
      <c r="S3183" s="13">
        <f>(J3183/86400)+25569+(-7/24)</f>
        <v>41779.018368055556</v>
      </c>
      <c r="T3183" s="13">
        <f>(I3183/86400)+25569+(-7/24)</f>
        <v>41805.375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</f>
        <v>1.0088571428571429</v>
      </c>
      <c r="P3184" s="9">
        <f>(E3184/L3184)</f>
        <v>46.768211920529801</v>
      </c>
      <c r="Q3184" t="str">
        <f>LEFT(N3184,SEARCH("/",N3184)-1)</f>
        <v>theater</v>
      </c>
      <c r="R3184" t="str">
        <f>RIGHT(N3184, LEN(N3184)-SEARCH("/", N3184))</f>
        <v>plays</v>
      </c>
      <c r="S3184" s="13">
        <f>(J3184/86400)+25569+(-7/24)</f>
        <v>40883.657650462963</v>
      </c>
      <c r="T3184" s="13">
        <f>(I3184/86400)+25569+(-7/24)</f>
        <v>40939.416666666672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</f>
        <v>1.0900000000000001</v>
      </c>
      <c r="P3185" s="9">
        <f>(E3185/L3185)</f>
        <v>40.073529411764703</v>
      </c>
      <c r="Q3185" t="str">
        <f>LEFT(N3185,SEARCH("/",N3185)-1)</f>
        <v>theater</v>
      </c>
      <c r="R3185" t="str">
        <f>RIGHT(N3185, LEN(N3185)-SEARCH("/", N3185))</f>
        <v>plays</v>
      </c>
      <c r="S3185" s="13">
        <f>(J3185/86400)+25569+(-7/24)</f>
        <v>41491.503113425926</v>
      </c>
      <c r="T3185" s="13">
        <f>(I3185/86400)+25569+(-7/24)</f>
        <v>41509.503113425926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</f>
        <v>1.0720930232558139</v>
      </c>
      <c r="P3186" s="9">
        <f>(E3186/L3186)</f>
        <v>100.21739130434783</v>
      </c>
      <c r="Q3186" t="str">
        <f>LEFT(N3186,SEARCH("/",N3186)-1)</f>
        <v>theater</v>
      </c>
      <c r="R3186" t="str">
        <f>RIGHT(N3186, LEN(N3186)-SEARCH("/", N3186))</f>
        <v>plays</v>
      </c>
      <c r="S3186" s="13">
        <f>(J3186/86400)+25569+(-7/24)</f>
        <v>41791.701747685183</v>
      </c>
      <c r="T3186" s="13">
        <f>(I3186/86400)+25569+(-7/24)</f>
        <v>41821.701747685183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</f>
        <v>1</v>
      </c>
      <c r="P3187" s="9">
        <f>(E3187/L3187)</f>
        <v>41.666666666666664</v>
      </c>
      <c r="Q3187" t="str">
        <f>LEFT(N3187,SEARCH("/",N3187)-1)</f>
        <v>theater</v>
      </c>
      <c r="R3187" t="str">
        <f>RIGHT(N3187, LEN(N3187)-SEARCH("/", N3187))</f>
        <v>plays</v>
      </c>
      <c r="S3187" s="13">
        <f>(J3187/86400)+25569+(-7/24)</f>
        <v>41829.685659722229</v>
      </c>
      <c r="T3187" s="13">
        <f>(I3187/86400)+25569+(-7/24)</f>
        <v>41836.685659722229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</f>
        <v>1.0218750000000001</v>
      </c>
      <c r="P3188" s="9">
        <f>(E3188/L3188)</f>
        <v>46.714285714285715</v>
      </c>
      <c r="Q3188" t="str">
        <f>LEFT(N3188,SEARCH("/",N3188)-1)</f>
        <v>theater</v>
      </c>
      <c r="R3188" t="str">
        <f>RIGHT(N3188, LEN(N3188)-SEARCH("/", N3188))</f>
        <v>plays</v>
      </c>
      <c r="S3188" s="13">
        <f>(J3188/86400)+25569+(-7/24)</f>
        <v>41868.632384259261</v>
      </c>
      <c r="T3188" s="13">
        <f>(I3188/86400)+25569+(-7/24)</f>
        <v>41898.583333333336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</f>
        <v>1.1629333333333334</v>
      </c>
      <c r="P3189" s="9">
        <f>(E3189/L3189)</f>
        <v>71.491803278688522</v>
      </c>
      <c r="Q3189" t="str">
        <f>LEFT(N3189,SEARCH("/",N3189)-1)</f>
        <v>theater</v>
      </c>
      <c r="R3189" t="str">
        <f>RIGHT(N3189, LEN(N3189)-SEARCH("/", N3189))</f>
        <v>plays</v>
      </c>
      <c r="S3189" s="13">
        <f>(J3189/86400)+25569+(-7/24)</f>
        <v>41835.3746875</v>
      </c>
      <c r="T3189" s="13">
        <f>(I3189/86400)+25569+(-7/24)</f>
        <v>41855.3746875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</f>
        <v>0.65</v>
      </c>
      <c r="P3190" s="9">
        <f>(E3190/L3190)</f>
        <v>14.444444444444445</v>
      </c>
      <c r="Q3190" t="str">
        <f>LEFT(N3190,SEARCH("/",N3190)-1)</f>
        <v>theater</v>
      </c>
      <c r="R3190" t="str">
        <f>RIGHT(N3190, LEN(N3190)-SEARCH("/", N3190))</f>
        <v>musical</v>
      </c>
      <c r="S3190" s="13">
        <f>(J3190/86400)+25569+(-7/24)</f>
        <v>42144.123865740745</v>
      </c>
      <c r="T3190" s="13">
        <f>(I3190/86400)+25569+(-7/24)</f>
        <v>42165.123865740745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</f>
        <v>0.12327272727272727</v>
      </c>
      <c r="P3191" s="9">
        <f>(E3191/L3191)</f>
        <v>356.84210526315792</v>
      </c>
      <c r="Q3191" t="str">
        <f>LEFT(N3191,SEARCH("/",N3191)-1)</f>
        <v>theater</v>
      </c>
      <c r="R3191" t="str">
        <f>RIGHT(N3191, LEN(N3191)-SEARCH("/", N3191))</f>
        <v>musical</v>
      </c>
      <c r="S3191" s="13">
        <f>(J3191/86400)+25569+(-7/24)</f>
        <v>42118.054768518523</v>
      </c>
      <c r="T3191" s="13">
        <f>(I3191/86400)+25569+(-7/24)</f>
        <v>42148.054768518523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</f>
        <v>0</v>
      </c>
      <c r="P3192" s="9" t="e">
        <f>(E3192/L3192)</f>
        <v>#DIV/0!</v>
      </c>
      <c r="Q3192" t="str">
        <f>LEFT(N3192,SEARCH("/",N3192)-1)</f>
        <v>theater</v>
      </c>
      <c r="R3192" t="str">
        <f>RIGHT(N3192, LEN(N3192)-SEARCH("/", N3192))</f>
        <v>musical</v>
      </c>
      <c r="S3192" s="13">
        <f>(J3192/86400)+25569+(-7/24)</f>
        <v>42682.859664351854</v>
      </c>
      <c r="T3192" s="13">
        <f>(I3192/86400)+25569+(-7/24)</f>
        <v>42712.901331018518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</f>
        <v>4.0266666666666666E-2</v>
      </c>
      <c r="P3193" s="9">
        <f>(E3193/L3193)</f>
        <v>37.75</v>
      </c>
      <c r="Q3193" t="str">
        <f>LEFT(N3193,SEARCH("/",N3193)-1)</f>
        <v>theater</v>
      </c>
      <c r="R3193" t="str">
        <f>RIGHT(N3193, LEN(N3193)-SEARCH("/", N3193))</f>
        <v>musical</v>
      </c>
      <c r="S3193" s="13">
        <f>(J3193/86400)+25569+(-7/24)</f>
        <v>42538.463761574072</v>
      </c>
      <c r="T3193" s="13">
        <f>(I3193/86400)+25569+(-7/24)</f>
        <v>42598.463761574072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</f>
        <v>1.0200000000000001E-2</v>
      </c>
      <c r="P3194" s="9">
        <f>(E3194/L3194)</f>
        <v>12.75</v>
      </c>
      <c r="Q3194" t="str">
        <f>LEFT(N3194,SEARCH("/",N3194)-1)</f>
        <v>theater</v>
      </c>
      <c r="R3194" t="str">
        <f>RIGHT(N3194, LEN(N3194)-SEARCH("/", N3194))</f>
        <v>musical</v>
      </c>
      <c r="S3194" s="13">
        <f>(J3194/86400)+25569+(-7/24)</f>
        <v>42018.648831018516</v>
      </c>
      <c r="T3194" s="13">
        <f>(I3194/86400)+25569+(-7/24)</f>
        <v>42063.625000000007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</f>
        <v>0.1174</v>
      </c>
      <c r="P3195" s="9">
        <f>(E3195/L3195)</f>
        <v>24.458333333333332</v>
      </c>
      <c r="Q3195" t="str">
        <f>LEFT(N3195,SEARCH("/",N3195)-1)</f>
        <v>theater</v>
      </c>
      <c r="R3195" t="str">
        <f>RIGHT(N3195, LEN(N3195)-SEARCH("/", N3195))</f>
        <v>musical</v>
      </c>
      <c r="S3195" s="13">
        <f>(J3195/86400)+25569+(-7/24)</f>
        <v>42010.676574074074</v>
      </c>
      <c r="T3195" s="13">
        <f>(I3195/86400)+25569+(-7/24)</f>
        <v>42055.676574074074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</f>
        <v>0</v>
      </c>
      <c r="P3196" s="9" t="e">
        <f>(E3196/L3196)</f>
        <v>#DIV/0!</v>
      </c>
      <c r="Q3196" t="str">
        <f>LEFT(N3196,SEARCH("/",N3196)-1)</f>
        <v>theater</v>
      </c>
      <c r="R3196" t="str">
        <f>RIGHT(N3196, LEN(N3196)-SEARCH("/", N3196))</f>
        <v>musical</v>
      </c>
      <c r="S3196" s="13">
        <f>(J3196/86400)+25569+(-7/24)</f>
        <v>42181.770810185182</v>
      </c>
      <c r="T3196" s="13">
        <f>(I3196/86400)+25569+(-7/24)</f>
        <v>42211.770810185182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</f>
        <v>0.59142857142857141</v>
      </c>
      <c r="P3197" s="9">
        <f>(E3197/L3197)</f>
        <v>53.07692307692308</v>
      </c>
      <c r="Q3197" t="str">
        <f>LEFT(N3197,SEARCH("/",N3197)-1)</f>
        <v>theater</v>
      </c>
      <c r="R3197" t="str">
        <f>RIGHT(N3197, LEN(N3197)-SEARCH("/", N3197))</f>
        <v>musical</v>
      </c>
      <c r="S3197" s="13">
        <f>(J3197/86400)+25569+(-7/24)</f>
        <v>42017.302569444444</v>
      </c>
      <c r="T3197" s="13">
        <f>(I3197/86400)+25569+(-7/24)</f>
        <v>42047.302569444444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</f>
        <v>5.9999999999999995E-4</v>
      </c>
      <c r="P3198" s="9">
        <f>(E3198/L3198)</f>
        <v>300</v>
      </c>
      <c r="Q3198" t="str">
        <f>LEFT(N3198,SEARCH("/",N3198)-1)</f>
        <v>theater</v>
      </c>
      <c r="R3198" t="str">
        <f>RIGHT(N3198, LEN(N3198)-SEARCH("/", N3198))</f>
        <v>musical</v>
      </c>
      <c r="S3198" s="13">
        <f>(J3198/86400)+25569+(-7/24)</f>
        <v>42157.306423611117</v>
      </c>
      <c r="T3198" s="13">
        <f>(I3198/86400)+25569+(-7/24)</f>
        <v>42217.291666666664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</f>
        <v>0.1145</v>
      </c>
      <c r="P3199" s="9">
        <f>(E3199/L3199)</f>
        <v>286.25</v>
      </c>
      <c r="Q3199" t="str">
        <f>LEFT(N3199,SEARCH("/",N3199)-1)</f>
        <v>theater</v>
      </c>
      <c r="R3199" t="str">
        <f>RIGHT(N3199, LEN(N3199)-SEARCH("/", N3199))</f>
        <v>musical</v>
      </c>
      <c r="S3199" s="13">
        <f>(J3199/86400)+25569+(-7/24)</f>
        <v>42009.201597222222</v>
      </c>
      <c r="T3199" s="13">
        <f>(I3199/86400)+25569+(-7/24)</f>
        <v>42039.201597222222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</f>
        <v>3.6666666666666666E-3</v>
      </c>
      <c r="P3200" s="9">
        <f>(E3200/L3200)</f>
        <v>36.666666666666664</v>
      </c>
      <c r="Q3200" t="str">
        <f>LEFT(N3200,SEARCH("/",N3200)-1)</f>
        <v>theater</v>
      </c>
      <c r="R3200" t="str">
        <f>RIGHT(N3200, LEN(N3200)-SEARCH("/", N3200))</f>
        <v>musical</v>
      </c>
      <c r="S3200" s="13">
        <f>(J3200/86400)+25569+(-7/24)</f>
        <v>42013.132835648146</v>
      </c>
      <c r="T3200" s="13">
        <f>(I3200/86400)+25569+(-7/24)</f>
        <v>42051.132835648146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</f>
        <v>0.52159999999999995</v>
      </c>
      <c r="P3201" s="9">
        <f>(E3201/L3201)</f>
        <v>49.20754716981132</v>
      </c>
      <c r="Q3201" t="str">
        <f>LEFT(N3201,SEARCH("/",N3201)-1)</f>
        <v>theater</v>
      </c>
      <c r="R3201" t="str">
        <f>RIGHT(N3201, LEN(N3201)-SEARCH("/", N3201))</f>
        <v>musical</v>
      </c>
      <c r="S3201" s="13">
        <f>(J3201/86400)+25569+(-7/24)</f>
        <v>41858.470115740747</v>
      </c>
      <c r="T3201" s="13">
        <f>(I3201/86400)+25569+(-7/24)</f>
        <v>41888.583333333336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</f>
        <v>2.0000000000000002E-5</v>
      </c>
      <c r="P3202" s="9">
        <f>(E3202/L3202)</f>
        <v>1</v>
      </c>
      <c r="Q3202" t="str">
        <f>LEFT(N3202,SEARCH("/",N3202)-1)</f>
        <v>theater</v>
      </c>
      <c r="R3202" t="str">
        <f>RIGHT(N3202, LEN(N3202)-SEARCH("/", N3202))</f>
        <v>musical</v>
      </c>
      <c r="S3202" s="13">
        <f>(J3202/86400)+25569+(-7/24)</f>
        <v>42460.028946759259</v>
      </c>
      <c r="T3202" s="13">
        <f>(I3202/86400)+25569+(-7/24)</f>
        <v>42489.94027777778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</f>
        <v>1.2500000000000001E-2</v>
      </c>
      <c r="P3203" s="9">
        <f>(E3203/L3203)</f>
        <v>12.5</v>
      </c>
      <c r="Q3203" t="str">
        <f>LEFT(N3203,SEARCH("/",N3203)-1)</f>
        <v>theater</v>
      </c>
      <c r="R3203" t="str">
        <f>RIGHT(N3203, LEN(N3203)-SEARCH("/", N3203))</f>
        <v>musical</v>
      </c>
      <c r="S3203" s="13">
        <f>(J3203/86400)+25569+(-7/24)</f>
        <v>41861.475428240745</v>
      </c>
      <c r="T3203" s="13">
        <f>(I3203/86400)+25569+(-7/24)</f>
        <v>41882.475428240745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</f>
        <v>0.54520000000000002</v>
      </c>
      <c r="P3204" s="9">
        <f>(E3204/L3204)</f>
        <v>109.04</v>
      </c>
      <c r="Q3204" t="str">
        <f>LEFT(N3204,SEARCH("/",N3204)-1)</f>
        <v>theater</v>
      </c>
      <c r="R3204" t="str">
        <f>RIGHT(N3204, LEN(N3204)-SEARCH("/", N3204))</f>
        <v>musical</v>
      </c>
      <c r="S3204" s="13">
        <f>(J3204/86400)+25569+(-7/24)</f>
        <v>42293.561875000007</v>
      </c>
      <c r="T3204" s="13">
        <f>(I3204/86400)+25569+(-7/24)</f>
        <v>42351.957638888889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</f>
        <v>0.25</v>
      </c>
      <c r="P3205" s="9">
        <f>(E3205/L3205)</f>
        <v>41.666666666666664</v>
      </c>
      <c r="Q3205" t="str">
        <f>LEFT(N3205,SEARCH("/",N3205)-1)</f>
        <v>theater</v>
      </c>
      <c r="R3205" t="str">
        <f>RIGHT(N3205, LEN(N3205)-SEARCH("/", N3205))</f>
        <v>musical</v>
      </c>
      <c r="S3205" s="13">
        <f>(J3205/86400)+25569+(-7/24)</f>
        <v>42242.697013888894</v>
      </c>
      <c r="T3205" s="13">
        <f>(I3205/86400)+25569+(-7/24)</f>
        <v>42272.697013888894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</f>
        <v>0</v>
      </c>
      <c r="P3206" s="9" t="e">
        <f>(E3206/L3206)</f>
        <v>#DIV/0!</v>
      </c>
      <c r="Q3206" t="str">
        <f>LEFT(N3206,SEARCH("/",N3206)-1)</f>
        <v>theater</v>
      </c>
      <c r="R3206" t="str">
        <f>RIGHT(N3206, LEN(N3206)-SEARCH("/", N3206))</f>
        <v>musical</v>
      </c>
      <c r="S3206" s="13">
        <f>(J3206/86400)+25569+(-7/24)</f>
        <v>42172.394432870373</v>
      </c>
      <c r="T3206" s="13">
        <f>(I3206/86400)+25569+(-7/24)</f>
        <v>42202.384722222225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</f>
        <v>3.4125000000000003E-2</v>
      </c>
      <c r="P3207" s="9">
        <f>(E3207/L3207)</f>
        <v>22.75</v>
      </c>
      <c r="Q3207" t="str">
        <f>LEFT(N3207,SEARCH("/",N3207)-1)</f>
        <v>theater</v>
      </c>
      <c r="R3207" t="str">
        <f>RIGHT(N3207, LEN(N3207)-SEARCH("/", N3207))</f>
        <v>musical</v>
      </c>
      <c r="S3207" s="13">
        <f>(J3207/86400)+25569+(-7/24)</f>
        <v>42095.083009259259</v>
      </c>
      <c r="T3207" s="13">
        <f>(I3207/86400)+25569+(-7/24)</f>
        <v>42125.083009259259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</f>
        <v>0</v>
      </c>
      <c r="P3208" s="9" t="e">
        <f>(E3208/L3208)</f>
        <v>#DIV/0!</v>
      </c>
      <c r="Q3208" t="str">
        <f>LEFT(N3208,SEARCH("/",N3208)-1)</f>
        <v>theater</v>
      </c>
      <c r="R3208" t="str">
        <f>RIGHT(N3208, LEN(N3208)-SEARCH("/", N3208))</f>
        <v>musical</v>
      </c>
      <c r="S3208" s="13">
        <f>(J3208/86400)+25569+(-7/24)</f>
        <v>42235.984386574077</v>
      </c>
      <c r="T3208" s="13">
        <f>(I3208/86400)+25569+(-7/24)</f>
        <v>42265.984386574077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</f>
        <v>0.46363636363636362</v>
      </c>
      <c r="P3209" s="9">
        <f>(E3209/L3209)</f>
        <v>70.833333333333329</v>
      </c>
      <c r="Q3209" t="str">
        <f>LEFT(N3209,SEARCH("/",N3209)-1)</f>
        <v>theater</v>
      </c>
      <c r="R3209" t="str">
        <f>RIGHT(N3209, LEN(N3209)-SEARCH("/", N3209))</f>
        <v>musical</v>
      </c>
      <c r="S3209" s="13">
        <f>(J3209/86400)+25569+(-7/24)</f>
        <v>42056.986192129632</v>
      </c>
      <c r="T3209" s="13">
        <f>(I3209/86400)+25569+(-7/24)</f>
        <v>42116.944525462961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</f>
        <v>1.0349999999999999</v>
      </c>
      <c r="P3210" s="9">
        <f>(E3210/L3210)</f>
        <v>63.109756097560975</v>
      </c>
      <c r="Q3210" t="str">
        <f>LEFT(N3210,SEARCH("/",N3210)-1)</f>
        <v>theater</v>
      </c>
      <c r="R3210" t="str">
        <f>RIGHT(N3210, LEN(N3210)-SEARCH("/", N3210))</f>
        <v>plays</v>
      </c>
      <c r="S3210" s="13">
        <f>(J3210/86400)+25569+(-7/24)</f>
        <v>41827.313391203708</v>
      </c>
      <c r="T3210" s="13">
        <f>(I3210/86400)+25569+(-7/24)</f>
        <v>41848.313391203708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</f>
        <v>1.1932315789473684</v>
      </c>
      <c r="P3211" s="9">
        <f>(E3211/L3211)</f>
        <v>50.157964601769912</v>
      </c>
      <c r="Q3211" t="str">
        <f>LEFT(N3211,SEARCH("/",N3211)-1)</f>
        <v>theater</v>
      </c>
      <c r="R3211" t="str">
        <f>RIGHT(N3211, LEN(N3211)-SEARCH("/", N3211))</f>
        <v>plays</v>
      </c>
      <c r="S3211" s="13">
        <f>(J3211/86400)+25569+(-7/24)</f>
        <v>41778.345578703702</v>
      </c>
      <c r="T3211" s="13">
        <f>(I3211/86400)+25569+(-7/24)</f>
        <v>41810.666666666672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</f>
        <v>1.2576666666666667</v>
      </c>
      <c r="P3212" s="9">
        <f>(E3212/L3212)</f>
        <v>62.883333333333333</v>
      </c>
      <c r="Q3212" t="str">
        <f>LEFT(N3212,SEARCH("/",N3212)-1)</f>
        <v>theater</v>
      </c>
      <c r="R3212" t="str">
        <f>RIGHT(N3212, LEN(N3212)-SEARCH("/", N3212))</f>
        <v>plays</v>
      </c>
      <c r="S3212" s="13">
        <f>(J3212/86400)+25569+(-7/24)</f>
        <v>41013.644895833335</v>
      </c>
      <c r="T3212" s="13">
        <f>(I3212/86400)+25569+(-7/24)</f>
        <v>41060.874305555561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</f>
        <v>1.1974347826086957</v>
      </c>
      <c r="P3213" s="9">
        <f>(E3213/L3213)</f>
        <v>85.531055900621112</v>
      </c>
      <c r="Q3213" t="str">
        <f>LEFT(N3213,SEARCH("/",N3213)-1)</f>
        <v>theater</v>
      </c>
      <c r="R3213" t="str">
        <f>RIGHT(N3213, LEN(N3213)-SEARCH("/", N3213))</f>
        <v>plays</v>
      </c>
      <c r="S3213" s="13">
        <f>(J3213/86400)+25569+(-7/24)</f>
        <v>41834.294907407406</v>
      </c>
      <c r="T3213" s="13">
        <f>(I3213/86400)+25569+(-7/24)</f>
        <v>41865.791666666672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</f>
        <v>1.2625</v>
      </c>
      <c r="P3214" s="9">
        <f>(E3214/L3214)</f>
        <v>53.723404255319146</v>
      </c>
      <c r="Q3214" t="str">
        <f>LEFT(N3214,SEARCH("/",N3214)-1)</f>
        <v>theater</v>
      </c>
      <c r="R3214" t="str">
        <f>RIGHT(N3214, LEN(N3214)-SEARCH("/", N3214))</f>
        <v>plays</v>
      </c>
      <c r="S3214" s="13">
        <f>(J3214/86400)+25569+(-7/24)</f>
        <v>41829.504062500004</v>
      </c>
      <c r="T3214" s="13">
        <f>(I3214/86400)+25569+(-7/24)</f>
        <v>41859.504062500004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</f>
        <v>1.0011666666666668</v>
      </c>
      <c r="P3215" s="9">
        <f>(E3215/L3215)</f>
        <v>127.80851063829788</v>
      </c>
      <c r="Q3215" t="str">
        <f>LEFT(N3215,SEARCH("/",N3215)-1)</f>
        <v>theater</v>
      </c>
      <c r="R3215" t="str">
        <f>RIGHT(N3215, LEN(N3215)-SEARCH("/", N3215))</f>
        <v>plays</v>
      </c>
      <c r="S3215" s="13">
        <f>(J3215/86400)+25569+(-7/24)</f>
        <v>42171.471747685187</v>
      </c>
      <c r="T3215" s="13">
        <f>(I3215/86400)+25569+(-7/24)</f>
        <v>42211.471747685187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</f>
        <v>1.0213333333333334</v>
      </c>
      <c r="P3216" s="9">
        <f>(E3216/L3216)</f>
        <v>106.57391304347826</v>
      </c>
      <c r="Q3216" t="str">
        <f>LEFT(N3216,SEARCH("/",N3216)-1)</f>
        <v>theater</v>
      </c>
      <c r="R3216" t="str">
        <f>RIGHT(N3216, LEN(N3216)-SEARCH("/", N3216))</f>
        <v>plays</v>
      </c>
      <c r="S3216" s="13">
        <f>(J3216/86400)+25569+(-7/24)</f>
        <v>42337.500844907408</v>
      </c>
      <c r="T3216" s="13">
        <f>(I3216/86400)+25569+(-7/24)</f>
        <v>42374.704861111117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</f>
        <v>1.0035142857142858</v>
      </c>
      <c r="P3217" s="9">
        <f>(E3217/L3217)</f>
        <v>262.11194029850748</v>
      </c>
      <c r="Q3217" t="str">
        <f>LEFT(N3217,SEARCH("/",N3217)-1)</f>
        <v>theater</v>
      </c>
      <c r="R3217" t="str">
        <f>RIGHT(N3217, LEN(N3217)-SEARCH("/", N3217))</f>
        <v>plays</v>
      </c>
      <c r="S3217" s="13">
        <f>(J3217/86400)+25569+(-7/24)</f>
        <v>42219.373506944445</v>
      </c>
      <c r="T3217" s="13">
        <f>(I3217/86400)+25569+(-7/24)</f>
        <v>42256.874305555561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</f>
        <v>1.0004999999999999</v>
      </c>
      <c r="P3218" s="9">
        <f>(E3218/L3218)</f>
        <v>57.171428571428571</v>
      </c>
      <c r="Q3218" t="str">
        <f>LEFT(N3218,SEARCH("/",N3218)-1)</f>
        <v>theater</v>
      </c>
      <c r="R3218" t="str">
        <f>RIGHT(N3218, LEN(N3218)-SEARCH("/", N3218))</f>
        <v>plays</v>
      </c>
      <c r="S3218" s="13">
        <f>(J3218/86400)+25569+(-7/24)</f>
        <v>42165.170960648153</v>
      </c>
      <c r="T3218" s="13">
        <f>(I3218/86400)+25569+(-7/24)</f>
        <v>42196.312500000007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</f>
        <v>1.1602222222222223</v>
      </c>
      <c r="P3219" s="9">
        <f>(E3219/L3219)</f>
        <v>50.20192307692308</v>
      </c>
      <c r="Q3219" t="str">
        <f>LEFT(N3219,SEARCH("/",N3219)-1)</f>
        <v>theater</v>
      </c>
      <c r="R3219" t="str">
        <f>RIGHT(N3219, LEN(N3219)-SEARCH("/", N3219))</f>
        <v>plays</v>
      </c>
      <c r="S3219" s="13">
        <f>(J3219/86400)+25569+(-7/24)</f>
        <v>42648.254444444443</v>
      </c>
      <c r="T3219" s="13">
        <f>(I3219/86400)+25569+(-7/24)</f>
        <v>42678.254444444443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</f>
        <v>1.0209999999999999</v>
      </c>
      <c r="P3220" s="9">
        <f>(E3220/L3220)</f>
        <v>66.586956521739125</v>
      </c>
      <c r="Q3220" t="str">
        <f>LEFT(N3220,SEARCH("/",N3220)-1)</f>
        <v>theater</v>
      </c>
      <c r="R3220" t="str">
        <f>RIGHT(N3220, LEN(N3220)-SEARCH("/", N3220))</f>
        <v>plays</v>
      </c>
      <c r="S3220" s="13">
        <f>(J3220/86400)+25569+(-7/24)</f>
        <v>41970.710486111115</v>
      </c>
      <c r="T3220" s="13">
        <f>(I3220/86400)+25569+(-7/24)</f>
        <v>42003.708333333336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</f>
        <v>1.0011000000000001</v>
      </c>
      <c r="P3221" s="9">
        <f>(E3221/L3221)</f>
        <v>168.25210084033614</v>
      </c>
      <c r="Q3221" t="str">
        <f>LEFT(N3221,SEARCH("/",N3221)-1)</f>
        <v>theater</v>
      </c>
      <c r="R3221" t="str">
        <f>RIGHT(N3221, LEN(N3221)-SEARCH("/", N3221))</f>
        <v>plays</v>
      </c>
      <c r="S3221" s="13">
        <f>(J3221/86400)+25569+(-7/24)</f>
        <v>42050.691516203711</v>
      </c>
      <c r="T3221" s="13">
        <f>(I3221/86400)+25569+(-7/24)</f>
        <v>42085.64984953704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</f>
        <v>1.0084</v>
      </c>
      <c r="P3222" s="9">
        <f>(E3222/L3222)</f>
        <v>256.37288135593218</v>
      </c>
      <c r="Q3222" t="str">
        <f>LEFT(N3222,SEARCH("/",N3222)-1)</f>
        <v>theater</v>
      </c>
      <c r="R3222" t="str">
        <f>RIGHT(N3222, LEN(N3222)-SEARCH("/", N3222))</f>
        <v>plays</v>
      </c>
      <c r="S3222" s="13">
        <f>(J3222/86400)+25569+(-7/24)</f>
        <v>42772.541712962964</v>
      </c>
      <c r="T3222" s="13">
        <f>(I3222/86400)+25569+(-7/24)</f>
        <v>42806.583333333336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</f>
        <v>1.0342499999999999</v>
      </c>
      <c r="P3223" s="9">
        <f>(E3223/L3223)</f>
        <v>36.610619469026545</v>
      </c>
      <c r="Q3223" t="str">
        <f>LEFT(N3223,SEARCH("/",N3223)-1)</f>
        <v>theater</v>
      </c>
      <c r="R3223" t="str">
        <f>RIGHT(N3223, LEN(N3223)-SEARCH("/", N3223))</f>
        <v>plays</v>
      </c>
      <c r="S3223" s="13">
        <f>(J3223/86400)+25569+(-7/24)</f>
        <v>42155.405127314814</v>
      </c>
      <c r="T3223" s="13">
        <f>(I3223/86400)+25569+(-7/24)</f>
        <v>42190.405127314814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</f>
        <v>1.248</v>
      </c>
      <c r="P3224" s="9">
        <f>(E3224/L3224)</f>
        <v>37.142857142857146</v>
      </c>
      <c r="Q3224" t="str">
        <f>LEFT(N3224,SEARCH("/",N3224)-1)</f>
        <v>theater</v>
      </c>
      <c r="R3224" t="str">
        <f>RIGHT(N3224, LEN(N3224)-SEARCH("/", N3224))</f>
        <v>plays</v>
      </c>
      <c r="S3224" s="13">
        <f>(J3224/86400)+25569+(-7/24)</f>
        <v>42270.29047453704</v>
      </c>
      <c r="T3224" s="13">
        <f>(I3224/86400)+25569+(-7/24)</f>
        <v>42301.603472222225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</f>
        <v>1.0951612903225807</v>
      </c>
      <c r="P3225" s="9">
        <f>(E3225/L3225)</f>
        <v>45.878378378378379</v>
      </c>
      <c r="Q3225" t="str">
        <f>LEFT(N3225,SEARCH("/",N3225)-1)</f>
        <v>theater</v>
      </c>
      <c r="R3225" t="str">
        <f>RIGHT(N3225, LEN(N3225)-SEARCH("/", N3225))</f>
        <v>plays</v>
      </c>
      <c r="S3225" s="13">
        <f>(J3225/86400)+25569+(-7/24)</f>
        <v>42206.543703703705</v>
      </c>
      <c r="T3225" s="13">
        <f>(I3225/86400)+25569+(-7/24)</f>
        <v>42236.543703703705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</f>
        <v>1.0203333333333333</v>
      </c>
      <c r="P3226" s="9">
        <f>(E3226/L3226)</f>
        <v>141.71296296296296</v>
      </c>
      <c r="Q3226" t="str">
        <f>LEFT(N3226,SEARCH("/",N3226)-1)</f>
        <v>theater</v>
      </c>
      <c r="R3226" t="str">
        <f>RIGHT(N3226, LEN(N3226)-SEARCH("/", N3226))</f>
        <v>plays</v>
      </c>
      <c r="S3226" s="13">
        <f>(J3226/86400)+25569+(-7/24)</f>
        <v>42697.559178240743</v>
      </c>
      <c r="T3226" s="13">
        <f>(I3226/86400)+25569+(-7/24)</f>
        <v>42744.916666666664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</f>
        <v>1.0235000000000001</v>
      </c>
      <c r="P3227" s="9">
        <f>(E3227/L3227)</f>
        <v>52.487179487179489</v>
      </c>
      <c r="Q3227" t="str">
        <f>LEFT(N3227,SEARCH("/",N3227)-1)</f>
        <v>theater</v>
      </c>
      <c r="R3227" t="str">
        <f>RIGHT(N3227, LEN(N3227)-SEARCH("/", N3227))</f>
        <v>plays</v>
      </c>
      <c r="S3227" s="13">
        <f>(J3227/86400)+25569+(-7/24)</f>
        <v>42503.267800925933</v>
      </c>
      <c r="T3227" s="13">
        <f>(I3227/86400)+25569+(-7/24)</f>
        <v>42524.583333333336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</f>
        <v>1.0416666666666667</v>
      </c>
      <c r="P3228" s="9">
        <f>(E3228/L3228)</f>
        <v>59.523809523809526</v>
      </c>
      <c r="Q3228" t="str">
        <f>LEFT(N3228,SEARCH("/",N3228)-1)</f>
        <v>theater</v>
      </c>
      <c r="R3228" t="str">
        <f>RIGHT(N3228, LEN(N3228)-SEARCH("/", N3228))</f>
        <v>plays</v>
      </c>
      <c r="S3228" s="13">
        <f>(J3228/86400)+25569+(-7/24)</f>
        <v>42277.291805555556</v>
      </c>
      <c r="T3228" s="13">
        <f>(I3228/86400)+25569+(-7/24)</f>
        <v>42307.291805555556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</f>
        <v>1.25</v>
      </c>
      <c r="P3229" s="9">
        <f>(E3229/L3229)</f>
        <v>50</v>
      </c>
      <c r="Q3229" t="str">
        <f>LEFT(N3229,SEARCH("/",N3229)-1)</f>
        <v>theater</v>
      </c>
      <c r="R3229" t="str">
        <f>RIGHT(N3229, LEN(N3229)-SEARCH("/", N3229))</f>
        <v>plays</v>
      </c>
      <c r="S3229" s="13">
        <f>(J3229/86400)+25569+(-7/24)</f>
        <v>42722.59069444445</v>
      </c>
      <c r="T3229" s="13">
        <f>(I3229/86400)+25569+(-7/24)</f>
        <v>42752.59069444445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</f>
        <v>1.0234285714285714</v>
      </c>
      <c r="P3230" s="9">
        <f>(E3230/L3230)</f>
        <v>193.62162162162161</v>
      </c>
      <c r="Q3230" t="str">
        <f>LEFT(N3230,SEARCH("/",N3230)-1)</f>
        <v>theater</v>
      </c>
      <c r="R3230" t="str">
        <f>RIGHT(N3230, LEN(N3230)-SEARCH("/", N3230))</f>
        <v>plays</v>
      </c>
      <c r="S3230" s="13">
        <f>(J3230/86400)+25569+(-7/24)</f>
        <v>42323.417638888895</v>
      </c>
      <c r="T3230" s="13">
        <f>(I3230/86400)+25569+(-7/24)</f>
        <v>42354.915972222225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</f>
        <v>1.0786500000000001</v>
      </c>
      <c r="P3231" s="9">
        <f>(E3231/L3231)</f>
        <v>106.79702970297029</v>
      </c>
      <c r="Q3231" t="str">
        <f>LEFT(N3231,SEARCH("/",N3231)-1)</f>
        <v>theater</v>
      </c>
      <c r="R3231" t="str">
        <f>RIGHT(N3231, LEN(N3231)-SEARCH("/", N3231))</f>
        <v>plays</v>
      </c>
      <c r="S3231" s="13">
        <f>(J3231/86400)+25569+(-7/24)</f>
        <v>41932.999976851854</v>
      </c>
      <c r="T3231" s="13">
        <f>(I3231/86400)+25569+(-7/24)</f>
        <v>41963.041643518525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</f>
        <v>1.0988461538461538</v>
      </c>
      <c r="P3232" s="9">
        <f>(E3232/L3232)</f>
        <v>77.21621621621621</v>
      </c>
      <c r="Q3232" t="str">
        <f>LEFT(N3232,SEARCH("/",N3232)-1)</f>
        <v>theater</v>
      </c>
      <c r="R3232" t="str">
        <f>RIGHT(N3232, LEN(N3232)-SEARCH("/", N3232))</f>
        <v>plays</v>
      </c>
      <c r="S3232" s="13">
        <f>(J3232/86400)+25569+(-7/24)</f>
        <v>41897.876458333332</v>
      </c>
      <c r="T3232" s="13">
        <f>(I3232/86400)+25569+(-7/24)</f>
        <v>41912.874305555561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</f>
        <v>1.61</v>
      </c>
      <c r="P3233" s="9">
        <f>(E3233/L3233)</f>
        <v>57.5</v>
      </c>
      <c r="Q3233" t="str">
        <f>LEFT(N3233,SEARCH("/",N3233)-1)</f>
        <v>theater</v>
      </c>
      <c r="R3233" t="str">
        <f>RIGHT(N3233, LEN(N3233)-SEARCH("/", N3233))</f>
        <v>plays</v>
      </c>
      <c r="S3233" s="13">
        <f>(J3233/86400)+25569+(-7/24)</f>
        <v>42446.652164351857</v>
      </c>
      <c r="T3233" s="13">
        <f>(I3233/86400)+25569+(-7/24)</f>
        <v>42476.652164351857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</f>
        <v>1.3120000000000001</v>
      </c>
      <c r="P3234" s="9">
        <f>(E3234/L3234)</f>
        <v>50.46153846153846</v>
      </c>
      <c r="Q3234" t="str">
        <f>LEFT(N3234,SEARCH("/",N3234)-1)</f>
        <v>theater</v>
      </c>
      <c r="R3234" t="str">
        <f>RIGHT(N3234, LEN(N3234)-SEARCH("/", N3234))</f>
        <v>plays</v>
      </c>
      <c r="S3234" s="13">
        <f>(J3234/86400)+25569+(-7/24)</f>
        <v>42463.522187500006</v>
      </c>
      <c r="T3234" s="13">
        <f>(I3234/86400)+25569+(-7/24)</f>
        <v>42493.874305555561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</f>
        <v>1.1879999999999999</v>
      </c>
      <c r="P3235" s="9">
        <f>(E3235/L3235)</f>
        <v>97.377049180327873</v>
      </c>
      <c r="Q3235" t="str">
        <f>LEFT(N3235,SEARCH("/",N3235)-1)</f>
        <v>theater</v>
      </c>
      <c r="R3235" t="str">
        <f>RIGHT(N3235, LEN(N3235)-SEARCH("/", N3235))</f>
        <v>plays</v>
      </c>
      <c r="S3235" s="13">
        <f>(J3235/86400)+25569+(-7/24)</f>
        <v>42766.513368055559</v>
      </c>
      <c r="T3235" s="13">
        <f>(I3235/86400)+25569+(-7/24)</f>
        <v>42796.513368055559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</f>
        <v>1.0039275000000001</v>
      </c>
      <c r="P3236" s="9">
        <f>(E3236/L3236)</f>
        <v>34.91921739130435</v>
      </c>
      <c r="Q3236" t="str">
        <f>LEFT(N3236,SEARCH("/",N3236)-1)</f>
        <v>theater</v>
      </c>
      <c r="R3236" t="str">
        <f>RIGHT(N3236, LEN(N3236)-SEARCH("/", N3236))</f>
        <v>plays</v>
      </c>
      <c r="S3236" s="13">
        <f>(J3236/86400)+25569+(-7/24)</f>
        <v>42734.497777777775</v>
      </c>
      <c r="T3236" s="13">
        <f>(I3236/86400)+25569+(-7/24)</f>
        <v>42767.688194444447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</f>
        <v>1.0320666666666667</v>
      </c>
      <c r="P3237" s="9">
        <f>(E3237/L3237)</f>
        <v>85.530386740331494</v>
      </c>
      <c r="Q3237" t="str">
        <f>LEFT(N3237,SEARCH("/",N3237)-1)</f>
        <v>theater</v>
      </c>
      <c r="R3237" t="str">
        <f>RIGHT(N3237, LEN(N3237)-SEARCH("/", N3237))</f>
        <v>plays</v>
      </c>
      <c r="S3237" s="13">
        <f>(J3237/86400)+25569+(-7/24)</f>
        <v>42522.056145833332</v>
      </c>
      <c r="T3237" s="13">
        <f>(I3237/86400)+25569+(-7/24)</f>
        <v>42552.056145833332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</f>
        <v>1.006</v>
      </c>
      <c r="P3238" s="9">
        <f>(E3238/L3238)</f>
        <v>182.90909090909091</v>
      </c>
      <c r="Q3238" t="str">
        <f>LEFT(N3238,SEARCH("/",N3238)-1)</f>
        <v>theater</v>
      </c>
      <c r="R3238" t="str">
        <f>RIGHT(N3238, LEN(N3238)-SEARCH("/", N3238))</f>
        <v>plays</v>
      </c>
      <c r="S3238" s="13">
        <f>(J3238/86400)+25569+(-7/24)</f>
        <v>42702.625381944446</v>
      </c>
      <c r="T3238" s="13">
        <f>(I3238/86400)+25569+(-7/24)</f>
        <v>42732.625381944446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</f>
        <v>1.0078754285714286</v>
      </c>
      <c r="P3239" s="9">
        <f>(E3239/L3239)</f>
        <v>131.13620817843866</v>
      </c>
      <c r="Q3239" t="str">
        <f>LEFT(N3239,SEARCH("/",N3239)-1)</f>
        <v>theater</v>
      </c>
      <c r="R3239" t="str">
        <f>RIGHT(N3239, LEN(N3239)-SEARCH("/", N3239))</f>
        <v>plays</v>
      </c>
      <c r="S3239" s="13">
        <f>(J3239/86400)+25569+(-7/24)</f>
        <v>42252.182685185187</v>
      </c>
      <c r="T3239" s="13">
        <f>(I3239/86400)+25569+(-7/24)</f>
        <v>42275.874305555561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</f>
        <v>1.1232142857142857</v>
      </c>
      <c r="P3240" s="9">
        <f>(E3240/L3240)</f>
        <v>39.810126582278478</v>
      </c>
      <c r="Q3240" t="str">
        <f>LEFT(N3240,SEARCH("/",N3240)-1)</f>
        <v>theater</v>
      </c>
      <c r="R3240" t="str">
        <f>RIGHT(N3240, LEN(N3240)-SEARCH("/", N3240))</f>
        <v>plays</v>
      </c>
      <c r="S3240" s="13">
        <f>(J3240/86400)+25569+(-7/24)</f>
        <v>42156.218726851854</v>
      </c>
      <c r="T3240" s="13">
        <f>(I3240/86400)+25569+(-7/24)</f>
        <v>42186.218726851854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</f>
        <v>1.0591914022517912</v>
      </c>
      <c r="P3241" s="9">
        <f>(E3241/L3241)</f>
        <v>59.701730769230764</v>
      </c>
      <c r="Q3241" t="str">
        <f>LEFT(N3241,SEARCH("/",N3241)-1)</f>
        <v>theater</v>
      </c>
      <c r="R3241" t="str">
        <f>RIGHT(N3241, LEN(N3241)-SEARCH("/", N3241))</f>
        <v>plays</v>
      </c>
      <c r="S3241" s="13">
        <f>(J3241/86400)+25569+(-7/24)</f>
        <v>42277.797372685185</v>
      </c>
      <c r="T3241" s="13">
        <f>(I3241/86400)+25569+(-7/24)</f>
        <v>42302.707638888889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</f>
        <v>1.0056666666666667</v>
      </c>
      <c r="P3242" s="9">
        <f>(E3242/L3242)</f>
        <v>88.735294117647058</v>
      </c>
      <c r="Q3242" t="str">
        <f>LEFT(N3242,SEARCH("/",N3242)-1)</f>
        <v>theater</v>
      </c>
      <c r="R3242" t="str">
        <f>RIGHT(N3242, LEN(N3242)-SEARCH("/", N3242))</f>
        <v>plays</v>
      </c>
      <c r="S3242" s="13">
        <f>(J3242/86400)+25569+(-7/24)</f>
        <v>42754.402175925927</v>
      </c>
      <c r="T3242" s="13">
        <f>(I3242/86400)+25569+(-7/24)</f>
        <v>42782.666666666664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</f>
        <v>1.1530588235294117</v>
      </c>
      <c r="P3243" s="9">
        <f>(E3243/L3243)</f>
        <v>58.688622754491021</v>
      </c>
      <c r="Q3243" t="str">
        <f>LEFT(N3243,SEARCH("/",N3243)-1)</f>
        <v>theater</v>
      </c>
      <c r="R3243" t="str">
        <f>RIGHT(N3243, LEN(N3243)-SEARCH("/", N3243))</f>
        <v>plays</v>
      </c>
      <c r="S3243" s="13">
        <f>(J3243/86400)+25569+(-7/24)</f>
        <v>41893.033217592594</v>
      </c>
      <c r="T3243" s="13">
        <f>(I3243/86400)+25569+(-7/24)</f>
        <v>41925.999305555561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</f>
        <v>1.273042</v>
      </c>
      <c r="P3244" s="9">
        <f>(E3244/L3244)</f>
        <v>69.56513661202186</v>
      </c>
      <c r="Q3244" t="str">
        <f>LEFT(N3244,SEARCH("/",N3244)-1)</f>
        <v>theater</v>
      </c>
      <c r="R3244" t="str">
        <f>RIGHT(N3244, LEN(N3244)-SEARCH("/", N3244))</f>
        <v>plays</v>
      </c>
      <c r="S3244" s="13">
        <f>(J3244/86400)+25569+(-7/24)</f>
        <v>41871.46402777778</v>
      </c>
      <c r="T3244" s="13">
        <f>(I3244/86400)+25569+(-7/24)</f>
        <v>41901.46402777778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</f>
        <v>1.028375</v>
      </c>
      <c r="P3245" s="9">
        <f>(E3245/L3245)</f>
        <v>115.87323943661971</v>
      </c>
      <c r="Q3245" t="str">
        <f>LEFT(N3245,SEARCH("/",N3245)-1)</f>
        <v>theater</v>
      </c>
      <c r="R3245" t="str">
        <f>RIGHT(N3245, LEN(N3245)-SEARCH("/", N3245))</f>
        <v>plays</v>
      </c>
      <c r="S3245" s="13">
        <f>(J3245/86400)+25569+(-7/24)</f>
        <v>42261.805115740739</v>
      </c>
      <c r="T3245" s="13">
        <f>(I3245/86400)+25569+(-7/24)</f>
        <v>42285.708333333336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</f>
        <v>1.0293749999999999</v>
      </c>
      <c r="P3246" s="9">
        <f>(E3246/L3246)</f>
        <v>23.869565217391305</v>
      </c>
      <c r="Q3246" t="str">
        <f>LEFT(N3246,SEARCH("/",N3246)-1)</f>
        <v>theater</v>
      </c>
      <c r="R3246" t="str">
        <f>RIGHT(N3246, LEN(N3246)-SEARCH("/", N3246))</f>
        <v>plays</v>
      </c>
      <c r="S3246" s="13">
        <f>(J3246/86400)+25569+(-7/24)</f>
        <v>42675.40256944445</v>
      </c>
      <c r="T3246" s="13">
        <f>(I3246/86400)+25569+(-7/24)</f>
        <v>42705.444236111114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</f>
        <v>1.043047619047619</v>
      </c>
      <c r="P3247" s="9">
        <f>(E3247/L3247)</f>
        <v>81.125925925925927</v>
      </c>
      <c r="Q3247" t="str">
        <f>LEFT(N3247,SEARCH("/",N3247)-1)</f>
        <v>theater</v>
      </c>
      <c r="R3247" t="str">
        <f>RIGHT(N3247, LEN(N3247)-SEARCH("/", N3247))</f>
        <v>plays</v>
      </c>
      <c r="S3247" s="13">
        <f>(J3247/86400)+25569+(-7/24)</f>
        <v>42135.308541666665</v>
      </c>
      <c r="T3247" s="13">
        <f>(I3247/86400)+25569+(-7/24)</f>
        <v>42166.791666666664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</f>
        <v>1.1122000000000001</v>
      </c>
      <c r="P3248" s="9">
        <f>(E3248/L3248)</f>
        <v>57.626943005181346</v>
      </c>
      <c r="Q3248" t="str">
        <f>LEFT(N3248,SEARCH("/",N3248)-1)</f>
        <v>theater</v>
      </c>
      <c r="R3248" t="str">
        <f>RIGHT(N3248, LEN(N3248)-SEARCH("/", N3248))</f>
        <v>plays</v>
      </c>
      <c r="S3248" s="13">
        <f>(J3248/86400)+25569+(-7/24)</f>
        <v>42230.180555555555</v>
      </c>
      <c r="T3248" s="13">
        <f>(I3248/86400)+25569+(-7/24)</f>
        <v>42258.874305555561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</f>
        <v>1.0586</v>
      </c>
      <c r="P3249" s="9">
        <f>(E3249/L3249)</f>
        <v>46.429824561403507</v>
      </c>
      <c r="Q3249" t="str">
        <f>LEFT(N3249,SEARCH("/",N3249)-1)</f>
        <v>theater</v>
      </c>
      <c r="R3249" t="str">
        <f>RIGHT(N3249, LEN(N3249)-SEARCH("/", N3249))</f>
        <v>plays</v>
      </c>
      <c r="S3249" s="13">
        <f>(J3249/86400)+25569+(-7/24)</f>
        <v>42167.142500000002</v>
      </c>
      <c r="T3249" s="13">
        <f>(I3249/86400)+25569+(-7/24)</f>
        <v>42197.142500000002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</f>
        <v>1.0079166666666666</v>
      </c>
      <c r="P3250" s="9">
        <f>(E3250/L3250)</f>
        <v>60.475000000000001</v>
      </c>
      <c r="Q3250" t="str">
        <f>LEFT(N3250,SEARCH("/",N3250)-1)</f>
        <v>theater</v>
      </c>
      <c r="R3250" t="str">
        <f>RIGHT(N3250, LEN(N3250)-SEARCH("/", N3250))</f>
        <v>plays</v>
      </c>
      <c r="S3250" s="13">
        <f>(J3250/86400)+25569+(-7/24)</f>
        <v>42068.596724537041</v>
      </c>
      <c r="T3250" s="13">
        <f>(I3250/86400)+25569+(-7/24)</f>
        <v>42098.555057870377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</f>
        <v>1.0492727272727274</v>
      </c>
      <c r="P3251" s="9">
        <f>(E3251/L3251)</f>
        <v>65.579545454545453</v>
      </c>
      <c r="Q3251" t="str">
        <f>LEFT(N3251,SEARCH("/",N3251)-1)</f>
        <v>theater</v>
      </c>
      <c r="R3251" t="str">
        <f>RIGHT(N3251, LEN(N3251)-SEARCH("/", N3251))</f>
        <v>plays</v>
      </c>
      <c r="S3251" s="13">
        <f>(J3251/86400)+25569+(-7/24)</f>
        <v>42145.455023148148</v>
      </c>
      <c r="T3251" s="13">
        <f>(I3251/86400)+25569+(-7/24)</f>
        <v>42175.455023148148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</f>
        <v>1.01552</v>
      </c>
      <c r="P3252" s="9">
        <f>(E3252/L3252)</f>
        <v>119.1924882629108</v>
      </c>
      <c r="Q3252" t="str">
        <f>LEFT(N3252,SEARCH("/",N3252)-1)</f>
        <v>theater</v>
      </c>
      <c r="R3252" t="str">
        <f>RIGHT(N3252, LEN(N3252)-SEARCH("/", N3252))</f>
        <v>plays</v>
      </c>
      <c r="S3252" s="13">
        <f>(J3252/86400)+25569+(-7/24)</f>
        <v>41918.450509259259</v>
      </c>
      <c r="T3252" s="13">
        <f>(I3252/86400)+25569+(-7/24)</f>
        <v>41948.49217592593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</f>
        <v>1.1073333333333333</v>
      </c>
      <c r="P3253" s="9">
        <f>(E3253/L3253)</f>
        <v>83.05</v>
      </c>
      <c r="Q3253" t="str">
        <f>LEFT(N3253,SEARCH("/",N3253)-1)</f>
        <v>theater</v>
      </c>
      <c r="R3253" t="str">
        <f>RIGHT(N3253, LEN(N3253)-SEARCH("/", N3253))</f>
        <v>plays</v>
      </c>
      <c r="S3253" s="13">
        <f>(J3253/86400)+25569+(-7/24)</f>
        <v>42146.439421296302</v>
      </c>
      <c r="T3253" s="13">
        <f>(I3253/86400)+25569+(-7/24)</f>
        <v>42176.439421296302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</f>
        <v>1.2782222222222221</v>
      </c>
      <c r="P3254" s="9">
        <f>(E3254/L3254)</f>
        <v>57.52</v>
      </c>
      <c r="Q3254" t="str">
        <f>LEFT(N3254,SEARCH("/",N3254)-1)</f>
        <v>theater</v>
      </c>
      <c r="R3254" t="str">
        <f>RIGHT(N3254, LEN(N3254)-SEARCH("/", N3254))</f>
        <v>plays</v>
      </c>
      <c r="S3254" s="13">
        <f>(J3254/86400)+25569+(-7/24)</f>
        <v>42590.181018518524</v>
      </c>
      <c r="T3254" s="13">
        <f>(I3254/86400)+25569+(-7/24)</f>
        <v>42620.181018518524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</f>
        <v>1.0182500000000001</v>
      </c>
      <c r="P3255" s="9">
        <f>(E3255/L3255)</f>
        <v>177.08695652173913</v>
      </c>
      <c r="Q3255" t="str">
        <f>LEFT(N3255,SEARCH("/",N3255)-1)</f>
        <v>theater</v>
      </c>
      <c r="R3255" t="str">
        <f>RIGHT(N3255, LEN(N3255)-SEARCH("/", N3255))</f>
        <v>plays</v>
      </c>
      <c r="S3255" s="13">
        <f>(J3255/86400)+25569+(-7/24)</f>
        <v>42602.285046296303</v>
      </c>
      <c r="T3255" s="13">
        <f>(I3255/86400)+25569+(-7/24)</f>
        <v>42620.864583333336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</f>
        <v>1.012576923076923</v>
      </c>
      <c r="P3256" s="9">
        <f>(E3256/L3256)</f>
        <v>70.771505376344081</v>
      </c>
      <c r="Q3256" t="str">
        <f>LEFT(N3256,SEARCH("/",N3256)-1)</f>
        <v>theater</v>
      </c>
      <c r="R3256" t="str">
        <f>RIGHT(N3256, LEN(N3256)-SEARCH("/", N3256))</f>
        <v>plays</v>
      </c>
      <c r="S3256" s="13">
        <f>(J3256/86400)+25569+(-7/24)</f>
        <v>42058.794085648151</v>
      </c>
      <c r="T3256" s="13">
        <f>(I3256/86400)+25569+(-7/24)</f>
        <v>42088.752418981479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</f>
        <v>1.75</v>
      </c>
      <c r="P3257" s="9">
        <f>(E3257/L3257)</f>
        <v>29.166666666666668</v>
      </c>
      <c r="Q3257" t="str">
        <f>LEFT(N3257,SEARCH("/",N3257)-1)</f>
        <v>theater</v>
      </c>
      <c r="R3257" t="str">
        <f>RIGHT(N3257, LEN(N3257)-SEARCH("/", N3257))</f>
        <v>plays</v>
      </c>
      <c r="S3257" s="13">
        <f>(J3257/86400)+25569+(-7/24)</f>
        <v>41889.4765625</v>
      </c>
      <c r="T3257" s="13">
        <f>(I3257/86400)+25569+(-7/24)</f>
        <v>41919.4765625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</f>
        <v>1.2806</v>
      </c>
      <c r="P3258" s="9">
        <f>(E3258/L3258)</f>
        <v>72.76136363636364</v>
      </c>
      <c r="Q3258" t="str">
        <f>LEFT(N3258,SEARCH("/",N3258)-1)</f>
        <v>theater</v>
      </c>
      <c r="R3258" t="str">
        <f>RIGHT(N3258, LEN(N3258)-SEARCH("/", N3258))</f>
        <v>plays</v>
      </c>
      <c r="S3258" s="13">
        <f>(J3258/86400)+25569+(-7/24)</f>
        <v>42144.282141203708</v>
      </c>
      <c r="T3258" s="13">
        <f>(I3258/86400)+25569+(-7/24)</f>
        <v>42165.874305555561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</f>
        <v>1.0629949999999999</v>
      </c>
      <c r="P3259" s="9">
        <f>(E3259/L3259)</f>
        <v>51.853414634146333</v>
      </c>
      <c r="Q3259" t="str">
        <f>LEFT(N3259,SEARCH("/",N3259)-1)</f>
        <v>theater</v>
      </c>
      <c r="R3259" t="str">
        <f>RIGHT(N3259, LEN(N3259)-SEARCH("/", N3259))</f>
        <v>plays</v>
      </c>
      <c r="S3259" s="13">
        <f>(J3259/86400)+25569+(-7/24)</f>
        <v>42758.267962962964</v>
      </c>
      <c r="T3259" s="13">
        <f>(I3259/86400)+25569+(-7/24)</f>
        <v>42788.267962962964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</f>
        <v>1.052142857142857</v>
      </c>
      <c r="P3260" s="9">
        <f>(E3260/L3260)</f>
        <v>98.2</v>
      </c>
      <c r="Q3260" t="str">
        <f>LEFT(N3260,SEARCH("/",N3260)-1)</f>
        <v>theater</v>
      </c>
      <c r="R3260" t="str">
        <f>RIGHT(N3260, LEN(N3260)-SEARCH("/", N3260))</f>
        <v>plays</v>
      </c>
      <c r="S3260" s="13">
        <f>(J3260/86400)+25569+(-7/24)</f>
        <v>41982.595613425925</v>
      </c>
      <c r="T3260" s="13">
        <f>(I3260/86400)+25569+(-7/24)</f>
        <v>42012.595613425925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</f>
        <v>1.0616782608695652</v>
      </c>
      <c r="P3261" s="9">
        <f>(E3261/L3261)</f>
        <v>251.7381443298969</v>
      </c>
      <c r="Q3261" t="str">
        <f>LEFT(N3261,SEARCH("/",N3261)-1)</f>
        <v>theater</v>
      </c>
      <c r="R3261" t="str">
        <f>RIGHT(N3261, LEN(N3261)-SEARCH("/", N3261))</f>
        <v>plays</v>
      </c>
      <c r="S3261" s="13">
        <f>(J3261/86400)+25569+(-7/24)</f>
        <v>42614.469270833339</v>
      </c>
      <c r="T3261" s="13">
        <f>(I3261/86400)+25569+(-7/24)</f>
        <v>42643.874305555561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</f>
        <v>1.0924</v>
      </c>
      <c r="P3262" s="9">
        <f>(E3262/L3262)</f>
        <v>74.821917808219183</v>
      </c>
      <c r="Q3262" t="str">
        <f>LEFT(N3262,SEARCH("/",N3262)-1)</f>
        <v>theater</v>
      </c>
      <c r="R3262" t="str">
        <f>RIGHT(N3262, LEN(N3262)-SEARCH("/", N3262))</f>
        <v>plays</v>
      </c>
      <c r="S3262" s="13">
        <f>(J3262/86400)+25569+(-7/24)</f>
        <v>42303.380995370368</v>
      </c>
      <c r="T3262" s="13">
        <f>(I3262/86400)+25569+(-7/24)</f>
        <v>42338.422662037039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</f>
        <v>1.0045454545454546</v>
      </c>
      <c r="P3263" s="9">
        <f>(E3263/L3263)</f>
        <v>67.65306122448979</v>
      </c>
      <c r="Q3263" t="str">
        <f>LEFT(N3263,SEARCH("/",N3263)-1)</f>
        <v>theater</v>
      </c>
      <c r="R3263" t="str">
        <f>RIGHT(N3263, LEN(N3263)-SEARCH("/", N3263))</f>
        <v>plays</v>
      </c>
      <c r="S3263" s="13">
        <f>(J3263/86400)+25569+(-7/24)</f>
        <v>42171.433750000004</v>
      </c>
      <c r="T3263" s="13">
        <f>(I3263/86400)+25569+(-7/24)</f>
        <v>42201.433750000004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</f>
        <v>1.0304098360655738</v>
      </c>
      <c r="P3264" s="9">
        <f>(E3264/L3264)</f>
        <v>93.81343283582089</v>
      </c>
      <c r="Q3264" t="str">
        <f>LEFT(N3264,SEARCH("/",N3264)-1)</f>
        <v>theater</v>
      </c>
      <c r="R3264" t="str">
        <f>RIGHT(N3264, LEN(N3264)-SEARCH("/", N3264))</f>
        <v>plays</v>
      </c>
      <c r="S3264" s="13">
        <f>(J3264/86400)+25569+(-7/24)</f>
        <v>41964.023865740739</v>
      </c>
      <c r="T3264" s="13">
        <f>(I3264/86400)+25569+(-7/24)</f>
        <v>41994.875000000007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</f>
        <v>1.121664</v>
      </c>
      <c r="P3265" s="9">
        <f>(E3265/L3265)</f>
        <v>41.237647058823526</v>
      </c>
      <c r="Q3265" t="str">
        <f>LEFT(N3265,SEARCH("/",N3265)-1)</f>
        <v>theater</v>
      </c>
      <c r="R3265" t="str">
        <f>RIGHT(N3265, LEN(N3265)-SEARCH("/", N3265))</f>
        <v>plays</v>
      </c>
      <c r="S3265" s="13">
        <f>(J3265/86400)+25569+(-7/24)</f>
        <v>42284.224398148152</v>
      </c>
      <c r="T3265" s="13">
        <f>(I3265/86400)+25569+(-7/24)</f>
        <v>42307.583333333336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</f>
        <v>1.03</v>
      </c>
      <c r="P3266" s="9">
        <f>(E3266/L3266)</f>
        <v>52.551020408163268</v>
      </c>
      <c r="Q3266" t="str">
        <f>LEFT(N3266,SEARCH("/",N3266)-1)</f>
        <v>theater</v>
      </c>
      <c r="R3266" t="str">
        <f>RIGHT(N3266, LEN(N3266)-SEARCH("/", N3266))</f>
        <v>plays</v>
      </c>
      <c r="S3266" s="13">
        <f>(J3266/86400)+25569+(-7/24)</f>
        <v>42016.50854166667</v>
      </c>
      <c r="T3266" s="13">
        <f>(I3266/86400)+25569+(-7/24)</f>
        <v>42032.625000000007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</f>
        <v>1.64</v>
      </c>
      <c r="P3267" s="9">
        <f>(E3267/L3267)</f>
        <v>70.285714285714292</v>
      </c>
      <c r="Q3267" t="str">
        <f>LEFT(N3267,SEARCH("/",N3267)-1)</f>
        <v>theater</v>
      </c>
      <c r="R3267" t="str">
        <f>RIGHT(N3267, LEN(N3267)-SEARCH("/", N3267))</f>
        <v>plays</v>
      </c>
      <c r="S3267" s="13">
        <f>(J3267/86400)+25569+(-7/24)</f>
        <v>42311.420312499999</v>
      </c>
      <c r="T3267" s="13">
        <f>(I3267/86400)+25569+(-7/24)</f>
        <v>42341.416666666664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</f>
        <v>1.3128333333333333</v>
      </c>
      <c r="P3268" s="9">
        <f>(E3268/L3268)</f>
        <v>48.325153374233132</v>
      </c>
      <c r="Q3268" t="str">
        <f>LEFT(N3268,SEARCH("/",N3268)-1)</f>
        <v>theater</v>
      </c>
      <c r="R3268" t="str">
        <f>RIGHT(N3268, LEN(N3268)-SEARCH("/", N3268))</f>
        <v>plays</v>
      </c>
      <c r="S3268" s="13">
        <f>(J3268/86400)+25569+(-7/24)</f>
        <v>42136.244467592594</v>
      </c>
      <c r="T3268" s="13">
        <f>(I3268/86400)+25569+(-7/24)</f>
        <v>42167.583333333336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</f>
        <v>1.0209999999999999</v>
      </c>
      <c r="P3269" s="9">
        <f>(E3269/L3269)</f>
        <v>53.177083333333336</v>
      </c>
      <c r="Q3269" t="str">
        <f>LEFT(N3269,SEARCH("/",N3269)-1)</f>
        <v>theater</v>
      </c>
      <c r="R3269" t="str">
        <f>RIGHT(N3269, LEN(N3269)-SEARCH("/", N3269))</f>
        <v>plays</v>
      </c>
      <c r="S3269" s="13">
        <f>(J3269/86400)+25569+(-7/24)</f>
        <v>42172.46597222222</v>
      </c>
      <c r="T3269" s="13">
        <f>(I3269/86400)+25569+(-7/24)</f>
        <v>42202.46597222222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</f>
        <v>1.28</v>
      </c>
      <c r="P3270" s="9">
        <f>(E3270/L3270)</f>
        <v>60.952380952380949</v>
      </c>
      <c r="Q3270" t="str">
        <f>LEFT(N3270,SEARCH("/",N3270)-1)</f>
        <v>theater</v>
      </c>
      <c r="R3270" t="str">
        <f>RIGHT(N3270, LEN(N3270)-SEARCH("/", N3270))</f>
        <v>plays</v>
      </c>
      <c r="S3270" s="13">
        <f>(J3270/86400)+25569+(-7/24)</f>
        <v>42590.612592592595</v>
      </c>
      <c r="T3270" s="13">
        <f>(I3270/86400)+25569+(-7/24)</f>
        <v>42606.612592592595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</f>
        <v>1.0149999999999999</v>
      </c>
      <c r="P3271" s="9">
        <f>(E3271/L3271)</f>
        <v>116</v>
      </c>
      <c r="Q3271" t="str">
        <f>LEFT(N3271,SEARCH("/",N3271)-1)</f>
        <v>theater</v>
      </c>
      <c r="R3271" t="str">
        <f>RIGHT(N3271, LEN(N3271)-SEARCH("/", N3271))</f>
        <v>plays</v>
      </c>
      <c r="S3271" s="13">
        <f>(J3271/86400)+25569+(-7/24)</f>
        <v>42137.104131944448</v>
      </c>
      <c r="T3271" s="13">
        <f>(I3271/86400)+25569+(-7/24)</f>
        <v>42171.166666666664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</f>
        <v>1.0166666666666666</v>
      </c>
      <c r="P3272" s="9">
        <f>(E3272/L3272)</f>
        <v>61</v>
      </c>
      <c r="Q3272" t="str">
        <f>LEFT(N3272,SEARCH("/",N3272)-1)</f>
        <v>theater</v>
      </c>
      <c r="R3272" t="str">
        <f>RIGHT(N3272, LEN(N3272)-SEARCH("/", N3272))</f>
        <v>plays</v>
      </c>
      <c r="S3272" s="13">
        <f>(J3272/86400)+25569+(-7/24)</f>
        <v>42167.241493055561</v>
      </c>
      <c r="T3272" s="13">
        <f>(I3272/86400)+25569+(-7/24)</f>
        <v>42197.241493055561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</f>
        <v>1.3</v>
      </c>
      <c r="P3273" s="9">
        <f>(E3273/L3273)</f>
        <v>38.235294117647058</v>
      </c>
      <c r="Q3273" t="str">
        <f>LEFT(N3273,SEARCH("/",N3273)-1)</f>
        <v>theater</v>
      </c>
      <c r="R3273" t="str">
        <f>RIGHT(N3273, LEN(N3273)-SEARCH("/", N3273))</f>
        <v>plays</v>
      </c>
      <c r="S3273" s="13">
        <f>(J3273/86400)+25569+(-7/24)</f>
        <v>41915.145543981482</v>
      </c>
      <c r="T3273" s="13">
        <f>(I3273/86400)+25569+(-7/24)</f>
        <v>41945.187210648153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</f>
        <v>1.5443</v>
      </c>
      <c r="P3274" s="9">
        <f>(E3274/L3274)</f>
        <v>106.50344827586207</v>
      </c>
      <c r="Q3274" t="str">
        <f>LEFT(N3274,SEARCH("/",N3274)-1)</f>
        <v>theater</v>
      </c>
      <c r="R3274" t="str">
        <f>RIGHT(N3274, LEN(N3274)-SEARCH("/", N3274))</f>
        <v>plays</v>
      </c>
      <c r="S3274" s="13">
        <f>(J3274/86400)+25569+(-7/24)</f>
        <v>42284.208437500005</v>
      </c>
      <c r="T3274" s="13">
        <f>(I3274/86400)+25569+(-7/24)</f>
        <v>42314.250104166669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</f>
        <v>1.0740000000000001</v>
      </c>
      <c r="P3275" s="9">
        <f>(E3275/L3275)</f>
        <v>204.57142857142858</v>
      </c>
      <c r="Q3275" t="str">
        <f>LEFT(N3275,SEARCH("/",N3275)-1)</f>
        <v>theater</v>
      </c>
      <c r="R3275" t="str">
        <f>RIGHT(N3275, LEN(N3275)-SEARCH("/", N3275))</f>
        <v>plays</v>
      </c>
      <c r="S3275" s="13">
        <f>(J3275/86400)+25569+(-7/24)</f>
        <v>42611.509745370371</v>
      </c>
      <c r="T3275" s="13">
        <f>(I3275/86400)+25569+(-7/24)</f>
        <v>42627.500000000007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</f>
        <v>1.0132258064516129</v>
      </c>
      <c r="P3276" s="9">
        <f>(E3276/L3276)</f>
        <v>54.912587412587413</v>
      </c>
      <c r="Q3276" t="str">
        <f>LEFT(N3276,SEARCH("/",N3276)-1)</f>
        <v>theater</v>
      </c>
      <c r="R3276" t="str">
        <f>RIGHT(N3276, LEN(N3276)-SEARCH("/", N3276))</f>
        <v>plays</v>
      </c>
      <c r="S3276" s="13">
        <f>(J3276/86400)+25569+(-7/24)</f>
        <v>42400.412870370368</v>
      </c>
      <c r="T3276" s="13">
        <f>(I3276/86400)+25569+(-7/24)</f>
        <v>42444.583333333336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</f>
        <v>1.0027777777777778</v>
      </c>
      <c r="P3277" s="9">
        <f>(E3277/L3277)</f>
        <v>150.41666666666666</v>
      </c>
      <c r="Q3277" t="str">
        <f>LEFT(N3277,SEARCH("/",N3277)-1)</f>
        <v>theater</v>
      </c>
      <c r="R3277" t="str">
        <f>RIGHT(N3277, LEN(N3277)-SEARCH("/", N3277))</f>
        <v>plays</v>
      </c>
      <c r="S3277" s="13">
        <f>(J3277/86400)+25569+(-7/24)</f>
        <v>42017.588784722226</v>
      </c>
      <c r="T3277" s="13">
        <f>(I3277/86400)+25569+(-7/24)</f>
        <v>42043.895833333336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</f>
        <v>1.1684444444444444</v>
      </c>
      <c r="P3278" s="9">
        <f>(E3278/L3278)</f>
        <v>52.58</v>
      </c>
      <c r="Q3278" t="str">
        <f>LEFT(N3278,SEARCH("/",N3278)-1)</f>
        <v>theater</v>
      </c>
      <c r="R3278" t="str">
        <f>RIGHT(N3278, LEN(N3278)-SEARCH("/", N3278))</f>
        <v>plays</v>
      </c>
      <c r="S3278" s="13">
        <f>(J3278/86400)+25569+(-7/24)</f>
        <v>42426.658321759263</v>
      </c>
      <c r="T3278" s="13">
        <f>(I3278/86400)+25569+(-7/24)</f>
        <v>42460.874305555561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</f>
        <v>1.0860000000000001</v>
      </c>
      <c r="P3279" s="9">
        <f>(E3279/L3279)</f>
        <v>54.3</v>
      </c>
      <c r="Q3279" t="str">
        <f>LEFT(N3279,SEARCH("/",N3279)-1)</f>
        <v>theater</v>
      </c>
      <c r="R3279" t="str">
        <f>RIGHT(N3279, LEN(N3279)-SEARCH("/", N3279))</f>
        <v>plays</v>
      </c>
      <c r="S3279" s="13">
        <f>(J3279/86400)+25569+(-7/24)</f>
        <v>41931.391273148147</v>
      </c>
      <c r="T3279" s="13">
        <f>(I3279/86400)+25569+(-7/24)</f>
        <v>41961.432939814818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</f>
        <v>1.034</v>
      </c>
      <c r="P3280" s="9">
        <f>(E3280/L3280)</f>
        <v>76.029411764705884</v>
      </c>
      <c r="Q3280" t="str">
        <f>LEFT(N3280,SEARCH("/",N3280)-1)</f>
        <v>theater</v>
      </c>
      <c r="R3280" t="str">
        <f>RIGHT(N3280, LEN(N3280)-SEARCH("/", N3280))</f>
        <v>plays</v>
      </c>
      <c r="S3280" s="13">
        <f>(J3280/86400)+25569+(-7/24)</f>
        <v>42124.556747685187</v>
      </c>
      <c r="T3280" s="13">
        <f>(I3280/86400)+25569+(-7/24)</f>
        <v>42154.556747685187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</f>
        <v>1.1427586206896552</v>
      </c>
      <c r="P3281" s="9">
        <f>(E3281/L3281)</f>
        <v>105.2063492063492</v>
      </c>
      <c r="Q3281" t="str">
        <f>LEFT(N3281,SEARCH("/",N3281)-1)</f>
        <v>theater</v>
      </c>
      <c r="R3281" t="str">
        <f>RIGHT(N3281, LEN(N3281)-SEARCH("/", N3281))</f>
        <v>plays</v>
      </c>
      <c r="S3281" s="13">
        <f>(J3281/86400)+25569+(-7/24)</f>
        <v>42430.81086805556</v>
      </c>
      <c r="T3281" s="13">
        <f>(I3281/86400)+25569+(-7/24)</f>
        <v>42460.769201388895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</f>
        <v>1.03</v>
      </c>
      <c r="P3282" s="9">
        <f>(E3282/L3282)</f>
        <v>68.666666666666671</v>
      </c>
      <c r="Q3282" t="str">
        <f>LEFT(N3282,SEARCH("/",N3282)-1)</f>
        <v>theater</v>
      </c>
      <c r="R3282" t="str">
        <f>RIGHT(N3282, LEN(N3282)-SEARCH("/", N3282))</f>
        <v>plays</v>
      </c>
      <c r="S3282" s="13">
        <f>(J3282/86400)+25569+(-7/24)</f>
        <v>42121.465254629635</v>
      </c>
      <c r="T3282" s="13">
        <f>(I3282/86400)+25569+(-7/24)</f>
        <v>42155.916666666664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</f>
        <v>1.216</v>
      </c>
      <c r="P3283" s="9">
        <f>(E3283/L3283)</f>
        <v>129.36170212765958</v>
      </c>
      <c r="Q3283" t="str">
        <f>LEFT(N3283,SEARCH("/",N3283)-1)</f>
        <v>theater</v>
      </c>
      <c r="R3283" t="str">
        <f>RIGHT(N3283, LEN(N3283)-SEARCH("/", N3283))</f>
        <v>plays</v>
      </c>
      <c r="S3283" s="13">
        <f>(J3283/86400)+25569+(-7/24)</f>
        <v>42218.728067129632</v>
      </c>
      <c r="T3283" s="13">
        <f>(I3283/86400)+25569+(-7/24)</f>
        <v>42248.728067129632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</f>
        <v>1.026467741935484</v>
      </c>
      <c r="P3284" s="9">
        <f>(E3284/L3284)</f>
        <v>134.26371308016877</v>
      </c>
      <c r="Q3284" t="str">
        <f>LEFT(N3284,SEARCH("/",N3284)-1)</f>
        <v>theater</v>
      </c>
      <c r="R3284" t="str">
        <f>RIGHT(N3284, LEN(N3284)-SEARCH("/", N3284))</f>
        <v>plays</v>
      </c>
      <c r="S3284" s="13">
        <f>(J3284/86400)+25569+(-7/24)</f>
        <v>42444.902638888896</v>
      </c>
      <c r="T3284" s="13">
        <f>(I3284/86400)+25569+(-7/24)</f>
        <v>42488.902638888896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</f>
        <v>1.0475000000000001</v>
      </c>
      <c r="P3285" s="9">
        <f>(E3285/L3285)</f>
        <v>17.829787234042552</v>
      </c>
      <c r="Q3285" t="str">
        <f>LEFT(N3285,SEARCH("/",N3285)-1)</f>
        <v>theater</v>
      </c>
      <c r="R3285" t="str">
        <f>RIGHT(N3285, LEN(N3285)-SEARCH("/", N3285))</f>
        <v>plays</v>
      </c>
      <c r="S3285" s="13">
        <f>(J3285/86400)+25569+(-7/24)</f>
        <v>42379.452523148146</v>
      </c>
      <c r="T3285" s="13">
        <f>(I3285/86400)+25569+(-7/24)</f>
        <v>42410.583333333336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</f>
        <v>1.016</v>
      </c>
      <c r="P3286" s="9">
        <f>(E3286/L3286)</f>
        <v>203.2</v>
      </c>
      <c r="Q3286" t="str">
        <f>LEFT(N3286,SEARCH("/",N3286)-1)</f>
        <v>theater</v>
      </c>
      <c r="R3286" t="str">
        <f>RIGHT(N3286, LEN(N3286)-SEARCH("/", N3286))</f>
        <v>plays</v>
      </c>
      <c r="S3286" s="13">
        <f>(J3286/86400)+25569+(-7/24)</f>
        <v>42380.593206018522</v>
      </c>
      <c r="T3286" s="13">
        <f>(I3286/86400)+25569+(-7/24)</f>
        <v>42397.957638888889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</f>
        <v>1.1210242048409682</v>
      </c>
      <c r="P3287" s="9">
        <f>(E3287/L3287)</f>
        <v>69.18518518518519</v>
      </c>
      <c r="Q3287" t="str">
        <f>LEFT(N3287,SEARCH("/",N3287)-1)</f>
        <v>theater</v>
      </c>
      <c r="R3287" t="str">
        <f>RIGHT(N3287, LEN(N3287)-SEARCH("/", N3287))</f>
        <v>plays</v>
      </c>
      <c r="S3287" s="13">
        <f>(J3287/86400)+25569+(-7/24)</f>
        <v>42762.650763888894</v>
      </c>
      <c r="T3287" s="13">
        <f>(I3287/86400)+25569+(-7/24)</f>
        <v>42793.916666666664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</f>
        <v>1.0176666666666667</v>
      </c>
      <c r="P3288" s="9">
        <f>(E3288/L3288)</f>
        <v>125.12295081967213</v>
      </c>
      <c r="Q3288" t="str">
        <f>LEFT(N3288,SEARCH("/",N3288)-1)</f>
        <v>theater</v>
      </c>
      <c r="R3288" t="str">
        <f>RIGHT(N3288, LEN(N3288)-SEARCH("/", N3288))</f>
        <v>plays</v>
      </c>
      <c r="S3288" s="13">
        <f>(J3288/86400)+25569+(-7/24)</f>
        <v>42567.548402777778</v>
      </c>
      <c r="T3288" s="13">
        <f>(I3288/86400)+25569+(-7/24)</f>
        <v>42597.548402777778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</f>
        <v>1</v>
      </c>
      <c r="P3289" s="9">
        <f>(E3289/L3289)</f>
        <v>73.529411764705884</v>
      </c>
      <c r="Q3289" t="str">
        <f>LEFT(N3289,SEARCH("/",N3289)-1)</f>
        <v>theater</v>
      </c>
      <c r="R3289" t="str">
        <f>RIGHT(N3289, LEN(N3289)-SEARCH("/", N3289))</f>
        <v>plays</v>
      </c>
      <c r="S3289" s="13">
        <f>(J3289/86400)+25569+(-7/24)</f>
        <v>42311.458657407413</v>
      </c>
      <c r="T3289" s="13">
        <f>(I3289/86400)+25569+(-7/24)</f>
        <v>42336.458657407413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</f>
        <v>1.0026489999999999</v>
      </c>
      <c r="P3290" s="9">
        <f>(E3290/L3290)</f>
        <v>48.437149758454105</v>
      </c>
      <c r="Q3290" t="str">
        <f>LEFT(N3290,SEARCH("/",N3290)-1)</f>
        <v>theater</v>
      </c>
      <c r="R3290" t="str">
        <f>RIGHT(N3290, LEN(N3290)-SEARCH("/", N3290))</f>
        <v>plays</v>
      </c>
      <c r="S3290" s="13">
        <f>(J3290/86400)+25569+(-7/24)</f>
        <v>42505.482812499999</v>
      </c>
      <c r="T3290" s="13">
        <f>(I3290/86400)+25569+(-7/24)</f>
        <v>42541.666666666664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</f>
        <v>1.3304200000000002</v>
      </c>
      <c r="P3291" s="9">
        <f>(E3291/L3291)</f>
        <v>26.608400000000003</v>
      </c>
      <c r="Q3291" t="str">
        <f>LEFT(N3291,SEARCH("/",N3291)-1)</f>
        <v>theater</v>
      </c>
      <c r="R3291" t="str">
        <f>RIGHT(N3291, LEN(N3291)-SEARCH("/", N3291))</f>
        <v>plays</v>
      </c>
      <c r="S3291" s="13">
        <f>(J3291/86400)+25569+(-7/24)</f>
        <v>42758.076412037037</v>
      </c>
      <c r="T3291" s="13">
        <f>(I3291/86400)+25569+(-7/24)</f>
        <v>42786.076412037037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</f>
        <v>1.212</v>
      </c>
      <c r="P3292" s="9">
        <f>(E3292/L3292)</f>
        <v>33.666666666666664</v>
      </c>
      <c r="Q3292" t="str">
        <f>LEFT(N3292,SEARCH("/",N3292)-1)</f>
        <v>theater</v>
      </c>
      <c r="R3292" t="str">
        <f>RIGHT(N3292, LEN(N3292)-SEARCH("/", N3292))</f>
        <v>plays</v>
      </c>
      <c r="S3292" s="13">
        <f>(J3292/86400)+25569+(-7/24)</f>
        <v>42775.223275462966</v>
      </c>
      <c r="T3292" s="13">
        <f>(I3292/86400)+25569+(-7/24)</f>
        <v>42805.223275462966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</f>
        <v>1.1399999999999999</v>
      </c>
      <c r="P3293" s="9">
        <f>(E3293/L3293)</f>
        <v>40.714285714285715</v>
      </c>
      <c r="Q3293" t="str">
        <f>LEFT(N3293,SEARCH("/",N3293)-1)</f>
        <v>theater</v>
      </c>
      <c r="R3293" t="str">
        <f>RIGHT(N3293, LEN(N3293)-SEARCH("/", N3293))</f>
        <v>plays</v>
      </c>
      <c r="S3293" s="13">
        <f>(J3293/86400)+25569+(-7/24)</f>
        <v>42232.410879629628</v>
      </c>
      <c r="T3293" s="13">
        <f>(I3293/86400)+25569+(-7/24)</f>
        <v>42263.874305555561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</f>
        <v>2.8613861386138613</v>
      </c>
      <c r="P3294" s="9">
        <f>(E3294/L3294)</f>
        <v>19.266666666666666</v>
      </c>
      <c r="Q3294" t="str">
        <f>LEFT(N3294,SEARCH("/",N3294)-1)</f>
        <v>theater</v>
      </c>
      <c r="R3294" t="str">
        <f>RIGHT(N3294, LEN(N3294)-SEARCH("/", N3294))</f>
        <v>plays</v>
      </c>
      <c r="S3294" s="13">
        <f>(J3294/86400)+25569+(-7/24)</f>
        <v>42282.478564814817</v>
      </c>
      <c r="T3294" s="13">
        <f>(I3294/86400)+25569+(-7/24)</f>
        <v>42342.520231481489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</f>
        <v>1.7044444444444444</v>
      </c>
      <c r="P3295" s="9">
        <f>(E3295/L3295)</f>
        <v>84.285714285714292</v>
      </c>
      <c r="Q3295" t="str">
        <f>LEFT(N3295,SEARCH("/",N3295)-1)</f>
        <v>theater</v>
      </c>
      <c r="R3295" t="str">
        <f>RIGHT(N3295, LEN(N3295)-SEARCH("/", N3295))</f>
        <v>plays</v>
      </c>
      <c r="S3295" s="13">
        <f>(J3295/86400)+25569+(-7/24)</f>
        <v>42768.133703703708</v>
      </c>
      <c r="T3295" s="13">
        <f>(I3295/86400)+25569+(-7/24)</f>
        <v>42798.133703703708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</f>
        <v>1.1833333333333333</v>
      </c>
      <c r="P3296" s="9">
        <f>(E3296/L3296)</f>
        <v>29.583333333333332</v>
      </c>
      <c r="Q3296" t="str">
        <f>LEFT(N3296,SEARCH("/",N3296)-1)</f>
        <v>theater</v>
      </c>
      <c r="R3296" t="str">
        <f>RIGHT(N3296, LEN(N3296)-SEARCH("/", N3296))</f>
        <v>plays</v>
      </c>
      <c r="S3296" s="13">
        <f>(J3296/86400)+25569+(-7/24)</f>
        <v>42141.249467592592</v>
      </c>
      <c r="T3296" s="13">
        <f>(I3296/86400)+25569+(-7/24)</f>
        <v>42171.249467592592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</f>
        <v>1.0285857142857142</v>
      </c>
      <c r="P3297" s="9">
        <f>(E3297/L3297)</f>
        <v>26.667037037037037</v>
      </c>
      <c r="Q3297" t="str">
        <f>LEFT(N3297,SEARCH("/",N3297)-1)</f>
        <v>theater</v>
      </c>
      <c r="R3297" t="str">
        <f>RIGHT(N3297, LEN(N3297)-SEARCH("/", N3297))</f>
        <v>plays</v>
      </c>
      <c r="S3297" s="13">
        <f>(J3297/86400)+25569+(-7/24)</f>
        <v>42609.150798611117</v>
      </c>
      <c r="T3297" s="13">
        <f>(I3297/86400)+25569+(-7/24)</f>
        <v>42639.150798611117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</f>
        <v>1.4406666666666668</v>
      </c>
      <c r="P3298" s="9">
        <f>(E3298/L3298)</f>
        <v>45.978723404255319</v>
      </c>
      <c r="Q3298" t="str">
        <f>LEFT(N3298,SEARCH("/",N3298)-1)</f>
        <v>theater</v>
      </c>
      <c r="R3298" t="str">
        <f>RIGHT(N3298, LEN(N3298)-SEARCH("/", N3298))</f>
        <v>plays</v>
      </c>
      <c r="S3298" s="13">
        <f>(J3298/86400)+25569+(-7/24)</f>
        <v>42309.464953703711</v>
      </c>
      <c r="T3298" s="13">
        <f>(I3298/86400)+25569+(-7/24)</f>
        <v>42330.625000000007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</f>
        <v>1.0007272727272727</v>
      </c>
      <c r="P3299" s="9">
        <f>(E3299/L3299)</f>
        <v>125.09090909090909</v>
      </c>
      <c r="Q3299" t="str">
        <f>LEFT(N3299,SEARCH("/",N3299)-1)</f>
        <v>theater</v>
      </c>
      <c r="R3299" t="str">
        <f>RIGHT(N3299, LEN(N3299)-SEARCH("/", N3299))</f>
        <v>plays</v>
      </c>
      <c r="S3299" s="13">
        <f>(J3299/86400)+25569+(-7/24)</f>
        <v>42193.479814814818</v>
      </c>
      <c r="T3299" s="13">
        <f>(I3299/86400)+25569+(-7/24)</f>
        <v>42212.665972222225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</f>
        <v>1.0173000000000001</v>
      </c>
      <c r="P3300" s="9">
        <f>(E3300/L3300)</f>
        <v>141.29166666666666</v>
      </c>
      <c r="Q3300" t="str">
        <f>LEFT(N3300,SEARCH("/",N3300)-1)</f>
        <v>theater</v>
      </c>
      <c r="R3300" t="str">
        <f>RIGHT(N3300, LEN(N3300)-SEARCH("/", N3300))</f>
        <v>plays</v>
      </c>
      <c r="S3300" s="13">
        <f>(J3300/86400)+25569+(-7/24)</f>
        <v>42239.666296296295</v>
      </c>
      <c r="T3300" s="13">
        <f>(I3300/86400)+25569+(-7/24)</f>
        <v>42259.708333333336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</f>
        <v>1.1619999999999999</v>
      </c>
      <c r="P3301" s="9">
        <f>(E3301/L3301)</f>
        <v>55.333333333333336</v>
      </c>
      <c r="Q3301" t="str">
        <f>LEFT(N3301,SEARCH("/",N3301)-1)</f>
        <v>theater</v>
      </c>
      <c r="R3301" t="str">
        <f>RIGHT(N3301, LEN(N3301)-SEARCH("/", N3301))</f>
        <v>plays</v>
      </c>
      <c r="S3301" s="13">
        <f>(J3301/86400)+25569+(-7/24)</f>
        <v>42261.62572916667</v>
      </c>
      <c r="T3301" s="13">
        <f>(I3301/86400)+25569+(-7/24)</f>
        <v>42291.62572916667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</f>
        <v>1.3616666666666666</v>
      </c>
      <c r="P3302" s="9">
        <f>(E3302/L3302)</f>
        <v>46.420454545454547</v>
      </c>
      <c r="Q3302" t="str">
        <f>LEFT(N3302,SEARCH("/",N3302)-1)</f>
        <v>theater</v>
      </c>
      <c r="R3302" t="str">
        <f>RIGHT(N3302, LEN(N3302)-SEARCH("/", N3302))</f>
        <v>plays</v>
      </c>
      <c r="S3302" s="13">
        <f>(J3302/86400)+25569+(-7/24)</f>
        <v>42102.452106481483</v>
      </c>
      <c r="T3302" s="13">
        <f>(I3302/86400)+25569+(-7/24)</f>
        <v>42123.452106481483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</f>
        <v>1.3346666666666667</v>
      </c>
      <c r="P3303" s="9">
        <f>(E3303/L3303)</f>
        <v>57.2</v>
      </c>
      <c r="Q3303" t="str">
        <f>LEFT(N3303,SEARCH("/",N3303)-1)</f>
        <v>theater</v>
      </c>
      <c r="R3303" t="str">
        <f>RIGHT(N3303, LEN(N3303)-SEARCH("/", N3303))</f>
        <v>plays</v>
      </c>
      <c r="S3303" s="13">
        <f>(J3303/86400)+25569+(-7/24)</f>
        <v>42538.444166666668</v>
      </c>
      <c r="T3303" s="13">
        <f>(I3303/86400)+25569+(-7/24)</f>
        <v>42582.999305555561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</f>
        <v>1.0339285714285715</v>
      </c>
      <c r="P3304" s="9">
        <f>(E3304/L3304)</f>
        <v>173.7</v>
      </c>
      <c r="Q3304" t="str">
        <f>LEFT(N3304,SEARCH("/",N3304)-1)</f>
        <v>theater</v>
      </c>
      <c r="R3304" t="str">
        <f>RIGHT(N3304, LEN(N3304)-SEARCH("/", N3304))</f>
        <v>plays</v>
      </c>
      <c r="S3304" s="13">
        <f>(J3304/86400)+25569+(-7/24)</f>
        <v>42681.059907407405</v>
      </c>
      <c r="T3304" s="13">
        <f>(I3304/86400)+25569+(-7/24)</f>
        <v>42711.059907407405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</f>
        <v>1.1588888888888889</v>
      </c>
      <c r="P3305" s="9">
        <f>(E3305/L3305)</f>
        <v>59.6</v>
      </c>
      <c r="Q3305" t="str">
        <f>LEFT(N3305,SEARCH("/",N3305)-1)</f>
        <v>theater</v>
      </c>
      <c r="R3305" t="str">
        <f>RIGHT(N3305, LEN(N3305)-SEARCH("/", N3305))</f>
        <v>plays</v>
      </c>
      <c r="S3305" s="13">
        <f>(J3305/86400)+25569+(-7/24)</f>
        <v>42056.359768518516</v>
      </c>
      <c r="T3305" s="13">
        <f>(I3305/86400)+25569+(-7/24)</f>
        <v>42091.318101851859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</f>
        <v>1.0451666666666666</v>
      </c>
      <c r="P3306" s="9">
        <f>(E3306/L3306)</f>
        <v>89.585714285714289</v>
      </c>
      <c r="Q3306" t="str">
        <f>LEFT(N3306,SEARCH("/",N3306)-1)</f>
        <v>theater</v>
      </c>
      <c r="R3306" t="str">
        <f>RIGHT(N3306, LEN(N3306)-SEARCH("/", N3306))</f>
        <v>plays</v>
      </c>
      <c r="S3306" s="13">
        <f>(J3306/86400)+25569+(-7/24)</f>
        <v>42696.332777777781</v>
      </c>
      <c r="T3306" s="13">
        <f>(I3306/86400)+25569+(-7/24)</f>
        <v>42726.332777777781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</f>
        <v>1.0202500000000001</v>
      </c>
      <c r="P3307" s="9">
        <f>(E3307/L3307)</f>
        <v>204.05</v>
      </c>
      <c r="Q3307" t="str">
        <f>LEFT(N3307,SEARCH("/",N3307)-1)</f>
        <v>theater</v>
      </c>
      <c r="R3307" t="str">
        <f>RIGHT(N3307, LEN(N3307)-SEARCH("/", N3307))</f>
        <v>plays</v>
      </c>
      <c r="S3307" s="13">
        <f>(J3307/86400)+25569+(-7/24)</f>
        <v>42186.564212962963</v>
      </c>
      <c r="T3307" s="13">
        <f>(I3307/86400)+25569+(-7/24)</f>
        <v>42216.564212962963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</f>
        <v>1.7533333333333334</v>
      </c>
      <c r="P3308" s="9">
        <f>(E3308/L3308)</f>
        <v>48.703703703703702</v>
      </c>
      <c r="Q3308" t="str">
        <f>LEFT(N3308,SEARCH("/",N3308)-1)</f>
        <v>theater</v>
      </c>
      <c r="R3308" t="str">
        <f>RIGHT(N3308, LEN(N3308)-SEARCH("/", N3308))</f>
        <v>plays</v>
      </c>
      <c r="S3308" s="13">
        <f>(J3308/86400)+25569+(-7/24)</f>
        <v>42492.927569444444</v>
      </c>
      <c r="T3308" s="13">
        <f>(I3308/86400)+25569+(-7/24)</f>
        <v>42530.833333333336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</f>
        <v>1.0668</v>
      </c>
      <c r="P3309" s="9">
        <f>(E3309/L3309)</f>
        <v>53.339999999999996</v>
      </c>
      <c r="Q3309" t="str">
        <f>LEFT(N3309,SEARCH("/",N3309)-1)</f>
        <v>theater</v>
      </c>
      <c r="R3309" t="str">
        <f>RIGHT(N3309, LEN(N3309)-SEARCH("/", N3309))</f>
        <v>plays</v>
      </c>
      <c r="S3309" s="13">
        <f>(J3309/86400)+25569+(-7/24)</f>
        <v>42474.765497685185</v>
      </c>
      <c r="T3309" s="13">
        <f>(I3309/86400)+25569+(-7/24)</f>
        <v>42504.765497685185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</f>
        <v>1.2228571428571429</v>
      </c>
      <c r="P3310" s="9">
        <f>(E3310/L3310)</f>
        <v>75.087719298245617</v>
      </c>
      <c r="Q3310" t="str">
        <f>LEFT(N3310,SEARCH("/",N3310)-1)</f>
        <v>theater</v>
      </c>
      <c r="R3310" t="str">
        <f>RIGHT(N3310, LEN(N3310)-SEARCH("/", N3310))</f>
        <v>plays</v>
      </c>
      <c r="S3310" s="13">
        <f>(J3310/86400)+25569+(-7/24)</f>
        <v>42452.585243055561</v>
      </c>
      <c r="T3310" s="13">
        <f>(I3310/86400)+25569+(-7/24)</f>
        <v>42473.585243055561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</f>
        <v>1.5942857142857143</v>
      </c>
      <c r="P3311" s="9">
        <f>(E3311/L3311)</f>
        <v>18</v>
      </c>
      <c r="Q3311" t="str">
        <f>LEFT(N3311,SEARCH("/",N3311)-1)</f>
        <v>theater</v>
      </c>
      <c r="R3311" t="str">
        <f>RIGHT(N3311, LEN(N3311)-SEARCH("/", N3311))</f>
        <v>plays</v>
      </c>
      <c r="S3311" s="13">
        <f>(J3311/86400)+25569+(-7/24)</f>
        <v>42628.358541666668</v>
      </c>
      <c r="T3311" s="13">
        <f>(I3311/86400)+25569+(-7/24)</f>
        <v>42659.358541666668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</f>
        <v>1.0007692307692309</v>
      </c>
      <c r="P3312" s="9">
        <f>(E3312/L3312)</f>
        <v>209.83870967741936</v>
      </c>
      <c r="Q3312" t="str">
        <f>LEFT(N3312,SEARCH("/",N3312)-1)</f>
        <v>theater</v>
      </c>
      <c r="R3312" t="str">
        <f>RIGHT(N3312, LEN(N3312)-SEARCH("/", N3312))</f>
        <v>plays</v>
      </c>
      <c r="S3312" s="13">
        <f>(J3312/86400)+25569+(-7/24)</f>
        <v>42253.636863425927</v>
      </c>
      <c r="T3312" s="13">
        <f>(I3312/86400)+25569+(-7/24)</f>
        <v>42283.636863425927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</f>
        <v>1.0984</v>
      </c>
      <c r="P3313" s="9">
        <f>(E3313/L3313)</f>
        <v>61.022222222222226</v>
      </c>
      <c r="Q3313" t="str">
        <f>LEFT(N3313,SEARCH("/",N3313)-1)</f>
        <v>theater</v>
      </c>
      <c r="R3313" t="str">
        <f>RIGHT(N3313, LEN(N3313)-SEARCH("/", N3313))</f>
        <v>plays</v>
      </c>
      <c r="S3313" s="13">
        <f>(J3313/86400)+25569+(-7/24)</f>
        <v>42264.000115740746</v>
      </c>
      <c r="T3313" s="13">
        <f>(I3313/86400)+25569+(-7/24)</f>
        <v>42294.000115740746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</f>
        <v>1.0004</v>
      </c>
      <c r="P3314" s="9">
        <f>(E3314/L3314)</f>
        <v>61</v>
      </c>
      <c r="Q3314" t="str">
        <f>LEFT(N3314,SEARCH("/",N3314)-1)</f>
        <v>theater</v>
      </c>
      <c r="R3314" t="str">
        <f>RIGHT(N3314, LEN(N3314)-SEARCH("/", N3314))</f>
        <v>plays</v>
      </c>
      <c r="S3314" s="13">
        <f>(J3314/86400)+25569+(-7/24)</f>
        <v>42664.517893518518</v>
      </c>
      <c r="T3314" s="13">
        <f>(I3314/86400)+25569+(-7/24)</f>
        <v>42685.625000000007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</f>
        <v>1.1605000000000001</v>
      </c>
      <c r="P3315" s="9">
        <f>(E3315/L3315)</f>
        <v>80.034482758620683</v>
      </c>
      <c r="Q3315" t="str">
        <f>LEFT(N3315,SEARCH("/",N3315)-1)</f>
        <v>theater</v>
      </c>
      <c r="R3315" t="str">
        <f>RIGHT(N3315, LEN(N3315)-SEARCH("/", N3315))</f>
        <v>plays</v>
      </c>
      <c r="S3315" s="13">
        <f>(J3315/86400)+25569+(-7/24)</f>
        <v>42381.952743055554</v>
      </c>
      <c r="T3315" s="13">
        <f>(I3315/86400)+25569+(-7/24)</f>
        <v>42395.750000000007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</f>
        <v>2.1074999999999999</v>
      </c>
      <c r="P3316" s="9">
        <f>(E3316/L3316)</f>
        <v>29.068965517241381</v>
      </c>
      <c r="Q3316" t="str">
        <f>LEFT(N3316,SEARCH("/",N3316)-1)</f>
        <v>theater</v>
      </c>
      <c r="R3316" t="str">
        <f>RIGHT(N3316, LEN(N3316)-SEARCH("/", N3316))</f>
        <v>plays</v>
      </c>
      <c r="S3316" s="13">
        <f>(J3316/86400)+25569+(-7/24)</f>
        <v>42104.975821759261</v>
      </c>
      <c r="T3316" s="13">
        <f>(I3316/86400)+25569+(-7/24)</f>
        <v>42132.545138888891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</f>
        <v>1.1000000000000001</v>
      </c>
      <c r="P3317" s="9">
        <f>(E3317/L3317)</f>
        <v>49.438202247191015</v>
      </c>
      <c r="Q3317" t="str">
        <f>LEFT(N3317,SEARCH("/",N3317)-1)</f>
        <v>theater</v>
      </c>
      <c r="R3317" t="str">
        <f>RIGHT(N3317, LEN(N3317)-SEARCH("/", N3317))</f>
        <v>plays</v>
      </c>
      <c r="S3317" s="13">
        <f>(J3317/86400)+25569+(-7/24)</f>
        <v>42466.012048611112</v>
      </c>
      <c r="T3317" s="13">
        <f>(I3317/86400)+25569+(-7/24)</f>
        <v>42496.012048611112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</f>
        <v>1.0008673425918038</v>
      </c>
      <c r="P3318" s="9">
        <f>(E3318/L3318)</f>
        <v>93.977440000000001</v>
      </c>
      <c r="Q3318" t="str">
        <f>LEFT(N3318,SEARCH("/",N3318)-1)</f>
        <v>theater</v>
      </c>
      <c r="R3318" t="str">
        <f>RIGHT(N3318, LEN(N3318)-SEARCH("/", N3318))</f>
        <v>plays</v>
      </c>
      <c r="S3318" s="13">
        <f>(J3318/86400)+25569+(-7/24)</f>
        <v>41826.579571759263</v>
      </c>
      <c r="T3318" s="13">
        <f>(I3318/86400)+25569+(-7/24)</f>
        <v>41859.287499999999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</f>
        <v>1.0619047619047619</v>
      </c>
      <c r="P3319" s="9">
        <f>(E3319/L3319)</f>
        <v>61.944444444444443</v>
      </c>
      <c r="Q3319" t="str">
        <f>LEFT(N3319,SEARCH("/",N3319)-1)</f>
        <v>theater</v>
      </c>
      <c r="R3319" t="str">
        <f>RIGHT(N3319, LEN(N3319)-SEARCH("/", N3319))</f>
        <v>plays</v>
      </c>
      <c r="S3319" s="13">
        <f>(J3319/86400)+25569+(-7/24)</f>
        <v>42498.747962962967</v>
      </c>
      <c r="T3319" s="13">
        <f>(I3319/86400)+25569+(-7/24)</f>
        <v>42528.747962962967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</f>
        <v>1.256</v>
      </c>
      <c r="P3320" s="9">
        <f>(E3320/L3320)</f>
        <v>78.5</v>
      </c>
      <c r="Q3320" t="str">
        <f>LEFT(N3320,SEARCH("/",N3320)-1)</f>
        <v>theater</v>
      </c>
      <c r="R3320" t="str">
        <f>RIGHT(N3320, LEN(N3320)-SEARCH("/", N3320))</f>
        <v>plays</v>
      </c>
      <c r="S3320" s="13">
        <f>(J3320/86400)+25569+(-7/24)</f>
        <v>42431.010335648149</v>
      </c>
      <c r="T3320" s="13">
        <f>(I3320/86400)+25569+(-7/24)</f>
        <v>42470.812500000007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</f>
        <v>1.08</v>
      </c>
      <c r="P3321" s="9">
        <f>(E3321/L3321)</f>
        <v>33.75</v>
      </c>
      <c r="Q3321" t="str">
        <f>LEFT(N3321,SEARCH("/",N3321)-1)</f>
        <v>theater</v>
      </c>
      <c r="R3321" t="str">
        <f>RIGHT(N3321, LEN(N3321)-SEARCH("/", N3321))</f>
        <v>plays</v>
      </c>
      <c r="S3321" s="13">
        <f>(J3321/86400)+25569+(-7/24)</f>
        <v>41990.29381944445</v>
      </c>
      <c r="T3321" s="13">
        <f>(I3321/86400)+25569+(-7/24)</f>
        <v>42035.29381944445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</f>
        <v>1.01</v>
      </c>
      <c r="P3322" s="9">
        <f>(E3322/L3322)</f>
        <v>66.44736842105263</v>
      </c>
      <c r="Q3322" t="str">
        <f>LEFT(N3322,SEARCH("/",N3322)-1)</f>
        <v>theater</v>
      </c>
      <c r="R3322" t="str">
        <f>RIGHT(N3322, LEN(N3322)-SEARCH("/", N3322))</f>
        <v>plays</v>
      </c>
      <c r="S3322" s="13">
        <f>(J3322/86400)+25569+(-7/24)</f>
        <v>42512.75413194445</v>
      </c>
      <c r="T3322" s="13">
        <f>(I3322/86400)+25569+(-7/24)</f>
        <v>42542.75413194445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</f>
        <v>1.0740000000000001</v>
      </c>
      <c r="P3323" s="9">
        <f>(E3323/L3323)</f>
        <v>35.799999999999997</v>
      </c>
      <c r="Q3323" t="str">
        <f>LEFT(N3323,SEARCH("/",N3323)-1)</f>
        <v>theater</v>
      </c>
      <c r="R3323" t="str">
        <f>RIGHT(N3323, LEN(N3323)-SEARCH("/", N3323))</f>
        <v>plays</v>
      </c>
      <c r="S3323" s="13">
        <f>(J3323/86400)+25569+(-7/24)</f>
        <v>41913.808622685188</v>
      </c>
      <c r="T3323" s="13">
        <f>(I3323/86400)+25569+(-7/24)</f>
        <v>41927.874305555561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</f>
        <v>1.0151515151515151</v>
      </c>
      <c r="P3324" s="9">
        <f>(E3324/L3324)</f>
        <v>145.65217391304347</v>
      </c>
      <c r="Q3324" t="str">
        <f>LEFT(N3324,SEARCH("/",N3324)-1)</f>
        <v>theater</v>
      </c>
      <c r="R3324" t="str">
        <f>RIGHT(N3324, LEN(N3324)-SEARCH("/", N3324))</f>
        <v>plays</v>
      </c>
      <c r="S3324" s="13">
        <f>(J3324/86400)+25569+(-7/24)</f>
        <v>42520.718703703707</v>
      </c>
      <c r="T3324" s="13">
        <f>(I3324/86400)+25569+(-7/24)</f>
        <v>42542.871527777781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</f>
        <v>1.2589999999999999</v>
      </c>
      <c r="P3325" s="9">
        <f>(E3325/L3325)</f>
        <v>25.693877551020407</v>
      </c>
      <c r="Q3325" t="str">
        <f>LEFT(N3325,SEARCH("/",N3325)-1)</f>
        <v>theater</v>
      </c>
      <c r="R3325" t="str">
        <f>RIGHT(N3325, LEN(N3325)-SEARCH("/", N3325))</f>
        <v>plays</v>
      </c>
      <c r="S3325" s="13">
        <f>(J3325/86400)+25569+(-7/24)</f>
        <v>42608.074166666665</v>
      </c>
      <c r="T3325" s="13">
        <f>(I3325/86400)+25569+(-7/24)</f>
        <v>42638.074166666665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</f>
        <v>1.0166666666666666</v>
      </c>
      <c r="P3326" s="9">
        <f>(E3326/L3326)</f>
        <v>152.5</v>
      </c>
      <c r="Q3326" t="str">
        <f>LEFT(N3326,SEARCH("/",N3326)-1)</f>
        <v>theater</v>
      </c>
      <c r="R3326" t="str">
        <f>RIGHT(N3326, LEN(N3326)-SEARCH("/", N3326))</f>
        <v>plays</v>
      </c>
      <c r="S3326" s="13">
        <f>(J3326/86400)+25569+(-7/24)</f>
        <v>42512.291550925926</v>
      </c>
      <c r="T3326" s="13">
        <f>(I3326/86400)+25569+(-7/24)</f>
        <v>42526.291550925926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</f>
        <v>1.125</v>
      </c>
      <c r="P3327" s="9">
        <f>(E3327/L3327)</f>
        <v>30</v>
      </c>
      <c r="Q3327" t="str">
        <f>LEFT(N3327,SEARCH("/",N3327)-1)</f>
        <v>theater</v>
      </c>
      <c r="R3327" t="str">
        <f>RIGHT(N3327, LEN(N3327)-SEARCH("/", N3327))</f>
        <v>plays</v>
      </c>
      <c r="S3327" s="13">
        <f>(J3327/86400)+25569+(-7/24)</f>
        <v>42064.493946759263</v>
      </c>
      <c r="T3327" s="13">
        <f>(I3327/86400)+25569+(-7/24)</f>
        <v>42099.452280092599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</f>
        <v>1.0137499999999999</v>
      </c>
      <c r="P3328" s="9">
        <f>(E3328/L3328)</f>
        <v>142.28070175438597</v>
      </c>
      <c r="Q3328" t="str">
        <f>LEFT(N3328,SEARCH("/",N3328)-1)</f>
        <v>theater</v>
      </c>
      <c r="R3328" t="str">
        <f>RIGHT(N3328, LEN(N3328)-SEARCH("/", N3328))</f>
        <v>plays</v>
      </c>
      <c r="S3328" s="13">
        <f>(J3328/86400)+25569+(-7/24)</f>
        <v>42041.422511574077</v>
      </c>
      <c r="T3328" s="13">
        <f>(I3328/86400)+25569+(-7/24)</f>
        <v>42071.380844907406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</f>
        <v>1.0125</v>
      </c>
      <c r="P3329" s="9">
        <f>(E3329/L3329)</f>
        <v>24.545454545454547</v>
      </c>
      <c r="Q3329" t="str">
        <f>LEFT(N3329,SEARCH("/",N3329)-1)</f>
        <v>theater</v>
      </c>
      <c r="R3329" t="str">
        <f>RIGHT(N3329, LEN(N3329)-SEARCH("/", N3329))</f>
        <v>plays</v>
      </c>
      <c r="S3329" s="13">
        <f>(J3329/86400)+25569+(-7/24)</f>
        <v>42468.082939814813</v>
      </c>
      <c r="T3329" s="13">
        <f>(I3329/86400)+25569+(-7/24)</f>
        <v>42498.082939814813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</f>
        <v>1.4638888888888888</v>
      </c>
      <c r="P3330" s="9">
        <f>(E3330/L3330)</f>
        <v>292.77777777777777</v>
      </c>
      <c r="Q3330" t="str">
        <f>LEFT(N3330,SEARCH("/",N3330)-1)</f>
        <v>theater</v>
      </c>
      <c r="R3330" t="str">
        <f>RIGHT(N3330, LEN(N3330)-SEARCH("/", N3330))</f>
        <v>plays</v>
      </c>
      <c r="S3330" s="13">
        <f>(J3330/86400)+25569+(-7/24)</f>
        <v>41822.283368055556</v>
      </c>
      <c r="T3330" s="13">
        <f>(I3330/86400)+25569+(-7/24)</f>
        <v>41824.75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</f>
        <v>1.1679999999999999</v>
      </c>
      <c r="P3331" s="9">
        <f>(E3331/L3331)</f>
        <v>44.92307692307692</v>
      </c>
      <c r="Q3331" t="str">
        <f>LEFT(N3331,SEARCH("/",N3331)-1)</f>
        <v>theater</v>
      </c>
      <c r="R3331" t="str">
        <f>RIGHT(N3331, LEN(N3331)-SEARCH("/", N3331))</f>
        <v>plays</v>
      </c>
      <c r="S3331" s="13">
        <f>(J3331/86400)+25569+(-7/24)</f>
        <v>41837.031342592592</v>
      </c>
      <c r="T3331" s="13">
        <f>(I3331/86400)+25569+(-7/24)</f>
        <v>41847.666666666672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</f>
        <v>1.0626666666666666</v>
      </c>
      <c r="P3332" s="9">
        <f>(E3332/L3332)</f>
        <v>23.10144927536232</v>
      </c>
      <c r="Q3332" t="str">
        <f>LEFT(N3332,SEARCH("/",N3332)-1)</f>
        <v>theater</v>
      </c>
      <c r="R3332" t="str">
        <f>RIGHT(N3332, LEN(N3332)-SEARCH("/", N3332))</f>
        <v>plays</v>
      </c>
      <c r="S3332" s="13">
        <f>(J3332/86400)+25569+(-7/24)</f>
        <v>42065.595694444448</v>
      </c>
      <c r="T3332" s="13">
        <f>(I3332/86400)+25569+(-7/24)</f>
        <v>42095.554027777784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</f>
        <v>1.0451999999999999</v>
      </c>
      <c r="P3333" s="9">
        <f>(E3333/L3333)</f>
        <v>80.400000000000006</v>
      </c>
      <c r="Q3333" t="str">
        <f>LEFT(N3333,SEARCH("/",N3333)-1)</f>
        <v>theater</v>
      </c>
      <c r="R3333" t="str">
        <f>RIGHT(N3333, LEN(N3333)-SEARCH("/", N3333))</f>
        <v>plays</v>
      </c>
      <c r="S3333" s="13">
        <f>(J3333/86400)+25569+(-7/24)</f>
        <v>42248.406087962961</v>
      </c>
      <c r="T3333" s="13">
        <f>(I3333/86400)+25569+(-7/24)</f>
        <v>42283.406087962961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</f>
        <v>1</v>
      </c>
      <c r="P3334" s="9">
        <f>(E3334/L3334)</f>
        <v>72.289156626506028</v>
      </c>
      <c r="Q3334" t="str">
        <f>LEFT(N3334,SEARCH("/",N3334)-1)</f>
        <v>theater</v>
      </c>
      <c r="R3334" t="str">
        <f>RIGHT(N3334, LEN(N3334)-SEARCH("/", N3334))</f>
        <v>plays</v>
      </c>
      <c r="S3334" s="13">
        <f>(J3334/86400)+25569+(-7/24)</f>
        <v>41809.56863425926</v>
      </c>
      <c r="T3334" s="13">
        <f>(I3334/86400)+25569+(-7/24)</f>
        <v>41839.56863425926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</f>
        <v>1.0457142857142858</v>
      </c>
      <c r="P3335" s="9">
        <f>(E3335/L3335)</f>
        <v>32.972972972972975</v>
      </c>
      <c r="Q3335" t="str">
        <f>LEFT(N3335,SEARCH("/",N3335)-1)</f>
        <v>theater</v>
      </c>
      <c r="R3335" t="str">
        <f>RIGHT(N3335, LEN(N3335)-SEARCH("/", N3335))</f>
        <v>plays</v>
      </c>
      <c r="S3335" s="13">
        <f>(J3335/86400)+25569+(-7/24)</f>
        <v>42148.385185185187</v>
      </c>
      <c r="T3335" s="13">
        <f>(I3335/86400)+25569+(-7/24)</f>
        <v>42170.385185185187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</f>
        <v>1.3862051149573753</v>
      </c>
      <c r="P3336" s="9">
        <f>(E3336/L3336)</f>
        <v>116.65217391304348</v>
      </c>
      <c r="Q3336" t="str">
        <f>LEFT(N3336,SEARCH("/",N3336)-1)</f>
        <v>theater</v>
      </c>
      <c r="R3336" t="str">
        <f>RIGHT(N3336, LEN(N3336)-SEARCH("/", N3336))</f>
        <v>plays</v>
      </c>
      <c r="S3336" s="13">
        <f>(J3336/86400)+25569+(-7/24)</f>
        <v>42185.229421296295</v>
      </c>
      <c r="T3336" s="13">
        <f>(I3336/86400)+25569+(-7/24)</f>
        <v>42215.229421296295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</f>
        <v>1.0032000000000001</v>
      </c>
      <c r="P3337" s="9">
        <f>(E3337/L3337)</f>
        <v>79.61904761904762</v>
      </c>
      <c r="Q3337" t="str">
        <f>LEFT(N3337,SEARCH("/",N3337)-1)</f>
        <v>theater</v>
      </c>
      <c r="R3337" t="str">
        <f>RIGHT(N3337, LEN(N3337)-SEARCH("/", N3337))</f>
        <v>plays</v>
      </c>
      <c r="S3337" s="13">
        <f>(J3337/86400)+25569+(-7/24)</f>
        <v>41827.382476851853</v>
      </c>
      <c r="T3337" s="13">
        <f>(I3337/86400)+25569+(-7/24)</f>
        <v>41854.666666666672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</f>
        <v>1</v>
      </c>
      <c r="P3338" s="9">
        <f>(E3338/L3338)</f>
        <v>27.777777777777779</v>
      </c>
      <c r="Q3338" t="str">
        <f>LEFT(N3338,SEARCH("/",N3338)-1)</f>
        <v>theater</v>
      </c>
      <c r="R3338" t="str">
        <f>RIGHT(N3338, LEN(N3338)-SEARCH("/", N3338))</f>
        <v>plays</v>
      </c>
      <c r="S3338" s="13">
        <f>(J3338/86400)+25569+(-7/24)</f>
        <v>42437.10701388889</v>
      </c>
      <c r="T3338" s="13">
        <f>(I3338/86400)+25569+(-7/24)</f>
        <v>42465.065347222226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</f>
        <v>1.1020000000000001</v>
      </c>
      <c r="P3339" s="9">
        <f>(E3339/L3339)</f>
        <v>81.029411764705884</v>
      </c>
      <c r="Q3339" t="str">
        <f>LEFT(N3339,SEARCH("/",N3339)-1)</f>
        <v>theater</v>
      </c>
      <c r="R3339" t="str">
        <f>RIGHT(N3339, LEN(N3339)-SEARCH("/", N3339))</f>
        <v>plays</v>
      </c>
      <c r="S3339" s="13">
        <f>(J3339/86400)+25569+(-7/24)</f>
        <v>41900.990358796298</v>
      </c>
      <c r="T3339" s="13">
        <f>(I3339/86400)+25569+(-7/24)</f>
        <v>41922.583333333336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</f>
        <v>1.0218</v>
      </c>
      <c r="P3340" s="9">
        <f>(E3340/L3340)</f>
        <v>136.84821428571428</v>
      </c>
      <c r="Q3340" t="str">
        <f>LEFT(N3340,SEARCH("/",N3340)-1)</f>
        <v>theater</v>
      </c>
      <c r="R3340" t="str">
        <f>RIGHT(N3340, LEN(N3340)-SEARCH("/", N3340))</f>
        <v>plays</v>
      </c>
      <c r="S3340" s="13">
        <f>(J3340/86400)+25569+(-7/24)</f>
        <v>42769.283333333333</v>
      </c>
      <c r="T3340" s="13">
        <f>(I3340/86400)+25569+(-7/24)</f>
        <v>42790.283333333333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</f>
        <v>1.0435000000000001</v>
      </c>
      <c r="P3341" s="9">
        <f>(E3341/L3341)</f>
        <v>177.61702127659575</v>
      </c>
      <c r="Q3341" t="str">
        <f>LEFT(N3341,SEARCH("/",N3341)-1)</f>
        <v>theater</v>
      </c>
      <c r="R3341" t="str">
        <f>RIGHT(N3341, LEN(N3341)-SEARCH("/", N3341))</f>
        <v>plays</v>
      </c>
      <c r="S3341" s="13">
        <f>(J3341/86400)+25569+(-7/24)</f>
        <v>42549.37405092593</v>
      </c>
      <c r="T3341" s="13">
        <f>(I3341/86400)+25569+(-7/24)</f>
        <v>42579.37405092593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</f>
        <v>1.3816666666666666</v>
      </c>
      <c r="P3342" s="9">
        <f>(E3342/L3342)</f>
        <v>109.07894736842105</v>
      </c>
      <c r="Q3342" t="str">
        <f>LEFT(N3342,SEARCH("/",N3342)-1)</f>
        <v>theater</v>
      </c>
      <c r="R3342" t="str">
        <f>RIGHT(N3342, LEN(N3342)-SEARCH("/", N3342))</f>
        <v>plays</v>
      </c>
      <c r="S3342" s="13">
        <f>(J3342/86400)+25569+(-7/24)</f>
        <v>42685.682337962964</v>
      </c>
      <c r="T3342" s="13">
        <f>(I3342/86400)+25569+(-7/24)</f>
        <v>42710.682337962964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</f>
        <v>1</v>
      </c>
      <c r="P3343" s="9">
        <f>(E3343/L3343)</f>
        <v>119.64285714285714</v>
      </c>
      <c r="Q3343" t="str">
        <f>LEFT(N3343,SEARCH("/",N3343)-1)</f>
        <v>theater</v>
      </c>
      <c r="R3343" t="str">
        <f>RIGHT(N3343, LEN(N3343)-SEARCH("/", N3343))</f>
        <v>plays</v>
      </c>
      <c r="S3343" s="13">
        <f>(J3343/86400)+25569+(-7/24)</f>
        <v>42510.507187500007</v>
      </c>
      <c r="T3343" s="13">
        <f>(I3343/86400)+25569+(-7/24)</f>
        <v>42533.416666666664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</f>
        <v>1.0166666666666666</v>
      </c>
      <c r="P3344" s="9">
        <f>(E3344/L3344)</f>
        <v>78.205128205128204</v>
      </c>
      <c r="Q3344" t="str">
        <f>LEFT(N3344,SEARCH("/",N3344)-1)</f>
        <v>theater</v>
      </c>
      <c r="R3344" t="str">
        <f>RIGHT(N3344, LEN(N3344)-SEARCH("/", N3344))</f>
        <v>plays</v>
      </c>
      <c r="S3344" s="13">
        <f>(J3344/86400)+25569+(-7/24)</f>
        <v>42062.004745370374</v>
      </c>
      <c r="T3344" s="13">
        <f>(I3344/86400)+25569+(-7/24)</f>
        <v>42094.915972222225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</f>
        <v>1.7142857142857142</v>
      </c>
      <c r="P3345" s="9">
        <f>(E3345/L3345)</f>
        <v>52.173913043478258</v>
      </c>
      <c r="Q3345" t="str">
        <f>LEFT(N3345,SEARCH("/",N3345)-1)</f>
        <v>theater</v>
      </c>
      <c r="R3345" t="str">
        <f>RIGHT(N3345, LEN(N3345)-SEARCH("/", N3345))</f>
        <v>plays</v>
      </c>
      <c r="S3345" s="13">
        <f>(J3345/86400)+25569+(-7/24)</f>
        <v>42452.624814814822</v>
      </c>
      <c r="T3345" s="13">
        <f>(I3345/86400)+25569+(-7/24)</f>
        <v>42473.262500000004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</f>
        <v>1.0144444444444445</v>
      </c>
      <c r="P3346" s="9">
        <f>(E3346/L3346)</f>
        <v>114.125</v>
      </c>
      <c r="Q3346" t="str">
        <f>LEFT(N3346,SEARCH("/",N3346)-1)</f>
        <v>theater</v>
      </c>
      <c r="R3346" t="str">
        <f>RIGHT(N3346, LEN(N3346)-SEARCH("/", N3346))</f>
        <v>plays</v>
      </c>
      <c r="S3346" s="13">
        <f>(J3346/86400)+25569+(-7/24)</f>
        <v>41850.908483796295</v>
      </c>
      <c r="T3346" s="13">
        <f>(I3346/86400)+25569+(-7/24)</f>
        <v>41880.908483796295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</f>
        <v>1.3</v>
      </c>
      <c r="P3347" s="9">
        <f>(E3347/L3347)</f>
        <v>50</v>
      </c>
      <c r="Q3347" t="str">
        <f>LEFT(N3347,SEARCH("/",N3347)-1)</f>
        <v>theater</v>
      </c>
      <c r="R3347" t="str">
        <f>RIGHT(N3347, LEN(N3347)-SEARCH("/", N3347))</f>
        <v>plays</v>
      </c>
      <c r="S3347" s="13">
        <f>(J3347/86400)+25569+(-7/24)</f>
        <v>42052.814444444448</v>
      </c>
      <c r="T3347" s="13">
        <f>(I3347/86400)+25569+(-7/24)</f>
        <v>42111.734027777777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</f>
        <v>1.1000000000000001</v>
      </c>
      <c r="P3348" s="9">
        <f>(E3348/L3348)</f>
        <v>91.666666666666671</v>
      </c>
      <c r="Q3348" t="str">
        <f>LEFT(N3348,SEARCH("/",N3348)-1)</f>
        <v>theater</v>
      </c>
      <c r="R3348" t="str">
        <f>RIGHT(N3348, LEN(N3348)-SEARCH("/", N3348))</f>
        <v>plays</v>
      </c>
      <c r="S3348" s="13">
        <f>(J3348/86400)+25569+(-7/24)</f>
        <v>42053.732754629636</v>
      </c>
      <c r="T3348" s="13">
        <f>(I3348/86400)+25569+(-7/24)</f>
        <v>42060.732754629636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</f>
        <v>1.1944999999999999</v>
      </c>
      <c r="P3349" s="9">
        <f>(E3349/L3349)</f>
        <v>108.59090909090909</v>
      </c>
      <c r="Q3349" t="str">
        <f>LEFT(N3349,SEARCH("/",N3349)-1)</f>
        <v>theater</v>
      </c>
      <c r="R3349" t="str">
        <f>RIGHT(N3349, LEN(N3349)-SEARCH("/", N3349))</f>
        <v>plays</v>
      </c>
      <c r="S3349" s="13">
        <f>(J3349/86400)+25569+(-7/24)</f>
        <v>42484.259884259263</v>
      </c>
      <c r="T3349" s="13">
        <f>(I3349/86400)+25569+(-7/24)</f>
        <v>42498.583333333336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</f>
        <v>1.002909090909091</v>
      </c>
      <c r="P3350" s="9">
        <f>(E3350/L3350)</f>
        <v>69.822784810126578</v>
      </c>
      <c r="Q3350" t="str">
        <f>LEFT(N3350,SEARCH("/",N3350)-1)</f>
        <v>theater</v>
      </c>
      <c r="R3350" t="str">
        <f>RIGHT(N3350, LEN(N3350)-SEARCH("/", N3350))</f>
        <v>plays</v>
      </c>
      <c r="S3350" s="13">
        <f>(J3350/86400)+25569+(-7/24)</f>
        <v>42466.267129629632</v>
      </c>
      <c r="T3350" s="13">
        <f>(I3350/86400)+25569+(-7/24)</f>
        <v>42489.874305555561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</f>
        <v>1.534</v>
      </c>
      <c r="P3351" s="9">
        <f>(E3351/L3351)</f>
        <v>109.57142857142857</v>
      </c>
      <c r="Q3351" t="str">
        <f>LEFT(N3351,SEARCH("/",N3351)-1)</f>
        <v>theater</v>
      </c>
      <c r="R3351" t="str">
        <f>RIGHT(N3351, LEN(N3351)-SEARCH("/", N3351))</f>
        <v>plays</v>
      </c>
      <c r="S3351" s="13">
        <f>(J3351/86400)+25569+(-7/24)</f>
        <v>42512.819120370368</v>
      </c>
      <c r="T3351" s="13">
        <f>(I3351/86400)+25569+(-7/24)</f>
        <v>42534.416666666664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</f>
        <v>1.0442857142857143</v>
      </c>
      <c r="P3352" s="9">
        <f>(E3352/L3352)</f>
        <v>71.666666666666671</v>
      </c>
      <c r="Q3352" t="str">
        <f>LEFT(N3352,SEARCH("/",N3352)-1)</f>
        <v>theater</v>
      </c>
      <c r="R3352" t="str">
        <f>RIGHT(N3352, LEN(N3352)-SEARCH("/", N3352))</f>
        <v>plays</v>
      </c>
      <c r="S3352" s="13">
        <f>(J3352/86400)+25569+(-7/24)</f>
        <v>42302.409849537034</v>
      </c>
      <c r="T3352" s="13">
        <f>(I3352/86400)+25569+(-7/24)</f>
        <v>42337.666666666664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</f>
        <v>1.0109999999999999</v>
      </c>
      <c r="P3353" s="9">
        <f>(E3353/L3353)</f>
        <v>93.611111111111114</v>
      </c>
      <c r="Q3353" t="str">
        <f>LEFT(N3353,SEARCH("/",N3353)-1)</f>
        <v>theater</v>
      </c>
      <c r="R3353" t="str">
        <f>RIGHT(N3353, LEN(N3353)-SEARCH("/", N3353))</f>
        <v>plays</v>
      </c>
      <c r="S3353" s="13">
        <f>(J3353/86400)+25569+(-7/24)</f>
        <v>41806.103761574079</v>
      </c>
      <c r="T3353" s="13">
        <f>(I3353/86400)+25569+(-7/24)</f>
        <v>41843.166666666672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</f>
        <v>1.0751999999999999</v>
      </c>
      <c r="P3354" s="9">
        <f>(E3354/L3354)</f>
        <v>76.8</v>
      </c>
      <c r="Q3354" t="str">
        <f>LEFT(N3354,SEARCH("/",N3354)-1)</f>
        <v>theater</v>
      </c>
      <c r="R3354" t="str">
        <f>RIGHT(N3354, LEN(N3354)-SEARCH("/", N3354))</f>
        <v>plays</v>
      </c>
      <c r="S3354" s="13">
        <f>(J3354/86400)+25569+(-7/24)</f>
        <v>42495.701134259267</v>
      </c>
      <c r="T3354" s="13">
        <f>(I3354/86400)+25569+(-7/24)</f>
        <v>42552.666666666664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</f>
        <v>3.15</v>
      </c>
      <c r="P3355" s="9">
        <f>(E3355/L3355)</f>
        <v>35.795454545454547</v>
      </c>
      <c r="Q3355" t="str">
        <f>LEFT(N3355,SEARCH("/",N3355)-1)</f>
        <v>theater</v>
      </c>
      <c r="R3355" t="str">
        <f>RIGHT(N3355, LEN(N3355)-SEARCH("/", N3355))</f>
        <v>plays</v>
      </c>
      <c r="S3355" s="13">
        <f>(J3355/86400)+25569+(-7/24)</f>
        <v>42479.140625000007</v>
      </c>
      <c r="T3355" s="13">
        <f>(I3355/86400)+25569+(-7/24)</f>
        <v>42492.666666666664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</f>
        <v>1.0193333333333334</v>
      </c>
      <c r="P3356" s="9">
        <f>(E3356/L3356)</f>
        <v>55.6</v>
      </c>
      <c r="Q3356" t="str">
        <f>LEFT(N3356,SEARCH("/",N3356)-1)</f>
        <v>theater</v>
      </c>
      <c r="R3356" t="str">
        <f>RIGHT(N3356, LEN(N3356)-SEARCH("/", N3356))</f>
        <v>plays</v>
      </c>
      <c r="S3356" s="13">
        <f>(J3356/86400)+25569+(-7/24)</f>
        <v>42270.435254629636</v>
      </c>
      <c r="T3356" s="13">
        <f>(I3356/86400)+25569+(-7/24)</f>
        <v>42305.875694444447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</f>
        <v>1.2628571428571429</v>
      </c>
      <c r="P3357" s="9">
        <f>(E3357/L3357)</f>
        <v>147.33333333333334</v>
      </c>
      <c r="Q3357" t="str">
        <f>LEFT(N3357,SEARCH("/",N3357)-1)</f>
        <v>theater</v>
      </c>
      <c r="R3357" t="str">
        <f>RIGHT(N3357, LEN(N3357)-SEARCH("/", N3357))</f>
        <v>plays</v>
      </c>
      <c r="S3357" s="13">
        <f>(J3357/86400)+25569+(-7/24)</f>
        <v>42489.3278587963</v>
      </c>
      <c r="T3357" s="13">
        <f>(I3357/86400)+25569+(-7/24)</f>
        <v>42500.178472222229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</f>
        <v>1.014</v>
      </c>
      <c r="P3358" s="9">
        <f>(E3358/L3358)</f>
        <v>56.333333333333336</v>
      </c>
      <c r="Q3358" t="str">
        <f>LEFT(N3358,SEARCH("/",N3358)-1)</f>
        <v>theater</v>
      </c>
      <c r="R3358" t="str">
        <f>RIGHT(N3358, LEN(N3358)-SEARCH("/", N3358))</f>
        <v>plays</v>
      </c>
      <c r="S3358" s="13">
        <f>(J3358/86400)+25569+(-7/24)</f>
        <v>42536.523981481485</v>
      </c>
      <c r="T3358" s="13">
        <f>(I3358/86400)+25569+(-7/24)</f>
        <v>42566.523981481485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</f>
        <v>1.01</v>
      </c>
      <c r="P3359" s="9">
        <f>(E3359/L3359)</f>
        <v>96.19047619047619</v>
      </c>
      <c r="Q3359" t="str">
        <f>LEFT(N3359,SEARCH("/",N3359)-1)</f>
        <v>theater</v>
      </c>
      <c r="R3359" t="str">
        <f>RIGHT(N3359, LEN(N3359)-SEARCH("/", N3359))</f>
        <v>plays</v>
      </c>
      <c r="S3359" s="13">
        <f>(J3359/86400)+25569+(-7/24)</f>
        <v>41822.126273148147</v>
      </c>
      <c r="T3359" s="13">
        <f>(I3359/86400)+25569+(-7/24)</f>
        <v>41852.126273148147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</f>
        <v>1.0299</v>
      </c>
      <c r="P3360" s="9">
        <f>(E3360/L3360)</f>
        <v>63.574074074074076</v>
      </c>
      <c r="Q3360" t="str">
        <f>LEFT(N3360,SEARCH("/",N3360)-1)</f>
        <v>theater</v>
      </c>
      <c r="R3360" t="str">
        <f>RIGHT(N3360, LEN(N3360)-SEARCH("/", N3360))</f>
        <v>plays</v>
      </c>
      <c r="S3360" s="13">
        <f>(J3360/86400)+25569+(-7/24)</f>
        <v>41932.019432870373</v>
      </c>
      <c r="T3360" s="13">
        <f>(I3360/86400)+25569+(-7/24)</f>
        <v>41962.061099537044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</f>
        <v>1.0625</v>
      </c>
      <c r="P3361" s="9">
        <f>(E3361/L3361)</f>
        <v>184.78260869565219</v>
      </c>
      <c r="Q3361" t="str">
        <f>LEFT(N3361,SEARCH("/",N3361)-1)</f>
        <v>theater</v>
      </c>
      <c r="R3361" t="str">
        <f>RIGHT(N3361, LEN(N3361)-SEARCH("/", N3361))</f>
        <v>plays</v>
      </c>
      <c r="S3361" s="13">
        <f>(J3361/86400)+25569+(-7/24)</f>
        <v>42745.765439814822</v>
      </c>
      <c r="T3361" s="13">
        <f>(I3361/86400)+25569+(-7/24)</f>
        <v>42790.765439814822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</f>
        <v>1.0137777777777779</v>
      </c>
      <c r="P3362" s="9">
        <f>(E3362/L3362)</f>
        <v>126.72222222222223</v>
      </c>
      <c r="Q3362" t="str">
        <f>LEFT(N3362,SEARCH("/",N3362)-1)</f>
        <v>theater</v>
      </c>
      <c r="R3362" t="str">
        <f>RIGHT(N3362, LEN(N3362)-SEARCH("/", N3362))</f>
        <v>plays</v>
      </c>
      <c r="S3362" s="13">
        <f>(J3362/86400)+25569+(-7/24)</f>
        <v>42696.791006944448</v>
      </c>
      <c r="T3362" s="13">
        <f>(I3362/86400)+25569+(-7/24)</f>
        <v>42718.374305555561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</f>
        <v>1.1346000000000001</v>
      </c>
      <c r="P3363" s="9">
        <f>(E3363/L3363)</f>
        <v>83.42647058823529</v>
      </c>
      <c r="Q3363" t="str">
        <f>LEFT(N3363,SEARCH("/",N3363)-1)</f>
        <v>theater</v>
      </c>
      <c r="R3363" t="str">
        <f>RIGHT(N3363, LEN(N3363)-SEARCH("/", N3363))</f>
        <v>plays</v>
      </c>
      <c r="S3363" s="13">
        <f>(J3363/86400)+25569+(-7/24)</f>
        <v>41865.733680555561</v>
      </c>
      <c r="T3363" s="13">
        <f>(I3363/86400)+25569+(-7/24)</f>
        <v>41883.374305555561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</f>
        <v>2.1800000000000002</v>
      </c>
      <c r="P3364" s="9">
        <f>(E3364/L3364)</f>
        <v>54.5</v>
      </c>
      <c r="Q3364" t="str">
        <f>LEFT(N3364,SEARCH("/",N3364)-1)</f>
        <v>theater</v>
      </c>
      <c r="R3364" t="str">
        <f>RIGHT(N3364, LEN(N3364)-SEARCH("/", N3364))</f>
        <v>plays</v>
      </c>
      <c r="S3364" s="13">
        <f>(J3364/86400)+25569+(-7/24)</f>
        <v>42055.79996527778</v>
      </c>
      <c r="T3364" s="13">
        <f>(I3364/86400)+25569+(-7/24)</f>
        <v>42069.913194444445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</f>
        <v>1.0141935483870967</v>
      </c>
      <c r="P3365" s="9">
        <f>(E3365/L3365)</f>
        <v>302.30769230769232</v>
      </c>
      <c r="Q3365" t="str">
        <f>LEFT(N3365,SEARCH("/",N3365)-1)</f>
        <v>theater</v>
      </c>
      <c r="R3365" t="str">
        <f>RIGHT(N3365, LEN(N3365)-SEARCH("/", N3365))</f>
        <v>plays</v>
      </c>
      <c r="S3365" s="13">
        <f>(J3365/86400)+25569+(-7/24)</f>
        <v>41851.479687500003</v>
      </c>
      <c r="T3365" s="13">
        <f>(I3365/86400)+25569+(-7/24)</f>
        <v>41870.375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</f>
        <v>1.0593333333333332</v>
      </c>
      <c r="P3366" s="9">
        <f>(E3366/L3366)</f>
        <v>44.138888888888886</v>
      </c>
      <c r="Q3366" t="str">
        <f>LEFT(N3366,SEARCH("/",N3366)-1)</f>
        <v>theater</v>
      </c>
      <c r="R3366" t="str">
        <f>RIGHT(N3366, LEN(N3366)-SEARCH("/", N3366))</f>
        <v>plays</v>
      </c>
      <c r="S3366" s="13">
        <f>(J3366/86400)+25569+(-7/24)</f>
        <v>42422.685752314814</v>
      </c>
      <c r="T3366" s="13">
        <f>(I3366/86400)+25569+(-7/24)</f>
        <v>42444.583333333336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</f>
        <v>1.04</v>
      </c>
      <c r="P3367" s="9">
        <f>(E3367/L3367)</f>
        <v>866.66666666666663</v>
      </c>
      <c r="Q3367" t="str">
        <f>LEFT(N3367,SEARCH("/",N3367)-1)</f>
        <v>theater</v>
      </c>
      <c r="R3367" t="str">
        <f>RIGHT(N3367, LEN(N3367)-SEARCH("/", N3367))</f>
        <v>plays</v>
      </c>
      <c r="S3367" s="13">
        <f>(J3367/86400)+25569+(-7/24)</f>
        <v>42320.81009259259</v>
      </c>
      <c r="T3367" s="13">
        <f>(I3367/86400)+25569+(-7/24)</f>
        <v>42350.81009259259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</f>
        <v>2.21</v>
      </c>
      <c r="P3368" s="9">
        <f>(E3368/L3368)</f>
        <v>61.388888888888886</v>
      </c>
      <c r="Q3368" t="str">
        <f>LEFT(N3368,SEARCH("/",N3368)-1)</f>
        <v>theater</v>
      </c>
      <c r="R3368" t="str">
        <f>RIGHT(N3368, LEN(N3368)-SEARCH("/", N3368))</f>
        <v>plays</v>
      </c>
      <c r="S3368" s="13">
        <f>(J3368/86400)+25569+(-7/24)</f>
        <v>42106.775891203702</v>
      </c>
      <c r="T3368" s="13">
        <f>(I3368/86400)+25569+(-7/24)</f>
        <v>42136.775891203702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</f>
        <v>1.1866666666666668</v>
      </c>
      <c r="P3369" s="9">
        <f>(E3369/L3369)</f>
        <v>29.666666666666668</v>
      </c>
      <c r="Q3369" t="str">
        <f>LEFT(N3369,SEARCH("/",N3369)-1)</f>
        <v>theater</v>
      </c>
      <c r="R3369" t="str">
        <f>RIGHT(N3369, LEN(N3369)-SEARCH("/", N3369))</f>
        <v>plays</v>
      </c>
      <c r="S3369" s="13">
        <f>(J3369/86400)+25569+(-7/24)</f>
        <v>42192.642291666671</v>
      </c>
      <c r="T3369" s="13">
        <f>(I3369/86400)+25569+(-7/24)</f>
        <v>42217.642291666671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</f>
        <v>1.046</v>
      </c>
      <c r="P3370" s="9">
        <f>(E3370/L3370)</f>
        <v>45.478260869565219</v>
      </c>
      <c r="Q3370" t="str">
        <f>LEFT(N3370,SEARCH("/",N3370)-1)</f>
        <v>theater</v>
      </c>
      <c r="R3370" t="str">
        <f>RIGHT(N3370, LEN(N3370)-SEARCH("/", N3370))</f>
        <v>plays</v>
      </c>
      <c r="S3370" s="13">
        <f>(J3370/86400)+25569+(-7/24)</f>
        <v>41968.908090277779</v>
      </c>
      <c r="T3370" s="13">
        <f>(I3370/86400)+25569+(-7/24)</f>
        <v>42004.916666666664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</f>
        <v>1.0389999999999999</v>
      </c>
      <c r="P3371" s="9">
        <f>(E3371/L3371)</f>
        <v>96.203703703703709</v>
      </c>
      <c r="Q3371" t="str">
        <f>LEFT(N3371,SEARCH("/",N3371)-1)</f>
        <v>theater</v>
      </c>
      <c r="R3371" t="str">
        <f>RIGHT(N3371, LEN(N3371)-SEARCH("/", N3371))</f>
        <v>plays</v>
      </c>
      <c r="S3371" s="13">
        <f>(J3371/86400)+25569+(-7/24)</f>
        <v>42689.749768518523</v>
      </c>
      <c r="T3371" s="13">
        <f>(I3371/86400)+25569+(-7/24)</f>
        <v>42749.749768518523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</f>
        <v>1.1773333333333333</v>
      </c>
      <c r="P3372" s="9">
        <f>(E3372/L3372)</f>
        <v>67.92307692307692</v>
      </c>
      <c r="Q3372" t="str">
        <f>LEFT(N3372,SEARCH("/",N3372)-1)</f>
        <v>theater</v>
      </c>
      <c r="R3372" t="str">
        <f>RIGHT(N3372, LEN(N3372)-SEARCH("/", N3372))</f>
        <v>plays</v>
      </c>
      <c r="S3372" s="13">
        <f>(J3372/86400)+25569+(-7/24)</f>
        <v>42690.042650462965</v>
      </c>
      <c r="T3372" s="13">
        <f>(I3372/86400)+25569+(-7/24)</f>
        <v>42721.041666666664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</f>
        <v>1.385</v>
      </c>
      <c r="P3373" s="9">
        <f>(E3373/L3373)</f>
        <v>30.777777777777779</v>
      </c>
      <c r="Q3373" t="str">
        <f>LEFT(N3373,SEARCH("/",N3373)-1)</f>
        <v>theater</v>
      </c>
      <c r="R3373" t="str">
        <f>RIGHT(N3373, LEN(N3373)-SEARCH("/", N3373))</f>
        <v>plays</v>
      </c>
      <c r="S3373" s="13">
        <f>(J3373/86400)+25569+(-7/24)</f>
        <v>42312.582928240743</v>
      </c>
      <c r="T3373" s="13">
        <f>(I3373/86400)+25569+(-7/24)</f>
        <v>42340.582928240743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</f>
        <v>1.0349999999999999</v>
      </c>
      <c r="P3374" s="9">
        <f>(E3374/L3374)</f>
        <v>38.333333333333336</v>
      </c>
      <c r="Q3374" t="str">
        <f>LEFT(N3374,SEARCH("/",N3374)-1)</f>
        <v>theater</v>
      </c>
      <c r="R3374" t="str">
        <f>RIGHT(N3374, LEN(N3374)-SEARCH("/", N3374))</f>
        <v>plays</v>
      </c>
      <c r="S3374" s="13">
        <f>(J3374/86400)+25569+(-7/24)</f>
        <v>41855.256435185183</v>
      </c>
      <c r="T3374" s="13">
        <f>(I3374/86400)+25569+(-7/24)</f>
        <v>41875.915972222225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</f>
        <v>1.0024999999999999</v>
      </c>
      <c r="P3375" s="9">
        <f>(E3375/L3375)</f>
        <v>66.833333333333329</v>
      </c>
      <c r="Q3375" t="str">
        <f>LEFT(N3375,SEARCH("/",N3375)-1)</f>
        <v>theater</v>
      </c>
      <c r="R3375" t="str">
        <f>RIGHT(N3375, LEN(N3375)-SEARCH("/", N3375))</f>
        <v>plays</v>
      </c>
      <c r="S3375" s="13">
        <f>(J3375/86400)+25569+(-7/24)</f>
        <v>42179.562962962962</v>
      </c>
      <c r="T3375" s="13">
        <f>(I3375/86400)+25569+(-7/24)</f>
        <v>42203.375000000007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</f>
        <v>1.0657142857142856</v>
      </c>
      <c r="P3376" s="9">
        <f>(E3376/L3376)</f>
        <v>71.730769230769226</v>
      </c>
      <c r="Q3376" t="str">
        <f>LEFT(N3376,SEARCH("/",N3376)-1)</f>
        <v>theater</v>
      </c>
      <c r="R3376" t="str">
        <f>RIGHT(N3376, LEN(N3376)-SEARCH("/", N3376))</f>
        <v>plays</v>
      </c>
      <c r="S3376" s="13">
        <f>(J3376/86400)+25569+(-7/24)</f>
        <v>42275.44</v>
      </c>
      <c r="T3376" s="13">
        <f>(I3376/86400)+25569+(-7/24)</f>
        <v>42305.440000000002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</f>
        <v>1</v>
      </c>
      <c r="P3377" s="9">
        <f>(E3377/L3377)</f>
        <v>176.47058823529412</v>
      </c>
      <c r="Q3377" t="str">
        <f>LEFT(N3377,SEARCH("/",N3377)-1)</f>
        <v>theater</v>
      </c>
      <c r="R3377" t="str">
        <f>RIGHT(N3377, LEN(N3377)-SEARCH("/", N3377))</f>
        <v>plays</v>
      </c>
      <c r="S3377" s="13">
        <f>(J3377/86400)+25569+(-7/24)</f>
        <v>41765.319131944445</v>
      </c>
      <c r="T3377" s="13">
        <f>(I3377/86400)+25569+(-7/24)</f>
        <v>41777.319131944445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</f>
        <v>1.0001249999999999</v>
      </c>
      <c r="P3378" s="9">
        <f>(E3378/L3378)</f>
        <v>421.10526315789474</v>
      </c>
      <c r="Q3378" t="str">
        <f>LEFT(N3378,SEARCH("/",N3378)-1)</f>
        <v>theater</v>
      </c>
      <c r="R3378" t="str">
        <f>RIGHT(N3378, LEN(N3378)-SEARCH("/", N3378))</f>
        <v>plays</v>
      </c>
      <c r="S3378" s="13">
        <f>(J3378/86400)+25569+(-7/24)</f>
        <v>42059.40965277778</v>
      </c>
      <c r="T3378" s="13">
        <f>(I3378/86400)+25569+(-7/24)</f>
        <v>42119.367986111109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</f>
        <v>1.0105</v>
      </c>
      <c r="P3379" s="9">
        <f>(E3379/L3379)</f>
        <v>104.98701298701299</v>
      </c>
      <c r="Q3379" t="str">
        <f>LEFT(N3379,SEARCH("/",N3379)-1)</f>
        <v>theater</v>
      </c>
      <c r="R3379" t="str">
        <f>RIGHT(N3379, LEN(N3379)-SEARCH("/", N3379))</f>
        <v>plays</v>
      </c>
      <c r="S3379" s="13">
        <f>(J3379/86400)+25569+(-7/24)</f>
        <v>42053.440960648149</v>
      </c>
      <c r="T3379" s="13">
        <f>(I3379/86400)+25569+(-7/24)</f>
        <v>42083.413888888892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</f>
        <v>1.0763636363636364</v>
      </c>
      <c r="P3380" s="9">
        <f>(E3380/L3380)</f>
        <v>28.19047619047619</v>
      </c>
      <c r="Q3380" t="str">
        <f>LEFT(N3380,SEARCH("/",N3380)-1)</f>
        <v>theater</v>
      </c>
      <c r="R3380" t="str">
        <f>RIGHT(N3380, LEN(N3380)-SEARCH("/", N3380))</f>
        <v>plays</v>
      </c>
      <c r="S3380" s="13">
        <f>(J3380/86400)+25569+(-7/24)</f>
        <v>41858.063726851855</v>
      </c>
      <c r="T3380" s="13">
        <f>(I3380/86400)+25569+(-7/24)</f>
        <v>41882.255555555559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</f>
        <v>1.0365</v>
      </c>
      <c r="P3381" s="9">
        <f>(E3381/L3381)</f>
        <v>54.55263157894737</v>
      </c>
      <c r="Q3381" t="str">
        <f>LEFT(N3381,SEARCH("/",N3381)-1)</f>
        <v>theater</v>
      </c>
      <c r="R3381" t="str">
        <f>RIGHT(N3381, LEN(N3381)-SEARCH("/", N3381))</f>
        <v>plays</v>
      </c>
      <c r="S3381" s="13">
        <f>(J3381/86400)+25569+(-7/24)</f>
        <v>42225.222222222226</v>
      </c>
      <c r="T3381" s="13">
        <f>(I3381/86400)+25569+(-7/24)</f>
        <v>42242.666666666664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</f>
        <v>1.0443333333333333</v>
      </c>
      <c r="P3382" s="9">
        <f>(E3382/L3382)</f>
        <v>111.89285714285714</v>
      </c>
      <c r="Q3382" t="str">
        <f>LEFT(N3382,SEARCH("/",N3382)-1)</f>
        <v>theater</v>
      </c>
      <c r="R3382" t="str">
        <f>RIGHT(N3382, LEN(N3382)-SEARCH("/", N3382))</f>
        <v>plays</v>
      </c>
      <c r="S3382" s="13">
        <f>(J3382/86400)+25569+(-7/24)</f>
        <v>41937.661782407413</v>
      </c>
      <c r="T3382" s="13">
        <f>(I3382/86400)+25569+(-7/24)</f>
        <v>41972.703449074077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</f>
        <v>1.0225</v>
      </c>
      <c r="P3383" s="9">
        <f>(E3383/L3383)</f>
        <v>85.208333333333329</v>
      </c>
      <c r="Q3383" t="str">
        <f>LEFT(N3383,SEARCH("/",N3383)-1)</f>
        <v>theater</v>
      </c>
      <c r="R3383" t="str">
        <f>RIGHT(N3383, LEN(N3383)-SEARCH("/", N3383))</f>
        <v>plays</v>
      </c>
      <c r="S3383" s="13">
        <f>(J3383/86400)+25569+(-7/24)</f>
        <v>42043.893321759264</v>
      </c>
      <c r="T3383" s="13">
        <f>(I3383/86400)+25569+(-7/24)</f>
        <v>42073.851655092592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</f>
        <v>1.0074285714285713</v>
      </c>
      <c r="P3384" s="9">
        <f>(E3384/L3384)</f>
        <v>76.652173913043484</v>
      </c>
      <c r="Q3384" t="str">
        <f>LEFT(N3384,SEARCH("/",N3384)-1)</f>
        <v>theater</v>
      </c>
      <c r="R3384" t="str">
        <f>RIGHT(N3384, LEN(N3384)-SEARCH("/", N3384))</f>
        <v>plays</v>
      </c>
      <c r="S3384" s="13">
        <f>(J3384/86400)+25569+(-7/24)</f>
        <v>42559.139537037037</v>
      </c>
      <c r="T3384" s="13">
        <f>(I3384/86400)+25569+(-7/24)</f>
        <v>42583.665972222225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</f>
        <v>1.1171428571428572</v>
      </c>
      <c r="P3385" s="9">
        <f>(E3385/L3385)</f>
        <v>65.166666666666671</v>
      </c>
      <c r="Q3385" t="str">
        <f>LEFT(N3385,SEARCH("/",N3385)-1)</f>
        <v>theater</v>
      </c>
      <c r="R3385" t="str">
        <f>RIGHT(N3385, LEN(N3385)-SEARCH("/", N3385))</f>
        <v>plays</v>
      </c>
      <c r="S3385" s="13">
        <f>(J3385/86400)+25569+(-7/24)</f>
        <v>42524.490972222229</v>
      </c>
      <c r="T3385" s="13">
        <f>(I3385/86400)+25569+(-7/24)</f>
        <v>42544.490972222229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</f>
        <v>1.0001100000000001</v>
      </c>
      <c r="P3386" s="9">
        <f>(E3386/L3386)</f>
        <v>93.760312499999998</v>
      </c>
      <c r="Q3386" t="str">
        <f>LEFT(N3386,SEARCH("/",N3386)-1)</f>
        <v>theater</v>
      </c>
      <c r="R3386" t="str">
        <f>RIGHT(N3386, LEN(N3386)-SEARCH("/", N3386))</f>
        <v>plays</v>
      </c>
      <c r="S3386" s="13">
        <f>(J3386/86400)+25569+(-7/24)</f>
        <v>42291.79592592593</v>
      </c>
      <c r="T3386" s="13">
        <f>(I3386/86400)+25569+(-7/24)</f>
        <v>42328.833333333336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</f>
        <v>1</v>
      </c>
      <c r="P3387" s="9">
        <f>(E3387/L3387)</f>
        <v>133.33333333333334</v>
      </c>
      <c r="Q3387" t="str">
        <f>LEFT(N3387,SEARCH("/",N3387)-1)</f>
        <v>theater</v>
      </c>
      <c r="R3387" t="str">
        <f>RIGHT(N3387, LEN(N3387)-SEARCH("/", N3387))</f>
        <v>plays</v>
      </c>
      <c r="S3387" s="13">
        <f>(J3387/86400)+25569+(-7/24)</f>
        <v>41953.575833333336</v>
      </c>
      <c r="T3387" s="13">
        <f>(I3387/86400)+25569+(-7/24)</f>
        <v>41983.575833333336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</f>
        <v>1.05</v>
      </c>
      <c r="P3388" s="9">
        <f>(E3388/L3388)</f>
        <v>51.219512195121951</v>
      </c>
      <c r="Q3388" t="str">
        <f>LEFT(N3388,SEARCH("/",N3388)-1)</f>
        <v>theater</v>
      </c>
      <c r="R3388" t="str">
        <f>RIGHT(N3388, LEN(N3388)-SEARCH("/", N3388))</f>
        <v>plays</v>
      </c>
      <c r="S3388" s="13">
        <f>(J3388/86400)+25569+(-7/24)</f>
        <v>41946.353078703709</v>
      </c>
      <c r="T3388" s="13">
        <f>(I3388/86400)+25569+(-7/24)</f>
        <v>41976.353078703709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</f>
        <v>1.1686666666666667</v>
      </c>
      <c r="P3389" s="9">
        <f>(E3389/L3389)</f>
        <v>100.17142857142858</v>
      </c>
      <c r="Q3389" t="str">
        <f>LEFT(N3389,SEARCH("/",N3389)-1)</f>
        <v>theater</v>
      </c>
      <c r="R3389" t="str">
        <f>RIGHT(N3389, LEN(N3389)-SEARCH("/", N3389))</f>
        <v>plays</v>
      </c>
      <c r="S3389" s="13">
        <f>(J3389/86400)+25569+(-7/24)</f>
        <v>41947.470925925933</v>
      </c>
      <c r="T3389" s="13">
        <f>(I3389/86400)+25569+(-7/24)</f>
        <v>41987.470925925933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</f>
        <v>1.038</v>
      </c>
      <c r="P3390" s="9">
        <f>(E3390/L3390)</f>
        <v>34.6</v>
      </c>
      <c r="Q3390" t="str">
        <f>LEFT(N3390,SEARCH("/",N3390)-1)</f>
        <v>theater</v>
      </c>
      <c r="R3390" t="str">
        <f>RIGHT(N3390, LEN(N3390)-SEARCH("/", N3390))</f>
        <v>plays</v>
      </c>
      <c r="S3390" s="13">
        <f>(J3390/86400)+25569+(-7/24)</f>
        <v>42143.169456018521</v>
      </c>
      <c r="T3390" s="13">
        <f>(I3390/86400)+25569+(-7/24)</f>
        <v>42173.169456018521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</f>
        <v>1.145</v>
      </c>
      <c r="P3391" s="9">
        <f>(E3391/L3391)</f>
        <v>184.67741935483872</v>
      </c>
      <c r="Q3391" t="str">
        <f>LEFT(N3391,SEARCH("/",N3391)-1)</f>
        <v>theater</v>
      </c>
      <c r="R3391" t="str">
        <f>RIGHT(N3391, LEN(N3391)-SEARCH("/", N3391))</f>
        <v>plays</v>
      </c>
      <c r="S3391" s="13">
        <f>(J3391/86400)+25569+(-7/24)</f>
        <v>42494.271782407413</v>
      </c>
      <c r="T3391" s="13">
        <f>(I3391/86400)+25569+(-7/24)</f>
        <v>42524.271782407413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</f>
        <v>1.024</v>
      </c>
      <c r="P3392" s="9">
        <f>(E3392/L3392)</f>
        <v>69.818181818181813</v>
      </c>
      <c r="Q3392" t="str">
        <f>LEFT(N3392,SEARCH("/",N3392)-1)</f>
        <v>theater</v>
      </c>
      <c r="R3392" t="str">
        <f>RIGHT(N3392, LEN(N3392)-SEARCH("/", N3392))</f>
        <v>plays</v>
      </c>
      <c r="S3392" s="13">
        <f>(J3392/86400)+25569+(-7/24)</f>
        <v>41815.483159722229</v>
      </c>
      <c r="T3392" s="13">
        <f>(I3392/86400)+25569+(-7/24)</f>
        <v>41830.483159722229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</f>
        <v>2.23</v>
      </c>
      <c r="P3393" s="9">
        <f>(E3393/L3393)</f>
        <v>61.944444444444443</v>
      </c>
      <c r="Q3393" t="str">
        <f>LEFT(N3393,SEARCH("/",N3393)-1)</f>
        <v>theater</v>
      </c>
      <c r="R3393" t="str">
        <f>RIGHT(N3393, LEN(N3393)-SEARCH("/", N3393))</f>
        <v>plays</v>
      </c>
      <c r="S3393" s="13">
        <f>(J3393/86400)+25569+(-7/24)</f>
        <v>41830.254027777781</v>
      </c>
      <c r="T3393" s="13">
        <f>(I3393/86400)+25569+(-7/24)</f>
        <v>41859.644444444442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</f>
        <v>1</v>
      </c>
      <c r="P3394" s="9">
        <f>(E3394/L3394)</f>
        <v>41.666666666666664</v>
      </c>
      <c r="Q3394" t="str">
        <f>LEFT(N3394,SEARCH("/",N3394)-1)</f>
        <v>theater</v>
      </c>
      <c r="R3394" t="str">
        <f>RIGHT(N3394, LEN(N3394)-SEARCH("/", N3394))</f>
        <v>plays</v>
      </c>
      <c r="S3394" s="13">
        <f>(J3394/86400)+25569+(-7/24)</f>
        <v>42446.553877314822</v>
      </c>
      <c r="T3394" s="13">
        <f>(I3394/86400)+25569+(-7/24)</f>
        <v>42496.553877314822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</f>
        <v>1.0580000000000001</v>
      </c>
      <c r="P3395" s="9">
        <f>(E3395/L3395)</f>
        <v>36.06818181818182</v>
      </c>
      <c r="Q3395" t="str">
        <f>LEFT(N3395,SEARCH("/",N3395)-1)</f>
        <v>theater</v>
      </c>
      <c r="R3395" t="str">
        <f>RIGHT(N3395, LEN(N3395)-SEARCH("/", N3395))</f>
        <v>plays</v>
      </c>
      <c r="S3395" s="13">
        <f>(J3395/86400)+25569+(-7/24)</f>
        <v>41923.629976851858</v>
      </c>
      <c r="T3395" s="13">
        <f>(I3395/86400)+25569+(-7/24)</f>
        <v>41948.740277777782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</f>
        <v>1.4236363636363636</v>
      </c>
      <c r="P3396" s="9">
        <f>(E3396/L3396)</f>
        <v>29</v>
      </c>
      <c r="Q3396" t="str">
        <f>LEFT(N3396,SEARCH("/",N3396)-1)</f>
        <v>theater</v>
      </c>
      <c r="R3396" t="str">
        <f>RIGHT(N3396, LEN(N3396)-SEARCH("/", N3396))</f>
        <v>plays</v>
      </c>
      <c r="S3396" s="13">
        <f>(J3396/86400)+25569+(-7/24)</f>
        <v>41817.303761574076</v>
      </c>
      <c r="T3396" s="13">
        <f>(I3396/86400)+25569+(-7/24)</f>
        <v>41847.303761574076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</f>
        <v>1.84</v>
      </c>
      <c r="P3397" s="9">
        <f>(E3397/L3397)</f>
        <v>24.210526315789473</v>
      </c>
      <c r="Q3397" t="str">
        <f>LEFT(N3397,SEARCH("/",N3397)-1)</f>
        <v>theater</v>
      </c>
      <c r="R3397" t="str">
        <f>RIGHT(N3397, LEN(N3397)-SEARCH("/", N3397))</f>
        <v>plays</v>
      </c>
      <c r="S3397" s="13">
        <f>(J3397/86400)+25569+(-7/24)</f>
        <v>42140.420648148145</v>
      </c>
      <c r="T3397" s="13">
        <f>(I3397/86400)+25569+(-7/24)</f>
        <v>42154.465277777781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</f>
        <v>1.0433333333333332</v>
      </c>
      <c r="P3398" s="9">
        <f>(E3398/L3398)</f>
        <v>55.892857142857146</v>
      </c>
      <c r="Q3398" t="str">
        <f>LEFT(N3398,SEARCH("/",N3398)-1)</f>
        <v>theater</v>
      </c>
      <c r="R3398" t="str">
        <f>RIGHT(N3398, LEN(N3398)-SEARCH("/", N3398))</f>
        <v>plays</v>
      </c>
      <c r="S3398" s="13">
        <f>(J3398/86400)+25569+(-7/24)</f>
        <v>41764.154965277783</v>
      </c>
      <c r="T3398" s="13">
        <f>(I3398/86400)+25569+(-7/24)</f>
        <v>41790.874305555561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</f>
        <v>1.1200000000000001</v>
      </c>
      <c r="P3399" s="9">
        <f>(E3399/L3399)</f>
        <v>11.666666666666666</v>
      </c>
      <c r="Q3399" t="str">
        <f>LEFT(N3399,SEARCH("/",N3399)-1)</f>
        <v>theater</v>
      </c>
      <c r="R3399" t="str">
        <f>RIGHT(N3399, LEN(N3399)-SEARCH("/", N3399))</f>
        <v>plays</v>
      </c>
      <c r="S3399" s="13">
        <f>(J3399/86400)+25569+(-7/24)</f>
        <v>42378.186678240738</v>
      </c>
      <c r="T3399" s="13">
        <f>(I3399/86400)+25569+(-7/24)</f>
        <v>42418.625000000007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</f>
        <v>1.1107499999999999</v>
      </c>
      <c r="P3400" s="9">
        <f>(E3400/L3400)</f>
        <v>68.353846153846149</v>
      </c>
      <c r="Q3400" t="str">
        <f>LEFT(N3400,SEARCH("/",N3400)-1)</f>
        <v>theater</v>
      </c>
      <c r="R3400" t="str">
        <f>RIGHT(N3400, LEN(N3400)-SEARCH("/", N3400))</f>
        <v>plays</v>
      </c>
      <c r="S3400" s="13">
        <f>(J3400/86400)+25569+(-7/24)</f>
        <v>41941.460370370369</v>
      </c>
      <c r="T3400" s="13">
        <f>(I3400/86400)+25569+(-7/24)</f>
        <v>41964.416666666664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</f>
        <v>1.0375000000000001</v>
      </c>
      <c r="P3401" s="9">
        <f>(E3401/L3401)</f>
        <v>27.065217391304348</v>
      </c>
      <c r="Q3401" t="str">
        <f>LEFT(N3401,SEARCH("/",N3401)-1)</f>
        <v>theater</v>
      </c>
      <c r="R3401" t="str">
        <f>RIGHT(N3401, LEN(N3401)-SEARCH("/", N3401))</f>
        <v>plays</v>
      </c>
      <c r="S3401" s="13">
        <f>(J3401/86400)+25569+(-7/24)</f>
        <v>42026.62876157408</v>
      </c>
      <c r="T3401" s="13">
        <f>(I3401/86400)+25569+(-7/24)</f>
        <v>42056.62876157408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</f>
        <v>1.0041</v>
      </c>
      <c r="P3402" s="9">
        <f>(E3402/L3402)</f>
        <v>118.12941176470588</v>
      </c>
      <c r="Q3402" t="str">
        <f>LEFT(N3402,SEARCH("/",N3402)-1)</f>
        <v>theater</v>
      </c>
      <c r="R3402" t="str">
        <f>RIGHT(N3402, LEN(N3402)-SEARCH("/", N3402))</f>
        <v>plays</v>
      </c>
      <c r="S3402" s="13">
        <f>(J3402/86400)+25569+(-7/24)</f>
        <v>41834.662199074075</v>
      </c>
      <c r="T3402" s="13">
        <f>(I3402/86400)+25569+(-7/24)</f>
        <v>41879.662199074075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</f>
        <v>1.0186206896551724</v>
      </c>
      <c r="P3403" s="9">
        <f>(E3403/L3403)</f>
        <v>44.757575757575758</v>
      </c>
      <c r="Q3403" t="str">
        <f>LEFT(N3403,SEARCH("/",N3403)-1)</f>
        <v>theater</v>
      </c>
      <c r="R3403" t="str">
        <f>RIGHT(N3403, LEN(N3403)-SEARCH("/", N3403))</f>
        <v>plays</v>
      </c>
      <c r="S3403" s="13">
        <f>(J3403/86400)+25569+(-7/24)</f>
        <v>42193.432245370372</v>
      </c>
      <c r="T3403" s="13">
        <f>(I3403/86400)+25569+(-7/24)</f>
        <v>42223.432245370372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</f>
        <v>1.0976666666666666</v>
      </c>
      <c r="P3404" s="9">
        <f>(E3404/L3404)</f>
        <v>99.787878787878782</v>
      </c>
      <c r="Q3404" t="str">
        <f>LEFT(N3404,SEARCH("/",N3404)-1)</f>
        <v>theater</v>
      </c>
      <c r="R3404" t="str">
        <f>RIGHT(N3404, LEN(N3404)-SEARCH("/", N3404))</f>
        <v>plays</v>
      </c>
      <c r="S3404" s="13">
        <f>(J3404/86400)+25569+(-7/24)</f>
        <v>42290.326886574076</v>
      </c>
      <c r="T3404" s="13">
        <f>(I3404/86400)+25569+(-7/24)</f>
        <v>42319.813194444447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</f>
        <v>1</v>
      </c>
      <c r="P3405" s="9">
        <f>(E3405/L3405)</f>
        <v>117.64705882352941</v>
      </c>
      <c r="Q3405" t="str">
        <f>LEFT(N3405,SEARCH("/",N3405)-1)</f>
        <v>theater</v>
      </c>
      <c r="R3405" t="str">
        <f>RIGHT(N3405, LEN(N3405)-SEARCH("/", N3405))</f>
        <v>plays</v>
      </c>
      <c r="S3405" s="13">
        <f>(J3405/86400)+25569+(-7/24)</f>
        <v>42150.170416666668</v>
      </c>
      <c r="T3405" s="13">
        <f>(I3405/86400)+25569+(-7/24)</f>
        <v>42180.170416666668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</f>
        <v>1.22</v>
      </c>
      <c r="P3406" s="9">
        <f>(E3406/L3406)</f>
        <v>203.33333333333334</v>
      </c>
      <c r="Q3406" t="str">
        <f>LEFT(N3406,SEARCH("/",N3406)-1)</f>
        <v>theater</v>
      </c>
      <c r="R3406" t="str">
        <f>RIGHT(N3406, LEN(N3406)-SEARCH("/", N3406))</f>
        <v>plays</v>
      </c>
      <c r="S3406" s="13">
        <f>(J3406/86400)+25569+(-7/24)</f>
        <v>42152.211828703708</v>
      </c>
      <c r="T3406" s="13">
        <f>(I3406/86400)+25569+(-7/24)</f>
        <v>42172.211828703708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</f>
        <v>1.3757142857142857</v>
      </c>
      <c r="P3407" s="9">
        <f>(E3407/L3407)</f>
        <v>28.323529411764707</v>
      </c>
      <c r="Q3407" t="str">
        <f>LEFT(N3407,SEARCH("/",N3407)-1)</f>
        <v>theater</v>
      </c>
      <c r="R3407" t="str">
        <f>RIGHT(N3407, LEN(N3407)-SEARCH("/", N3407))</f>
        <v>plays</v>
      </c>
      <c r="S3407" s="13">
        <f>(J3407/86400)+25569+(-7/24)</f>
        <v>42409.725532407414</v>
      </c>
      <c r="T3407" s="13">
        <f>(I3407/86400)+25569+(-7/24)</f>
        <v>42430.707638888889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</f>
        <v>1.0031000000000001</v>
      </c>
      <c r="P3408" s="9">
        <f>(E3408/L3408)</f>
        <v>110.23076923076923</v>
      </c>
      <c r="Q3408" t="str">
        <f>LEFT(N3408,SEARCH("/",N3408)-1)</f>
        <v>theater</v>
      </c>
      <c r="R3408" t="str">
        <f>RIGHT(N3408, LEN(N3408)-SEARCH("/", N3408))</f>
        <v>plays</v>
      </c>
      <c r="S3408" s="13">
        <f>(J3408/86400)+25569+(-7/24)</f>
        <v>41791.201111111113</v>
      </c>
      <c r="T3408" s="13">
        <f>(I3408/86400)+25569+(-7/24)</f>
        <v>41836.201111111113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</f>
        <v>1.071</v>
      </c>
      <c r="P3409" s="9">
        <f>(E3409/L3409)</f>
        <v>31.970149253731343</v>
      </c>
      <c r="Q3409" t="str">
        <f>LEFT(N3409,SEARCH("/",N3409)-1)</f>
        <v>theater</v>
      </c>
      <c r="R3409" t="str">
        <f>RIGHT(N3409, LEN(N3409)-SEARCH("/", N3409))</f>
        <v>plays</v>
      </c>
      <c r="S3409" s="13">
        <f>(J3409/86400)+25569+(-7/24)</f>
        <v>41796.130659722221</v>
      </c>
      <c r="T3409" s="13">
        <f>(I3409/86400)+25569+(-7/24)</f>
        <v>41826.130659722221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</f>
        <v>2.11</v>
      </c>
      <c r="P3410" s="9">
        <f>(E3410/L3410)</f>
        <v>58.611111111111114</v>
      </c>
      <c r="Q3410" t="str">
        <f>LEFT(N3410,SEARCH("/",N3410)-1)</f>
        <v>theater</v>
      </c>
      <c r="R3410" t="str">
        <f>RIGHT(N3410, LEN(N3410)-SEARCH("/", N3410))</f>
        <v>plays</v>
      </c>
      <c r="S3410" s="13">
        <f>(J3410/86400)+25569+(-7/24)</f>
        <v>41808.700277777782</v>
      </c>
      <c r="T3410" s="13">
        <f>(I3410/86400)+25569+(-7/24)</f>
        <v>41838.700277777782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</f>
        <v>1.236</v>
      </c>
      <c r="P3411" s="9">
        <f>(E3411/L3411)</f>
        <v>29.428571428571427</v>
      </c>
      <c r="Q3411" t="str">
        <f>LEFT(N3411,SEARCH("/",N3411)-1)</f>
        <v>theater</v>
      </c>
      <c r="R3411" t="str">
        <f>RIGHT(N3411, LEN(N3411)-SEARCH("/", N3411))</f>
        <v>plays</v>
      </c>
      <c r="S3411" s="13">
        <f>(J3411/86400)+25569+(-7/24)</f>
        <v>42544.522662037038</v>
      </c>
      <c r="T3411" s="13">
        <f>(I3411/86400)+25569+(-7/24)</f>
        <v>42582.581944444442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</f>
        <v>1.085</v>
      </c>
      <c r="P3412" s="9">
        <f>(E3412/L3412)</f>
        <v>81.375</v>
      </c>
      <c r="Q3412" t="str">
        <f>LEFT(N3412,SEARCH("/",N3412)-1)</f>
        <v>theater</v>
      </c>
      <c r="R3412" t="str">
        <f>RIGHT(N3412, LEN(N3412)-SEARCH("/", N3412))</f>
        <v>plays</v>
      </c>
      <c r="S3412" s="13">
        <f>(J3412/86400)+25569+(-7/24)</f>
        <v>42499.749884259261</v>
      </c>
      <c r="T3412" s="13">
        <f>(I3412/86400)+25569+(-7/24)</f>
        <v>42527.000000000007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</f>
        <v>1.0356666666666667</v>
      </c>
      <c r="P3413" s="9">
        <f>(E3413/L3413)</f>
        <v>199.16666666666666</v>
      </c>
      <c r="Q3413" t="str">
        <f>LEFT(N3413,SEARCH("/",N3413)-1)</f>
        <v>theater</v>
      </c>
      <c r="R3413" t="str">
        <f>RIGHT(N3413, LEN(N3413)-SEARCH("/", N3413))</f>
        <v>plays</v>
      </c>
      <c r="S3413" s="13">
        <f>(J3413/86400)+25569+(-7/24)</f>
        <v>42264.731157407405</v>
      </c>
      <c r="T3413" s="13">
        <f>(I3413/86400)+25569+(-7/24)</f>
        <v>42284.731157407405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</f>
        <v>1</v>
      </c>
      <c r="P3414" s="9">
        <f>(E3414/L3414)</f>
        <v>115.38461538461539</v>
      </c>
      <c r="Q3414" t="str">
        <f>LEFT(N3414,SEARCH("/",N3414)-1)</f>
        <v>theater</v>
      </c>
      <c r="R3414" t="str">
        <f>RIGHT(N3414, LEN(N3414)-SEARCH("/", N3414))</f>
        <v>plays</v>
      </c>
      <c r="S3414" s="13">
        <f>(J3414/86400)+25569+(-7/24)</f>
        <v>41879.667384259265</v>
      </c>
      <c r="T3414" s="13">
        <f>(I3414/86400)+25569+(-7/24)</f>
        <v>41909.667384259265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</f>
        <v>1.3</v>
      </c>
      <c r="P3415" s="9">
        <f>(E3415/L3415)</f>
        <v>46.428571428571431</v>
      </c>
      <c r="Q3415" t="str">
        <f>LEFT(N3415,SEARCH("/",N3415)-1)</f>
        <v>theater</v>
      </c>
      <c r="R3415" t="str">
        <f>RIGHT(N3415, LEN(N3415)-SEARCH("/", N3415))</f>
        <v>plays</v>
      </c>
      <c r="S3415" s="13">
        <f>(J3415/86400)+25569+(-7/24)</f>
        <v>42053.441412037042</v>
      </c>
      <c r="T3415" s="13">
        <f>(I3415/86400)+25569+(-7/24)</f>
        <v>42062.915972222225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</f>
        <v>1.0349999999999999</v>
      </c>
      <c r="P3416" s="9">
        <f>(E3416/L3416)</f>
        <v>70.568181818181813</v>
      </c>
      <c r="Q3416" t="str">
        <f>LEFT(N3416,SEARCH("/",N3416)-1)</f>
        <v>theater</v>
      </c>
      <c r="R3416" t="str">
        <f>RIGHT(N3416, LEN(N3416)-SEARCH("/", N3416))</f>
        <v>plays</v>
      </c>
      <c r="S3416" s="13">
        <f>(J3416/86400)+25569+(-7/24)</f>
        <v>42675.540798611117</v>
      </c>
      <c r="T3416" s="13">
        <f>(I3416/86400)+25569+(-7/24)</f>
        <v>42705.040972222225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</f>
        <v>1</v>
      </c>
      <c r="P3417" s="9">
        <f>(E3417/L3417)</f>
        <v>22.222222222222221</v>
      </c>
      <c r="Q3417" t="str">
        <f>LEFT(N3417,SEARCH("/",N3417)-1)</f>
        <v>theater</v>
      </c>
      <c r="R3417" t="str">
        <f>RIGHT(N3417, LEN(N3417)-SEARCH("/", N3417))</f>
        <v>plays</v>
      </c>
      <c r="S3417" s="13">
        <f>(J3417/86400)+25569+(-7/24)</f>
        <v>42466.852500000001</v>
      </c>
      <c r="T3417" s="13">
        <f>(I3417/86400)+25569+(-7/24)</f>
        <v>42477.687500000007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</f>
        <v>1.196</v>
      </c>
      <c r="P3418" s="9">
        <f>(E3418/L3418)</f>
        <v>159.46666666666667</v>
      </c>
      <c r="Q3418" t="str">
        <f>LEFT(N3418,SEARCH("/",N3418)-1)</f>
        <v>theater</v>
      </c>
      <c r="R3418" t="str">
        <f>RIGHT(N3418, LEN(N3418)-SEARCH("/", N3418))</f>
        <v>plays</v>
      </c>
      <c r="S3418" s="13">
        <f>(J3418/86400)+25569+(-7/24)</f>
        <v>42089.120891203704</v>
      </c>
      <c r="T3418" s="13">
        <f>(I3418/86400)+25569+(-7/24)</f>
        <v>42117.479166666664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</f>
        <v>1.0000058823529412</v>
      </c>
      <c r="P3419" s="9">
        <f>(E3419/L3419)</f>
        <v>37.777999999999999</v>
      </c>
      <c r="Q3419" t="str">
        <f>LEFT(N3419,SEARCH("/",N3419)-1)</f>
        <v>theater</v>
      </c>
      <c r="R3419" t="str">
        <f>RIGHT(N3419, LEN(N3419)-SEARCH("/", N3419))</f>
        <v>plays</v>
      </c>
      <c r="S3419" s="13">
        <f>(J3419/86400)+25569+(-7/24)</f>
        <v>41894.622083333335</v>
      </c>
      <c r="T3419" s="13">
        <f>(I3419/86400)+25569+(-7/24)</f>
        <v>41937.738194444442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</f>
        <v>1.00875</v>
      </c>
      <c r="P3420" s="9">
        <f>(E3420/L3420)</f>
        <v>72.053571428571431</v>
      </c>
      <c r="Q3420" t="str">
        <f>LEFT(N3420,SEARCH("/",N3420)-1)</f>
        <v>theater</v>
      </c>
      <c r="R3420" t="str">
        <f>RIGHT(N3420, LEN(N3420)-SEARCH("/", N3420))</f>
        <v>plays</v>
      </c>
      <c r="S3420" s="13">
        <f>(J3420/86400)+25569+(-7/24)</f>
        <v>41752.542905092596</v>
      </c>
      <c r="T3420" s="13">
        <f>(I3420/86400)+25569+(-7/24)</f>
        <v>41782.542905092596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</f>
        <v>1.0654545454545454</v>
      </c>
      <c r="P3421" s="9">
        <f>(E3421/L3421)</f>
        <v>63.695652173913047</v>
      </c>
      <c r="Q3421" t="str">
        <f>LEFT(N3421,SEARCH("/",N3421)-1)</f>
        <v>theater</v>
      </c>
      <c r="R3421" t="str">
        <f>RIGHT(N3421, LEN(N3421)-SEARCH("/", N3421))</f>
        <v>plays</v>
      </c>
      <c r="S3421" s="13">
        <f>(J3421/86400)+25569+(-7/24)</f>
        <v>42448.529918981483</v>
      </c>
      <c r="T3421" s="13">
        <f>(I3421/86400)+25569+(-7/24)</f>
        <v>42466.604166666664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</f>
        <v>1.38</v>
      </c>
      <c r="P3422" s="9">
        <f>(E3422/L3422)</f>
        <v>28.411764705882351</v>
      </c>
      <c r="Q3422" t="str">
        <f>LEFT(N3422,SEARCH("/",N3422)-1)</f>
        <v>theater</v>
      </c>
      <c r="R3422" t="str">
        <f>RIGHT(N3422, LEN(N3422)-SEARCH("/", N3422))</f>
        <v>plays</v>
      </c>
      <c r="S3422" s="13">
        <f>(J3422/86400)+25569+(-7/24)</f>
        <v>42404.798634259263</v>
      </c>
      <c r="T3422" s="13">
        <f>(I3422/86400)+25569+(-7/24)</f>
        <v>42413.708333333336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</f>
        <v>1.0115000000000001</v>
      </c>
      <c r="P3423" s="9">
        <f>(E3423/L3423)</f>
        <v>103.21428571428571</v>
      </c>
      <c r="Q3423" t="str">
        <f>LEFT(N3423,SEARCH("/",N3423)-1)</f>
        <v>theater</v>
      </c>
      <c r="R3423" t="str">
        <f>RIGHT(N3423, LEN(N3423)-SEARCH("/", N3423))</f>
        <v>plays</v>
      </c>
      <c r="S3423" s="13">
        <f>(J3423/86400)+25569+(-7/24)</f>
        <v>42037.499571759261</v>
      </c>
      <c r="T3423" s="13">
        <f>(I3423/86400)+25569+(-7/24)</f>
        <v>42067.499571759261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</f>
        <v>1.091</v>
      </c>
      <c r="P3424" s="9">
        <f>(E3424/L3424)</f>
        <v>71.152173913043484</v>
      </c>
      <c r="Q3424" t="str">
        <f>LEFT(N3424,SEARCH("/",N3424)-1)</f>
        <v>theater</v>
      </c>
      <c r="R3424" t="str">
        <f>RIGHT(N3424, LEN(N3424)-SEARCH("/", N3424))</f>
        <v>plays</v>
      </c>
      <c r="S3424" s="13">
        <f>(J3424/86400)+25569+(-7/24)</f>
        <v>42323.270555555559</v>
      </c>
      <c r="T3424" s="13">
        <f>(I3424/86400)+25569+(-7/24)</f>
        <v>42351.708333333336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</f>
        <v>1.4</v>
      </c>
      <c r="P3425" s="9">
        <f>(E3425/L3425)</f>
        <v>35</v>
      </c>
      <c r="Q3425" t="str">
        <f>LEFT(N3425,SEARCH("/",N3425)-1)</f>
        <v>theater</v>
      </c>
      <c r="R3425" t="str">
        <f>RIGHT(N3425, LEN(N3425)-SEARCH("/", N3425))</f>
        <v>plays</v>
      </c>
      <c r="S3425" s="13">
        <f>(J3425/86400)+25569+(-7/24)</f>
        <v>42088.619687500002</v>
      </c>
      <c r="T3425" s="13">
        <f>(I3425/86400)+25569+(-7/24)</f>
        <v>42118.619687500002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</f>
        <v>1.0358333333333334</v>
      </c>
      <c r="P3426" s="9">
        <f>(E3426/L3426)</f>
        <v>81.776315789473685</v>
      </c>
      <c r="Q3426" t="str">
        <f>LEFT(N3426,SEARCH("/",N3426)-1)</f>
        <v>theater</v>
      </c>
      <c r="R3426" t="str">
        <f>RIGHT(N3426, LEN(N3426)-SEARCH("/", N3426))</f>
        <v>plays</v>
      </c>
      <c r="S3426" s="13">
        <f>(J3426/86400)+25569+(-7/24)</f>
        <v>42018.385231481479</v>
      </c>
      <c r="T3426" s="13">
        <f>(I3426/86400)+25569+(-7/24)</f>
        <v>42039.999305555561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</f>
        <v>1.0297033333333332</v>
      </c>
      <c r="P3427" s="9">
        <f>(E3427/L3427)</f>
        <v>297.02980769230766</v>
      </c>
      <c r="Q3427" t="str">
        <f>LEFT(N3427,SEARCH("/",N3427)-1)</f>
        <v>theater</v>
      </c>
      <c r="R3427" t="str">
        <f>RIGHT(N3427, LEN(N3427)-SEARCH("/", N3427))</f>
        <v>plays</v>
      </c>
      <c r="S3427" s="13">
        <f>(J3427/86400)+25569+(-7/24)</f>
        <v>41884.325648148151</v>
      </c>
      <c r="T3427" s="13">
        <f>(I3427/86400)+25569+(-7/24)</f>
        <v>41916.325648148151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</f>
        <v>1.0813333333333333</v>
      </c>
      <c r="P3428" s="9">
        <f>(E3428/L3428)</f>
        <v>46.609195402298852</v>
      </c>
      <c r="Q3428" t="str">
        <f>LEFT(N3428,SEARCH("/",N3428)-1)</f>
        <v>theater</v>
      </c>
      <c r="R3428" t="str">
        <f>RIGHT(N3428, LEN(N3428)-SEARCH("/", N3428))</f>
        <v>plays</v>
      </c>
      <c r="S3428" s="13">
        <f>(J3428/86400)+25569+(-7/24)</f>
        <v>41883.765081018522</v>
      </c>
      <c r="T3428" s="13">
        <f>(I3428/86400)+25569+(-7/24)</f>
        <v>41902.791666666672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</f>
        <v>1</v>
      </c>
      <c r="P3429" s="9">
        <f>(E3429/L3429)</f>
        <v>51.724137931034484</v>
      </c>
      <c r="Q3429" t="str">
        <f>LEFT(N3429,SEARCH("/",N3429)-1)</f>
        <v>theater</v>
      </c>
      <c r="R3429" t="str">
        <f>RIGHT(N3429, LEN(N3429)-SEARCH("/", N3429))</f>
        <v>plays</v>
      </c>
      <c r="S3429" s="13">
        <f>(J3429/86400)+25569+(-7/24)</f>
        <v>41792.35361111111</v>
      </c>
      <c r="T3429" s="13">
        <f>(I3429/86400)+25569+(-7/24)</f>
        <v>41822.35361111111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</f>
        <v>1.0275000000000001</v>
      </c>
      <c r="P3430" s="9">
        <f>(E3430/L3430)</f>
        <v>40.294117647058826</v>
      </c>
      <c r="Q3430" t="str">
        <f>LEFT(N3430,SEARCH("/",N3430)-1)</f>
        <v>theater</v>
      </c>
      <c r="R3430" t="str">
        <f>RIGHT(N3430, LEN(N3430)-SEARCH("/", N3430))</f>
        <v>plays</v>
      </c>
      <c r="S3430" s="13">
        <f>(J3430/86400)+25569+(-7/24)</f>
        <v>42038.428784722222</v>
      </c>
      <c r="T3430" s="13">
        <f>(I3430/86400)+25569+(-7/24)</f>
        <v>42063.416666666664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</f>
        <v>1.3</v>
      </c>
      <c r="P3431" s="9">
        <f>(E3431/L3431)</f>
        <v>16.25</v>
      </c>
      <c r="Q3431" t="str">
        <f>LEFT(N3431,SEARCH("/",N3431)-1)</f>
        <v>theater</v>
      </c>
      <c r="R3431" t="str">
        <f>RIGHT(N3431, LEN(N3431)-SEARCH("/", N3431))</f>
        <v>plays</v>
      </c>
      <c r="S3431" s="13">
        <f>(J3431/86400)+25569+(-7/24)</f>
        <v>42661.729872685188</v>
      </c>
      <c r="T3431" s="13">
        <f>(I3431/86400)+25569+(-7/24)</f>
        <v>42675.729872685188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</f>
        <v>1.0854949999999999</v>
      </c>
      <c r="P3432" s="9">
        <f>(E3432/L3432)</f>
        <v>30.152638888888887</v>
      </c>
      <c r="Q3432" t="str">
        <f>LEFT(N3432,SEARCH("/",N3432)-1)</f>
        <v>theater</v>
      </c>
      <c r="R3432" t="str">
        <f>RIGHT(N3432, LEN(N3432)-SEARCH("/", N3432))</f>
        <v>plays</v>
      </c>
      <c r="S3432" s="13">
        <f>(J3432/86400)+25569+(-7/24)</f>
        <v>41820.653946759259</v>
      </c>
      <c r="T3432" s="13">
        <f>(I3432/86400)+25569+(-7/24)</f>
        <v>41850.653946759259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</f>
        <v>1</v>
      </c>
      <c r="P3433" s="9">
        <f>(E3433/L3433)</f>
        <v>95.238095238095241</v>
      </c>
      <c r="Q3433" t="str">
        <f>LEFT(N3433,SEARCH("/",N3433)-1)</f>
        <v>theater</v>
      </c>
      <c r="R3433" t="str">
        <f>RIGHT(N3433, LEN(N3433)-SEARCH("/", N3433))</f>
        <v>plays</v>
      </c>
      <c r="S3433" s="13">
        <f>(J3433/86400)+25569+(-7/24)</f>
        <v>41839.43927083334</v>
      </c>
      <c r="T3433" s="13">
        <f>(I3433/86400)+25569+(-7/24)</f>
        <v>41869.43927083334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</f>
        <v>1.0965</v>
      </c>
      <c r="P3434" s="9">
        <f>(E3434/L3434)</f>
        <v>52.214285714285715</v>
      </c>
      <c r="Q3434" t="str">
        <f>LEFT(N3434,SEARCH("/",N3434)-1)</f>
        <v>theater</v>
      </c>
      <c r="R3434" t="str">
        <f>RIGHT(N3434, LEN(N3434)-SEARCH("/", N3434))</f>
        <v>plays</v>
      </c>
      <c r="S3434" s="13">
        <f>(J3434/86400)+25569+(-7/24)</f>
        <v>42380.289513888893</v>
      </c>
      <c r="T3434" s="13">
        <f>(I3434/86400)+25569+(-7/24)</f>
        <v>42405.625000000007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</f>
        <v>1.0026315789473683</v>
      </c>
      <c r="P3435" s="9">
        <f>(E3435/L3435)</f>
        <v>134.1549295774648</v>
      </c>
      <c r="Q3435" t="str">
        <f>LEFT(N3435,SEARCH("/",N3435)-1)</f>
        <v>theater</v>
      </c>
      <c r="R3435" t="str">
        <f>RIGHT(N3435, LEN(N3435)-SEARCH("/", N3435))</f>
        <v>plays</v>
      </c>
      <c r="S3435" s="13">
        <f>(J3435/86400)+25569+(-7/24)</f>
        <v>41775.771469907406</v>
      </c>
      <c r="T3435" s="13">
        <f>(I3435/86400)+25569+(-7/24)</f>
        <v>41806.833333333336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</f>
        <v>1.0555000000000001</v>
      </c>
      <c r="P3436" s="9">
        <f>(E3436/L3436)</f>
        <v>62.827380952380949</v>
      </c>
      <c r="Q3436" t="str">
        <f>LEFT(N3436,SEARCH("/",N3436)-1)</f>
        <v>theater</v>
      </c>
      <c r="R3436" t="str">
        <f>RIGHT(N3436, LEN(N3436)-SEARCH("/", N3436))</f>
        <v>plays</v>
      </c>
      <c r="S3436" s="13">
        <f>(J3436/86400)+25569+(-7/24)</f>
        <v>41800.088761574072</v>
      </c>
      <c r="T3436" s="13">
        <f>(I3436/86400)+25569+(-7/24)</f>
        <v>41830.088761574072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</f>
        <v>1.1200000000000001</v>
      </c>
      <c r="P3437" s="9">
        <f>(E3437/L3437)</f>
        <v>58.94736842105263</v>
      </c>
      <c r="Q3437" t="str">
        <f>LEFT(N3437,SEARCH("/",N3437)-1)</f>
        <v>theater</v>
      </c>
      <c r="R3437" t="str">
        <f>RIGHT(N3437, LEN(N3437)-SEARCH("/", N3437))</f>
        <v>plays</v>
      </c>
      <c r="S3437" s="13">
        <f>(J3437/86400)+25569+(-7/24)</f>
        <v>42572.325150462966</v>
      </c>
      <c r="T3437" s="13">
        <f>(I3437/86400)+25569+(-7/24)</f>
        <v>42588.833333333336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</f>
        <v>1.0589999999999999</v>
      </c>
      <c r="P3438" s="9">
        <f>(E3438/L3438)</f>
        <v>143.1081081081081</v>
      </c>
      <c r="Q3438" t="str">
        <f>LEFT(N3438,SEARCH("/",N3438)-1)</f>
        <v>theater</v>
      </c>
      <c r="R3438" t="str">
        <f>RIGHT(N3438, LEN(N3438)-SEARCH("/", N3438))</f>
        <v>plays</v>
      </c>
      <c r="S3438" s="13">
        <f>(J3438/86400)+25569+(-7/24)</f>
        <v>41851.249918981484</v>
      </c>
      <c r="T3438" s="13">
        <f>(I3438/86400)+25569+(-7/24)</f>
        <v>41872.394444444442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</f>
        <v>1.01</v>
      </c>
      <c r="P3439" s="9">
        <f>(E3439/L3439)</f>
        <v>84.166666666666671</v>
      </c>
      <c r="Q3439" t="str">
        <f>LEFT(N3439,SEARCH("/",N3439)-1)</f>
        <v>theater</v>
      </c>
      <c r="R3439" t="str">
        <f>RIGHT(N3439, LEN(N3439)-SEARCH("/", N3439))</f>
        <v>plays</v>
      </c>
      <c r="S3439" s="13">
        <f>(J3439/86400)+25569+(-7/24)</f>
        <v>42205.419212962966</v>
      </c>
      <c r="T3439" s="13">
        <f>(I3439/86400)+25569+(-7/24)</f>
        <v>42235.419212962966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</f>
        <v>1.042</v>
      </c>
      <c r="P3440" s="9">
        <f>(E3440/L3440)</f>
        <v>186.07142857142858</v>
      </c>
      <c r="Q3440" t="str">
        <f>LEFT(N3440,SEARCH("/",N3440)-1)</f>
        <v>theater</v>
      </c>
      <c r="R3440" t="str">
        <f>RIGHT(N3440, LEN(N3440)-SEARCH("/", N3440))</f>
        <v>plays</v>
      </c>
      <c r="S3440" s="13">
        <f>(J3440/86400)+25569+(-7/24)</f>
        <v>42100.636192129634</v>
      </c>
      <c r="T3440" s="13">
        <f>(I3440/86400)+25569+(-7/24)</f>
        <v>42126.583333333336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</f>
        <v>1.3467833333333334</v>
      </c>
      <c r="P3441" s="9">
        <f>(E3441/L3441)</f>
        <v>89.785555555555561</v>
      </c>
      <c r="Q3441" t="str">
        <f>LEFT(N3441,SEARCH("/",N3441)-1)</f>
        <v>theater</v>
      </c>
      <c r="R3441" t="str">
        <f>RIGHT(N3441, LEN(N3441)-SEARCH("/", N3441))</f>
        <v>plays</v>
      </c>
      <c r="S3441" s="13">
        <f>(J3441/86400)+25569+(-7/24)</f>
        <v>42374.619560185187</v>
      </c>
      <c r="T3441" s="13">
        <f>(I3441/86400)+25569+(-7/24)</f>
        <v>42387.915972222225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</f>
        <v>1.052184</v>
      </c>
      <c r="P3442" s="9">
        <f>(E3442/L3442)</f>
        <v>64.157560975609755</v>
      </c>
      <c r="Q3442" t="str">
        <f>LEFT(N3442,SEARCH("/",N3442)-1)</f>
        <v>theater</v>
      </c>
      <c r="R3442" t="str">
        <f>RIGHT(N3442, LEN(N3442)-SEARCH("/", N3442))</f>
        <v>plays</v>
      </c>
      <c r="S3442" s="13">
        <f>(J3442/86400)+25569+(-7/24)</f>
        <v>41808.831342592595</v>
      </c>
      <c r="T3442" s="13">
        <f>(I3442/86400)+25569+(-7/24)</f>
        <v>41831.385416666672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</f>
        <v>1.026</v>
      </c>
      <c r="P3443" s="9">
        <f>(E3443/L3443)</f>
        <v>59.651162790697676</v>
      </c>
      <c r="Q3443" t="str">
        <f>LEFT(N3443,SEARCH("/",N3443)-1)</f>
        <v>theater</v>
      </c>
      <c r="R3443" t="str">
        <f>RIGHT(N3443, LEN(N3443)-SEARCH("/", N3443))</f>
        <v>plays</v>
      </c>
      <c r="S3443" s="13">
        <f>(J3443/86400)+25569+(-7/24)</f>
        <v>42294.137974537043</v>
      </c>
      <c r="T3443" s="13">
        <f>(I3443/86400)+25569+(-7/24)</f>
        <v>42321.553472222229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</f>
        <v>1</v>
      </c>
      <c r="P3444" s="9">
        <f>(E3444/L3444)</f>
        <v>31.25</v>
      </c>
      <c r="Q3444" t="str">
        <f>LEFT(N3444,SEARCH("/",N3444)-1)</f>
        <v>theater</v>
      </c>
      <c r="R3444" t="str">
        <f>RIGHT(N3444, LEN(N3444)-SEARCH("/", N3444))</f>
        <v>plays</v>
      </c>
      <c r="S3444" s="13">
        <f>(J3444/86400)+25569+(-7/24)</f>
        <v>42124.549444444448</v>
      </c>
      <c r="T3444" s="13">
        <f>(I3444/86400)+25569+(-7/24)</f>
        <v>42154.549444444448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</f>
        <v>1.855</v>
      </c>
      <c r="P3445" s="9">
        <f>(E3445/L3445)</f>
        <v>41.222222222222221</v>
      </c>
      <c r="Q3445" t="str">
        <f>LEFT(N3445,SEARCH("/",N3445)-1)</f>
        <v>theater</v>
      </c>
      <c r="R3445" t="str">
        <f>RIGHT(N3445, LEN(N3445)-SEARCH("/", N3445))</f>
        <v>plays</v>
      </c>
      <c r="S3445" s="13">
        <f>(J3445/86400)+25569+(-7/24)</f>
        <v>41861.233171296299</v>
      </c>
      <c r="T3445" s="13">
        <f>(I3445/86400)+25569+(-7/24)</f>
        <v>41891.233171296299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</f>
        <v>2.89</v>
      </c>
      <c r="P3446" s="9">
        <f>(E3446/L3446)</f>
        <v>43.35</v>
      </c>
      <c r="Q3446" t="str">
        <f>LEFT(N3446,SEARCH("/",N3446)-1)</f>
        <v>theater</v>
      </c>
      <c r="R3446" t="str">
        <f>RIGHT(N3446, LEN(N3446)-SEARCH("/", N3446))</f>
        <v>plays</v>
      </c>
      <c r="S3446" s="13">
        <f>(J3446/86400)+25569+(-7/24)</f>
        <v>42520.999837962961</v>
      </c>
      <c r="T3446" s="13">
        <f>(I3446/86400)+25569+(-7/24)</f>
        <v>42529.290972222225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</f>
        <v>1</v>
      </c>
      <c r="P3447" s="9">
        <f>(E3447/L3447)</f>
        <v>64.516129032258064</v>
      </c>
      <c r="Q3447" t="str">
        <f>LEFT(N3447,SEARCH("/",N3447)-1)</f>
        <v>theater</v>
      </c>
      <c r="R3447" t="str">
        <f>RIGHT(N3447, LEN(N3447)-SEARCH("/", N3447))</f>
        <v>plays</v>
      </c>
      <c r="S3447" s="13">
        <f>(J3447/86400)+25569+(-7/24)</f>
        <v>42272.238842592596</v>
      </c>
      <c r="T3447" s="13">
        <f>(I3447/86400)+25569+(-7/24)</f>
        <v>42300.238842592596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</f>
        <v>1.0820000000000001</v>
      </c>
      <c r="P3448" s="9">
        <f>(E3448/L3448)</f>
        <v>43.28</v>
      </c>
      <c r="Q3448" t="str">
        <f>LEFT(N3448,SEARCH("/",N3448)-1)</f>
        <v>theater</v>
      </c>
      <c r="R3448" t="str">
        <f>RIGHT(N3448, LEN(N3448)-SEARCH("/", N3448))</f>
        <v>plays</v>
      </c>
      <c r="S3448" s="13">
        <f>(J3448/86400)+25569+(-7/24)</f>
        <v>42016.540798611117</v>
      </c>
      <c r="T3448" s="13">
        <f>(I3448/86400)+25569+(-7/24)</f>
        <v>42040.222222222226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</f>
        <v>1.0780000000000001</v>
      </c>
      <c r="P3449" s="9">
        <f>(E3449/L3449)</f>
        <v>77</v>
      </c>
      <c r="Q3449" t="str">
        <f>LEFT(N3449,SEARCH("/",N3449)-1)</f>
        <v>theater</v>
      </c>
      <c r="R3449" t="str">
        <f>RIGHT(N3449, LEN(N3449)-SEARCH("/", N3449))</f>
        <v>plays</v>
      </c>
      <c r="S3449" s="13">
        <f>(J3449/86400)+25569+(-7/24)</f>
        <v>42402.597361111119</v>
      </c>
      <c r="T3449" s="13">
        <f>(I3449/86400)+25569+(-7/24)</f>
        <v>42447.555694444447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</f>
        <v>1.0976190476190477</v>
      </c>
      <c r="P3450" s="9">
        <f>(E3450/L3450)</f>
        <v>51.222222222222221</v>
      </c>
      <c r="Q3450" t="str">
        <f>LEFT(N3450,SEARCH("/",N3450)-1)</f>
        <v>theater</v>
      </c>
      <c r="R3450" t="str">
        <f>RIGHT(N3450, LEN(N3450)-SEARCH("/", N3450))</f>
        <v>plays</v>
      </c>
      <c r="S3450" s="13">
        <f>(J3450/86400)+25569+(-7/24)</f>
        <v>41959.827418981484</v>
      </c>
      <c r="T3450" s="13">
        <f>(I3450/86400)+25569+(-7/24)</f>
        <v>41989.827418981484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</f>
        <v>1.70625</v>
      </c>
      <c r="P3451" s="9">
        <f>(E3451/L3451)</f>
        <v>68.25</v>
      </c>
      <c r="Q3451" t="str">
        <f>LEFT(N3451,SEARCH("/",N3451)-1)</f>
        <v>theater</v>
      </c>
      <c r="R3451" t="str">
        <f>RIGHT(N3451, LEN(N3451)-SEARCH("/", N3451))</f>
        <v>plays</v>
      </c>
      <c r="S3451" s="13">
        <f>(J3451/86400)+25569+(-7/24)</f>
        <v>42531.76085648148</v>
      </c>
      <c r="T3451" s="13">
        <f>(I3451/86400)+25569+(-7/24)</f>
        <v>42559.875000000007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</f>
        <v>1.52</v>
      </c>
      <c r="P3452" s="9">
        <f>(E3452/L3452)</f>
        <v>19.487179487179485</v>
      </c>
      <c r="Q3452" t="str">
        <f>LEFT(N3452,SEARCH("/",N3452)-1)</f>
        <v>theater</v>
      </c>
      <c r="R3452" t="str">
        <f>RIGHT(N3452, LEN(N3452)-SEARCH("/", N3452))</f>
        <v>plays</v>
      </c>
      <c r="S3452" s="13">
        <f>(J3452/86400)+25569+(-7/24)</f>
        <v>42036.412858796299</v>
      </c>
      <c r="T3452" s="13">
        <f>(I3452/86400)+25569+(-7/24)</f>
        <v>42096.371192129627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</f>
        <v>1.0123076923076924</v>
      </c>
      <c r="P3453" s="9">
        <f>(E3453/L3453)</f>
        <v>41.125</v>
      </c>
      <c r="Q3453" t="str">
        <f>LEFT(N3453,SEARCH("/",N3453)-1)</f>
        <v>theater</v>
      </c>
      <c r="R3453" t="str">
        <f>RIGHT(N3453, LEN(N3453)-SEARCH("/", N3453))</f>
        <v>plays</v>
      </c>
      <c r="S3453" s="13">
        <f>(J3453/86400)+25569+(-7/24)</f>
        <v>42088.432025462964</v>
      </c>
      <c r="T3453" s="13">
        <f>(I3453/86400)+25569+(-7/24)</f>
        <v>42115.432025462964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</f>
        <v>1.532</v>
      </c>
      <c r="P3454" s="9">
        <f>(E3454/L3454)</f>
        <v>41.405405405405403</v>
      </c>
      <c r="Q3454" t="str">
        <f>LEFT(N3454,SEARCH("/",N3454)-1)</f>
        <v>theater</v>
      </c>
      <c r="R3454" t="str">
        <f>RIGHT(N3454, LEN(N3454)-SEARCH("/", N3454))</f>
        <v>plays</v>
      </c>
      <c r="S3454" s="13">
        <f>(J3454/86400)+25569+(-7/24)</f>
        <v>41820.34752314815</v>
      </c>
      <c r="T3454" s="13">
        <f>(I3454/86400)+25569+(-7/24)</f>
        <v>41842.874305555561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</f>
        <v>1.2833333333333334</v>
      </c>
      <c r="P3455" s="9">
        <f>(E3455/L3455)</f>
        <v>27.5</v>
      </c>
      <c r="Q3455" t="str">
        <f>LEFT(N3455,SEARCH("/",N3455)-1)</f>
        <v>theater</v>
      </c>
      <c r="R3455" t="str">
        <f>RIGHT(N3455, LEN(N3455)-SEARCH("/", N3455))</f>
        <v>plays</v>
      </c>
      <c r="S3455" s="13">
        <f>(J3455/86400)+25569+(-7/24)</f>
        <v>42535.686990740745</v>
      </c>
      <c r="T3455" s="13">
        <f>(I3455/86400)+25569+(-7/24)</f>
        <v>42595.686990740745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</f>
        <v>1.0071428571428571</v>
      </c>
      <c r="P3456" s="9">
        <f>(E3456/L3456)</f>
        <v>33.571428571428569</v>
      </c>
      <c r="Q3456" t="str">
        <f>LEFT(N3456,SEARCH("/",N3456)-1)</f>
        <v>theater</v>
      </c>
      <c r="R3456" t="str">
        <f>RIGHT(N3456, LEN(N3456)-SEARCH("/", N3456))</f>
        <v>plays</v>
      </c>
      <c r="S3456" s="13">
        <f>(J3456/86400)+25569+(-7/24)</f>
        <v>41821.40693287037</v>
      </c>
      <c r="T3456" s="13">
        <f>(I3456/86400)+25569+(-7/24)</f>
        <v>41851.40693287037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</f>
        <v>1.0065</v>
      </c>
      <c r="P3457" s="9">
        <f>(E3457/L3457)</f>
        <v>145.86956521739131</v>
      </c>
      <c r="Q3457" t="str">
        <f>LEFT(N3457,SEARCH("/",N3457)-1)</f>
        <v>theater</v>
      </c>
      <c r="R3457" t="str">
        <f>RIGHT(N3457, LEN(N3457)-SEARCH("/", N3457))</f>
        <v>plays</v>
      </c>
      <c r="S3457" s="13">
        <f>(J3457/86400)+25569+(-7/24)</f>
        <v>42626.458645833336</v>
      </c>
      <c r="T3457" s="13">
        <f>(I3457/86400)+25569+(-7/24)</f>
        <v>42656.458645833336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</f>
        <v>1.913</v>
      </c>
      <c r="P3458" s="9">
        <f>(E3458/L3458)</f>
        <v>358.6875</v>
      </c>
      <c r="Q3458" t="str">
        <f>LEFT(N3458,SEARCH("/",N3458)-1)</f>
        <v>theater</v>
      </c>
      <c r="R3458" t="str">
        <f>RIGHT(N3458, LEN(N3458)-SEARCH("/", N3458))</f>
        <v>plays</v>
      </c>
      <c r="S3458" s="13">
        <f>(J3458/86400)+25569+(-7/24)</f>
        <v>41820.913969907408</v>
      </c>
      <c r="T3458" s="13">
        <f>(I3458/86400)+25569+(-7/24)</f>
        <v>41851.999305555561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</f>
        <v>1.4019999999999999</v>
      </c>
      <c r="P3459" s="9">
        <f>(E3459/L3459)</f>
        <v>50.981818181818184</v>
      </c>
      <c r="Q3459" t="str">
        <f>LEFT(N3459,SEARCH("/",N3459)-1)</f>
        <v>theater</v>
      </c>
      <c r="R3459" t="str">
        <f>RIGHT(N3459, LEN(N3459)-SEARCH("/", N3459))</f>
        <v>plays</v>
      </c>
      <c r="S3459" s="13">
        <f>(J3459/86400)+25569+(-7/24)</f>
        <v>42016.415011574078</v>
      </c>
      <c r="T3459" s="13">
        <f>(I3459/86400)+25569+(-7/24)</f>
        <v>42046.957638888889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</f>
        <v>1.2433537832310839</v>
      </c>
      <c r="P3460" s="9">
        <f>(E3460/L3460)</f>
        <v>45.037037037037038</v>
      </c>
      <c r="Q3460" t="str">
        <f>LEFT(N3460,SEARCH("/",N3460)-1)</f>
        <v>theater</v>
      </c>
      <c r="R3460" t="str">
        <f>RIGHT(N3460, LEN(N3460)-SEARCH("/", N3460))</f>
        <v>plays</v>
      </c>
      <c r="S3460" s="13">
        <f>(J3460/86400)+25569+(-7/24)</f>
        <v>42010.910914351851</v>
      </c>
      <c r="T3460" s="13">
        <f>(I3460/86400)+25569+(-7/24)</f>
        <v>42037.893750000003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</f>
        <v>1.262</v>
      </c>
      <c r="P3461" s="9">
        <f>(E3461/L3461)</f>
        <v>17.527777777777779</v>
      </c>
      <c r="Q3461" t="str">
        <f>LEFT(N3461,SEARCH("/",N3461)-1)</f>
        <v>theater</v>
      </c>
      <c r="R3461" t="str">
        <f>RIGHT(N3461, LEN(N3461)-SEARCH("/", N3461))</f>
        <v>plays</v>
      </c>
      <c r="S3461" s="13">
        <f>(J3461/86400)+25569+(-7/24)</f>
        <v>42480.188194444447</v>
      </c>
      <c r="T3461" s="13">
        <f>(I3461/86400)+25569+(-7/24)</f>
        <v>42510.188194444447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</f>
        <v>1.9</v>
      </c>
      <c r="P3462" s="9">
        <f>(E3462/L3462)</f>
        <v>50</v>
      </c>
      <c r="Q3462" t="str">
        <f>LEFT(N3462,SEARCH("/",N3462)-1)</f>
        <v>theater</v>
      </c>
      <c r="R3462" t="str">
        <f>RIGHT(N3462, LEN(N3462)-SEARCH("/", N3462))</f>
        <v>plays</v>
      </c>
      <c r="S3462" s="13">
        <f>(J3462/86400)+25569+(-7/24)</f>
        <v>41852.235555555562</v>
      </c>
      <c r="T3462" s="13">
        <f>(I3462/86400)+25569+(-7/24)</f>
        <v>41866.235555555562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</f>
        <v>1.39</v>
      </c>
      <c r="P3463" s="9">
        <f>(E3463/L3463)</f>
        <v>57.916666666666664</v>
      </c>
      <c r="Q3463" t="str">
        <f>LEFT(N3463,SEARCH("/",N3463)-1)</f>
        <v>theater</v>
      </c>
      <c r="R3463" t="str">
        <f>RIGHT(N3463, LEN(N3463)-SEARCH("/", N3463))</f>
        <v>plays</v>
      </c>
      <c r="S3463" s="13">
        <f>(J3463/86400)+25569+(-7/24)</f>
        <v>42643.341192129628</v>
      </c>
      <c r="T3463" s="13">
        <f>(I3463/86400)+25569+(-7/24)</f>
        <v>42671.833333333336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</f>
        <v>2.02</v>
      </c>
      <c r="P3464" s="9">
        <f>(E3464/L3464)</f>
        <v>29.705882352941178</v>
      </c>
      <c r="Q3464" t="str">
        <f>LEFT(N3464,SEARCH("/",N3464)-1)</f>
        <v>theater</v>
      </c>
      <c r="R3464" t="str">
        <f>RIGHT(N3464, LEN(N3464)-SEARCH("/", N3464))</f>
        <v>plays</v>
      </c>
      <c r="S3464" s="13">
        <f>(J3464/86400)+25569+(-7/24)</f>
        <v>42179.606805555559</v>
      </c>
      <c r="T3464" s="13">
        <f>(I3464/86400)+25569+(-7/24)</f>
        <v>42195.458333333336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</f>
        <v>1.0338000000000001</v>
      </c>
      <c r="P3465" s="9">
        <f>(E3465/L3465)</f>
        <v>90.684210526315795</v>
      </c>
      <c r="Q3465" t="str">
        <f>LEFT(N3465,SEARCH("/",N3465)-1)</f>
        <v>theater</v>
      </c>
      <c r="R3465" t="str">
        <f>RIGHT(N3465, LEN(N3465)-SEARCH("/", N3465))</f>
        <v>plays</v>
      </c>
      <c r="S3465" s="13">
        <f>(J3465/86400)+25569+(-7/24)</f>
        <v>42612.627141203709</v>
      </c>
      <c r="T3465" s="13">
        <f>(I3465/86400)+25569+(-7/24)</f>
        <v>42653.874305555561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</f>
        <v>1.023236</v>
      </c>
      <c r="P3466" s="9">
        <f>(E3466/L3466)</f>
        <v>55.012688172043013</v>
      </c>
      <c r="Q3466" t="str">
        <f>LEFT(N3466,SEARCH("/",N3466)-1)</f>
        <v>theater</v>
      </c>
      <c r="R3466" t="str">
        <f>RIGHT(N3466, LEN(N3466)-SEARCH("/", N3466))</f>
        <v>plays</v>
      </c>
      <c r="S3466" s="13">
        <f>(J3466/86400)+25569+(-7/24)</f>
        <v>42574.838391203702</v>
      </c>
      <c r="T3466" s="13">
        <f>(I3466/86400)+25569+(-7/24)</f>
        <v>42604.838391203702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</f>
        <v>1.03</v>
      </c>
      <c r="P3467" s="9">
        <f>(E3467/L3467)</f>
        <v>57.222222222222221</v>
      </c>
      <c r="Q3467" t="str">
        <f>LEFT(N3467,SEARCH("/",N3467)-1)</f>
        <v>theater</v>
      </c>
      <c r="R3467" t="str">
        <f>RIGHT(N3467, LEN(N3467)-SEARCH("/", N3467))</f>
        <v>plays</v>
      </c>
      <c r="S3467" s="13">
        <f>(J3467/86400)+25569+(-7/24)</f>
        <v>42200.334166666667</v>
      </c>
      <c r="T3467" s="13">
        <f>(I3467/86400)+25569+(-7/24)</f>
        <v>42225.375000000007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</f>
        <v>1.2714285714285714</v>
      </c>
      <c r="P3468" s="9">
        <f>(E3468/L3468)</f>
        <v>72.950819672131146</v>
      </c>
      <c r="Q3468" t="str">
        <f>LEFT(N3468,SEARCH("/",N3468)-1)</f>
        <v>theater</v>
      </c>
      <c r="R3468" t="str">
        <f>RIGHT(N3468, LEN(N3468)-SEARCH("/", N3468))</f>
        <v>plays</v>
      </c>
      <c r="S3468" s="13">
        <f>(J3468/86400)+25569+(-7/24)</f>
        <v>42419.727430555555</v>
      </c>
      <c r="T3468" s="13">
        <f>(I3468/86400)+25569+(-7/24)</f>
        <v>42479.685763888891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</f>
        <v>1.01</v>
      </c>
      <c r="P3469" s="9">
        <f>(E3469/L3469)</f>
        <v>64.468085106382972</v>
      </c>
      <c r="Q3469" t="str">
        <f>LEFT(N3469,SEARCH("/",N3469)-1)</f>
        <v>theater</v>
      </c>
      <c r="R3469" t="str">
        <f>RIGHT(N3469, LEN(N3469)-SEARCH("/", N3469))</f>
        <v>plays</v>
      </c>
      <c r="S3469" s="13">
        <f>(J3469/86400)+25569+(-7/24)</f>
        <v>42053.38</v>
      </c>
      <c r="T3469" s="13">
        <f>(I3469/86400)+25569+(-7/24)</f>
        <v>42083.33833333334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</f>
        <v>1.2178</v>
      </c>
      <c r="P3470" s="9">
        <f>(E3470/L3470)</f>
        <v>716.35294117647061</v>
      </c>
      <c r="Q3470" t="str">
        <f>LEFT(N3470,SEARCH("/",N3470)-1)</f>
        <v>theater</v>
      </c>
      <c r="R3470" t="str">
        <f>RIGHT(N3470, LEN(N3470)-SEARCH("/", N3470))</f>
        <v>plays</v>
      </c>
      <c r="S3470" s="13">
        <f>(J3470/86400)+25569+(-7/24)</f>
        <v>42605.473715277782</v>
      </c>
      <c r="T3470" s="13">
        <f>(I3470/86400)+25569+(-7/24)</f>
        <v>42633.833333333336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</f>
        <v>1.1339285714285714</v>
      </c>
      <c r="P3471" s="9">
        <f>(E3471/L3471)</f>
        <v>50.396825396825399</v>
      </c>
      <c r="Q3471" t="str">
        <f>LEFT(N3471,SEARCH("/",N3471)-1)</f>
        <v>theater</v>
      </c>
      <c r="R3471" t="str">
        <f>RIGHT(N3471, LEN(N3471)-SEARCH("/", N3471))</f>
        <v>plays</v>
      </c>
      <c r="S3471" s="13">
        <f>(J3471/86400)+25569+(-7/24)</f>
        <v>42458.350057870375</v>
      </c>
      <c r="T3471" s="13">
        <f>(I3471/86400)+25569+(-7/24)</f>
        <v>42488.350057870375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</f>
        <v>1.5</v>
      </c>
      <c r="P3472" s="9">
        <f>(E3472/L3472)</f>
        <v>41.666666666666664</v>
      </c>
      <c r="Q3472" t="str">
        <f>LEFT(N3472,SEARCH("/",N3472)-1)</f>
        <v>theater</v>
      </c>
      <c r="R3472" t="str">
        <f>RIGHT(N3472, LEN(N3472)-SEARCH("/", N3472))</f>
        <v>plays</v>
      </c>
      <c r="S3472" s="13">
        <f>(J3472/86400)+25569+(-7/24)</f>
        <v>42528.730347222219</v>
      </c>
      <c r="T3472" s="13">
        <f>(I3472/86400)+25569+(-7/24)</f>
        <v>42566.609722222223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</f>
        <v>2.1459999999999999</v>
      </c>
      <c r="P3473" s="9">
        <f>(E3473/L3473)</f>
        <v>35.766666666666666</v>
      </c>
      <c r="Q3473" t="str">
        <f>LEFT(N3473,SEARCH("/",N3473)-1)</f>
        <v>theater</v>
      </c>
      <c r="R3473" t="str">
        <f>RIGHT(N3473, LEN(N3473)-SEARCH("/", N3473))</f>
        <v>plays</v>
      </c>
      <c r="S3473" s="13">
        <f>(J3473/86400)+25569+(-7/24)</f>
        <v>41841.528819444451</v>
      </c>
      <c r="T3473" s="13">
        <f>(I3473/86400)+25569+(-7/24)</f>
        <v>41882.541666666672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</f>
        <v>1.0205</v>
      </c>
      <c r="P3474" s="9">
        <f>(E3474/L3474)</f>
        <v>88.739130434782609</v>
      </c>
      <c r="Q3474" t="str">
        <f>LEFT(N3474,SEARCH("/",N3474)-1)</f>
        <v>theater</v>
      </c>
      <c r="R3474" t="str">
        <f>RIGHT(N3474, LEN(N3474)-SEARCH("/", N3474))</f>
        <v>plays</v>
      </c>
      <c r="S3474" s="13">
        <f>(J3474/86400)+25569+(-7/24)</f>
        <v>41927.878831018519</v>
      </c>
      <c r="T3474" s="13">
        <f>(I3474/86400)+25569+(-7/24)</f>
        <v>41948.957638888889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</f>
        <v>1</v>
      </c>
      <c r="P3475" s="9">
        <f>(E3475/L3475)</f>
        <v>148.4848484848485</v>
      </c>
      <c r="Q3475" t="str">
        <f>LEFT(N3475,SEARCH("/",N3475)-1)</f>
        <v>theater</v>
      </c>
      <c r="R3475" t="str">
        <f>RIGHT(N3475, LEN(N3475)-SEARCH("/", N3475))</f>
        <v>plays</v>
      </c>
      <c r="S3475" s="13">
        <f>(J3475/86400)+25569+(-7/24)</f>
        <v>42062.54277777778</v>
      </c>
      <c r="T3475" s="13">
        <f>(I3475/86400)+25569+(-7/24)</f>
        <v>42083.560416666667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</f>
        <v>1.01</v>
      </c>
      <c r="P3476" s="9">
        <f>(E3476/L3476)</f>
        <v>51.794871794871796</v>
      </c>
      <c r="Q3476" t="str">
        <f>LEFT(N3476,SEARCH("/",N3476)-1)</f>
        <v>theater</v>
      </c>
      <c r="R3476" t="str">
        <f>RIGHT(N3476, LEN(N3476)-SEARCH("/", N3476))</f>
        <v>plays</v>
      </c>
      <c r="S3476" s="13">
        <f>(J3476/86400)+25569+(-7/24)</f>
        <v>42541.209849537037</v>
      </c>
      <c r="T3476" s="13">
        <f>(I3476/86400)+25569+(-7/24)</f>
        <v>42571.209849537037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</f>
        <v>1.1333333333333333</v>
      </c>
      <c r="P3477" s="9">
        <f>(E3477/L3477)</f>
        <v>20</v>
      </c>
      <c r="Q3477" t="str">
        <f>LEFT(N3477,SEARCH("/",N3477)-1)</f>
        <v>theater</v>
      </c>
      <c r="R3477" t="str">
        <f>RIGHT(N3477, LEN(N3477)-SEARCH("/", N3477))</f>
        <v>plays</v>
      </c>
      <c r="S3477" s="13">
        <f>(J3477/86400)+25569+(-7/24)</f>
        <v>41918.589166666665</v>
      </c>
      <c r="T3477" s="13">
        <f>(I3477/86400)+25569+(-7/24)</f>
        <v>41945.708333333336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</f>
        <v>1.04</v>
      </c>
      <c r="P3478" s="9">
        <f>(E3478/L3478)</f>
        <v>52</v>
      </c>
      <c r="Q3478" t="str">
        <f>LEFT(N3478,SEARCH("/",N3478)-1)</f>
        <v>theater</v>
      </c>
      <c r="R3478" t="str">
        <f>RIGHT(N3478, LEN(N3478)-SEARCH("/", N3478))</f>
        <v>plays</v>
      </c>
      <c r="S3478" s="13">
        <f>(J3478/86400)+25569+(-7/24)</f>
        <v>41920.988310185188</v>
      </c>
      <c r="T3478" s="13">
        <f>(I3478/86400)+25569+(-7/24)</f>
        <v>41938.833333333336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</f>
        <v>1.1533333333333333</v>
      </c>
      <c r="P3479" s="9">
        <f>(E3479/L3479)</f>
        <v>53.230769230769234</v>
      </c>
      <c r="Q3479" t="str">
        <f>LEFT(N3479,SEARCH("/",N3479)-1)</f>
        <v>theater</v>
      </c>
      <c r="R3479" t="str">
        <f>RIGHT(N3479, LEN(N3479)-SEARCH("/", N3479))</f>
        <v>plays</v>
      </c>
      <c r="S3479" s="13">
        <f>(J3479/86400)+25569+(-7/24)</f>
        <v>42128.44494212963</v>
      </c>
      <c r="T3479" s="13">
        <f>(I3479/86400)+25569+(-7/24)</f>
        <v>42140.833333333336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</f>
        <v>1.1285000000000001</v>
      </c>
      <c r="P3480" s="9">
        <f>(E3480/L3480)</f>
        <v>39.596491228070178</v>
      </c>
      <c r="Q3480" t="str">
        <f>LEFT(N3480,SEARCH("/",N3480)-1)</f>
        <v>theater</v>
      </c>
      <c r="R3480" t="str">
        <f>RIGHT(N3480, LEN(N3480)-SEARCH("/", N3480))</f>
        <v>plays</v>
      </c>
      <c r="S3480" s="13">
        <f>(J3480/86400)+25569+(-7/24)</f>
        <v>42053.625254629631</v>
      </c>
      <c r="T3480" s="13">
        <f>(I3480/86400)+25569+(-7/24)</f>
        <v>42079.583333333336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</f>
        <v>1.2786666666666666</v>
      </c>
      <c r="P3481" s="9">
        <f>(E3481/L3481)</f>
        <v>34.25</v>
      </c>
      <c r="Q3481" t="str">
        <f>LEFT(N3481,SEARCH("/",N3481)-1)</f>
        <v>theater</v>
      </c>
      <c r="R3481" t="str">
        <f>RIGHT(N3481, LEN(N3481)-SEARCH("/", N3481))</f>
        <v>plays</v>
      </c>
      <c r="S3481" s="13">
        <f>(J3481/86400)+25569+(-7/24)</f>
        <v>41781.563425925931</v>
      </c>
      <c r="T3481" s="13">
        <f>(I3481/86400)+25569+(-7/24)</f>
        <v>41811.563425925931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</f>
        <v>1.4266666666666667</v>
      </c>
      <c r="P3482" s="9">
        <f>(E3482/L3482)</f>
        <v>164.61538461538461</v>
      </c>
      <c r="Q3482" t="str">
        <f>LEFT(N3482,SEARCH("/",N3482)-1)</f>
        <v>theater</v>
      </c>
      <c r="R3482" t="str">
        <f>RIGHT(N3482, LEN(N3482)-SEARCH("/", N3482))</f>
        <v>plays</v>
      </c>
      <c r="S3482" s="13">
        <f>(J3482/86400)+25569+(-7/24)</f>
        <v>42171.025775462964</v>
      </c>
      <c r="T3482" s="13">
        <f>(I3482/86400)+25569+(-7/24)</f>
        <v>42195.583333333336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</f>
        <v>1.1879999999999999</v>
      </c>
      <c r="P3483" s="9">
        <f>(E3483/L3483)</f>
        <v>125.05263157894737</v>
      </c>
      <c r="Q3483" t="str">
        <f>LEFT(N3483,SEARCH("/",N3483)-1)</f>
        <v>theater</v>
      </c>
      <c r="R3483" t="str">
        <f>RIGHT(N3483, LEN(N3483)-SEARCH("/", N3483))</f>
        <v>plays</v>
      </c>
      <c r="S3483" s="13">
        <f>(J3483/86400)+25569+(-7/24)</f>
        <v>41988.955879629633</v>
      </c>
      <c r="T3483" s="13">
        <f>(I3483/86400)+25569+(-7/24)</f>
        <v>42005.955879629633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</f>
        <v>1.3833333333333333</v>
      </c>
      <c r="P3484" s="9">
        <f>(E3484/L3484)</f>
        <v>51.875</v>
      </c>
      <c r="Q3484" t="str">
        <f>LEFT(N3484,SEARCH("/",N3484)-1)</f>
        <v>theater</v>
      </c>
      <c r="R3484" t="str">
        <f>RIGHT(N3484, LEN(N3484)-SEARCH("/", N3484))</f>
        <v>plays</v>
      </c>
      <c r="S3484" s="13">
        <f>(J3484/86400)+25569+(-7/24)</f>
        <v>41796.479930555557</v>
      </c>
      <c r="T3484" s="13">
        <f>(I3484/86400)+25569+(-7/24)</f>
        <v>41826.479930555557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</f>
        <v>1.599402985074627</v>
      </c>
      <c r="P3485" s="9">
        <f>(E3485/L3485)</f>
        <v>40.285714285714285</v>
      </c>
      <c r="Q3485" t="str">
        <f>LEFT(N3485,SEARCH("/",N3485)-1)</f>
        <v>theater</v>
      </c>
      <c r="R3485" t="str">
        <f>RIGHT(N3485, LEN(N3485)-SEARCH("/", N3485))</f>
        <v>plays</v>
      </c>
      <c r="S3485" s="13">
        <f>(J3485/86400)+25569+(-7/24)</f>
        <v>41793.37709490741</v>
      </c>
      <c r="T3485" s="13">
        <f>(I3485/86400)+25569+(-7/24)</f>
        <v>41823.37709490741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</f>
        <v>1.1424000000000001</v>
      </c>
      <c r="P3486" s="9">
        <f>(E3486/L3486)</f>
        <v>64.909090909090907</v>
      </c>
      <c r="Q3486" t="str">
        <f>LEFT(N3486,SEARCH("/",N3486)-1)</f>
        <v>theater</v>
      </c>
      <c r="R3486" t="str">
        <f>RIGHT(N3486, LEN(N3486)-SEARCH("/", N3486))</f>
        <v>plays</v>
      </c>
      <c r="S3486" s="13">
        <f>(J3486/86400)+25569+(-7/24)</f>
        <v>42506.468738425923</v>
      </c>
      <c r="T3486" s="13">
        <f>(I3486/86400)+25569+(-7/24)</f>
        <v>42536.468738425923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</f>
        <v>1.0060606060606061</v>
      </c>
      <c r="P3487" s="9">
        <f>(E3487/L3487)</f>
        <v>55.333333333333336</v>
      </c>
      <c r="Q3487" t="str">
        <f>LEFT(N3487,SEARCH("/",N3487)-1)</f>
        <v>theater</v>
      </c>
      <c r="R3487" t="str">
        <f>RIGHT(N3487, LEN(N3487)-SEARCH("/", N3487))</f>
        <v>plays</v>
      </c>
      <c r="S3487" s="13">
        <f>(J3487/86400)+25569+(-7/24)</f>
        <v>42372.401388888895</v>
      </c>
      <c r="T3487" s="13">
        <f>(I3487/86400)+25569+(-7/24)</f>
        <v>42402.401388888895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</f>
        <v>1.552</v>
      </c>
      <c r="P3488" s="9">
        <f>(E3488/L3488)</f>
        <v>83.142857142857139</v>
      </c>
      <c r="Q3488" t="str">
        <f>LEFT(N3488,SEARCH("/",N3488)-1)</f>
        <v>theater</v>
      </c>
      <c r="R3488" t="str">
        <f>RIGHT(N3488, LEN(N3488)-SEARCH("/", N3488))</f>
        <v>plays</v>
      </c>
      <c r="S3488" s="13">
        <f>(J3488/86400)+25569+(-7/24)</f>
        <v>42126.583344907405</v>
      </c>
      <c r="T3488" s="13">
        <f>(I3488/86400)+25569+(-7/24)</f>
        <v>42157.999305555561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</f>
        <v>1.2775000000000001</v>
      </c>
      <c r="P3489" s="9">
        <f>(E3489/L3489)</f>
        <v>38.712121212121211</v>
      </c>
      <c r="Q3489" t="str">
        <f>LEFT(N3489,SEARCH("/",N3489)-1)</f>
        <v>theater</v>
      </c>
      <c r="R3489" t="str">
        <f>RIGHT(N3489, LEN(N3489)-SEARCH("/", N3489))</f>
        <v>plays</v>
      </c>
      <c r="S3489" s="13">
        <f>(J3489/86400)+25569+(-7/24)</f>
        <v>42149.64875</v>
      </c>
      <c r="T3489" s="13">
        <f>(I3489/86400)+25569+(-7/24)</f>
        <v>42179.64875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</f>
        <v>1.212</v>
      </c>
      <c r="P3490" s="9">
        <f>(E3490/L3490)</f>
        <v>125.37931034482759</v>
      </c>
      <c r="Q3490" t="str">
        <f>LEFT(N3490,SEARCH("/",N3490)-1)</f>
        <v>theater</v>
      </c>
      <c r="R3490" t="str">
        <f>RIGHT(N3490, LEN(N3490)-SEARCH("/", N3490))</f>
        <v>plays</v>
      </c>
      <c r="S3490" s="13">
        <f>(J3490/86400)+25569+(-7/24)</f>
        <v>42087.476388888892</v>
      </c>
      <c r="T3490" s="13">
        <f>(I3490/86400)+25569+(-7/24)</f>
        <v>42111.375000000007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</f>
        <v>1.127</v>
      </c>
      <c r="P3491" s="9">
        <f>(E3491/L3491)</f>
        <v>78.263888888888886</v>
      </c>
      <c r="Q3491" t="str">
        <f>LEFT(N3491,SEARCH("/",N3491)-1)</f>
        <v>theater</v>
      </c>
      <c r="R3491" t="str">
        <f>RIGHT(N3491, LEN(N3491)-SEARCH("/", N3491))</f>
        <v>plays</v>
      </c>
      <c r="S3491" s="13">
        <f>(J3491/86400)+25569+(-7/24)</f>
        <v>41753.3441087963</v>
      </c>
      <c r="T3491" s="13">
        <f>(I3491/86400)+25569+(-7/24)</f>
        <v>41783.583333333336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</f>
        <v>1.2749999999999999</v>
      </c>
      <c r="P3492" s="9">
        <f>(E3492/L3492)</f>
        <v>47.222222222222221</v>
      </c>
      <c r="Q3492" t="str">
        <f>LEFT(N3492,SEARCH("/",N3492)-1)</f>
        <v>theater</v>
      </c>
      <c r="R3492" t="str">
        <f>RIGHT(N3492, LEN(N3492)-SEARCH("/", N3492))</f>
        <v>plays</v>
      </c>
      <c r="S3492" s="13">
        <f>(J3492/86400)+25569+(-7/24)</f>
        <v>42443.510694444449</v>
      </c>
      <c r="T3492" s="13">
        <f>(I3492/86400)+25569+(-7/24)</f>
        <v>42473.510694444449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</f>
        <v>1.5820000000000001</v>
      </c>
      <c r="P3493" s="9">
        <f>(E3493/L3493)</f>
        <v>79.099999999999994</v>
      </c>
      <c r="Q3493" t="str">
        <f>LEFT(N3493,SEARCH("/",N3493)-1)</f>
        <v>theater</v>
      </c>
      <c r="R3493" t="str">
        <f>RIGHT(N3493, LEN(N3493)-SEARCH("/", N3493))</f>
        <v>plays</v>
      </c>
      <c r="S3493" s="13">
        <f>(J3493/86400)+25569+(-7/24)</f>
        <v>42120.958148148151</v>
      </c>
      <c r="T3493" s="13">
        <f>(I3493/86400)+25569+(-7/24)</f>
        <v>42141.958148148151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</f>
        <v>1.0526894736842105</v>
      </c>
      <c r="P3494" s="9">
        <f>(E3494/L3494)</f>
        <v>114.29199999999999</v>
      </c>
      <c r="Q3494" t="str">
        <f>LEFT(N3494,SEARCH("/",N3494)-1)</f>
        <v>theater</v>
      </c>
      <c r="R3494" t="str">
        <f>RIGHT(N3494, LEN(N3494)-SEARCH("/", N3494))</f>
        <v>plays</v>
      </c>
      <c r="S3494" s="13">
        <f>(J3494/86400)+25569+(-7/24)</f>
        <v>42267.717557870368</v>
      </c>
      <c r="T3494" s="13">
        <f>(I3494/86400)+25569+(-7/24)</f>
        <v>42302.717557870368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</f>
        <v>1</v>
      </c>
      <c r="P3495" s="9">
        <f>(E3495/L3495)</f>
        <v>51.724137931034484</v>
      </c>
      <c r="Q3495" t="str">
        <f>LEFT(N3495,SEARCH("/",N3495)-1)</f>
        <v>theater</v>
      </c>
      <c r="R3495" t="str">
        <f>RIGHT(N3495, LEN(N3495)-SEARCH("/", N3495))</f>
        <v>plays</v>
      </c>
      <c r="S3495" s="13">
        <f>(J3495/86400)+25569+(-7/24)</f>
        <v>41848.574490740742</v>
      </c>
      <c r="T3495" s="13">
        <f>(I3495/86400)+25569+(-7/24)</f>
        <v>41867.924305555556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</f>
        <v>1</v>
      </c>
      <c r="P3496" s="9">
        <f>(E3496/L3496)</f>
        <v>30.76923076923077</v>
      </c>
      <c r="Q3496" t="str">
        <f>LEFT(N3496,SEARCH("/",N3496)-1)</f>
        <v>theater</v>
      </c>
      <c r="R3496" t="str">
        <f>RIGHT(N3496, LEN(N3496)-SEARCH("/", N3496))</f>
        <v>plays</v>
      </c>
      <c r="S3496" s="13">
        <f>(J3496/86400)+25569+(-7/24)</f>
        <v>42688.923321759263</v>
      </c>
      <c r="T3496" s="13">
        <f>(I3496/86400)+25569+(-7/24)</f>
        <v>42699.958333333336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</f>
        <v>1.0686</v>
      </c>
      <c r="P3497" s="9">
        <f>(E3497/L3497)</f>
        <v>74.208333333333329</v>
      </c>
      <c r="Q3497" t="str">
        <f>LEFT(N3497,SEARCH("/",N3497)-1)</f>
        <v>theater</v>
      </c>
      <c r="R3497" t="str">
        <f>RIGHT(N3497, LEN(N3497)-SEARCH("/", N3497))</f>
        <v>plays</v>
      </c>
      <c r="S3497" s="13">
        <f>(J3497/86400)+25569+(-7/24)</f>
        <v>41915.471168981479</v>
      </c>
      <c r="T3497" s="13">
        <f>(I3497/86400)+25569+(-7/24)</f>
        <v>41944.429166666669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</f>
        <v>1.244</v>
      </c>
      <c r="P3498" s="9">
        <f>(E3498/L3498)</f>
        <v>47.846153846153847</v>
      </c>
      <c r="Q3498" t="str">
        <f>LEFT(N3498,SEARCH("/",N3498)-1)</f>
        <v>theater</v>
      </c>
      <c r="R3498" t="str">
        <f>RIGHT(N3498, LEN(N3498)-SEARCH("/", N3498))</f>
        <v>plays</v>
      </c>
      <c r="S3498" s="13">
        <f>(J3498/86400)+25569+(-7/24)</f>
        <v>42584.555162037039</v>
      </c>
      <c r="T3498" s="13">
        <f>(I3498/86400)+25569+(-7/24)</f>
        <v>42624.555162037039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</f>
        <v>1.0870406189555126</v>
      </c>
      <c r="P3499" s="9">
        <f>(E3499/L3499)</f>
        <v>34.408163265306122</v>
      </c>
      <c r="Q3499" t="str">
        <f>LEFT(N3499,SEARCH("/",N3499)-1)</f>
        <v>theater</v>
      </c>
      <c r="R3499" t="str">
        <f>RIGHT(N3499, LEN(N3499)-SEARCH("/", N3499))</f>
        <v>plays</v>
      </c>
      <c r="S3499" s="13">
        <f>(J3499/86400)+25569+(-7/24)</f>
        <v>42511.450277777782</v>
      </c>
      <c r="T3499" s="13">
        <f>(I3499/86400)+25569+(-7/24)</f>
        <v>42523.625000000007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</f>
        <v>1.0242424242424242</v>
      </c>
      <c r="P3500" s="9">
        <f>(E3500/L3500)</f>
        <v>40.238095238095241</v>
      </c>
      <c r="Q3500" t="str">
        <f>LEFT(N3500,SEARCH("/",N3500)-1)</f>
        <v>theater</v>
      </c>
      <c r="R3500" t="str">
        <f>RIGHT(N3500, LEN(N3500)-SEARCH("/", N3500))</f>
        <v>plays</v>
      </c>
      <c r="S3500" s="13">
        <f>(J3500/86400)+25569+(-7/24)</f>
        <v>42458.866944444446</v>
      </c>
      <c r="T3500" s="13">
        <f>(I3500/86400)+25569+(-7/24)</f>
        <v>42518.613888888889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</f>
        <v>1.0549999999999999</v>
      </c>
      <c r="P3501" s="9">
        <f>(E3501/L3501)</f>
        <v>60.285714285714285</v>
      </c>
      <c r="Q3501" t="str">
        <f>LEFT(N3501,SEARCH("/",N3501)-1)</f>
        <v>theater</v>
      </c>
      <c r="R3501" t="str">
        <f>RIGHT(N3501, LEN(N3501)-SEARCH("/", N3501))</f>
        <v>plays</v>
      </c>
      <c r="S3501" s="13">
        <f>(J3501/86400)+25569+(-7/24)</f>
        <v>42131.744502314818</v>
      </c>
      <c r="T3501" s="13">
        <f>(I3501/86400)+25569+(-7/24)</f>
        <v>42185.999305555561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</f>
        <v>1.0629999999999999</v>
      </c>
      <c r="P3502" s="9">
        <f>(E3502/L3502)</f>
        <v>25.30952380952381</v>
      </c>
      <c r="Q3502" t="str">
        <f>LEFT(N3502,SEARCH("/",N3502)-1)</f>
        <v>theater</v>
      </c>
      <c r="R3502" t="str">
        <f>RIGHT(N3502, LEN(N3502)-SEARCH("/", N3502))</f>
        <v>plays</v>
      </c>
      <c r="S3502" s="13">
        <f>(J3502/86400)+25569+(-7/24)</f>
        <v>42419.627754629633</v>
      </c>
      <c r="T3502" s="13">
        <f>(I3502/86400)+25569+(-7/24)</f>
        <v>42435.915972222225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</f>
        <v>1.0066666666666666</v>
      </c>
      <c r="P3503" s="9">
        <f>(E3503/L3503)</f>
        <v>35.952380952380949</v>
      </c>
      <c r="Q3503" t="str">
        <f>LEFT(N3503,SEARCH("/",N3503)-1)</f>
        <v>theater</v>
      </c>
      <c r="R3503" t="str">
        <f>RIGHT(N3503, LEN(N3503)-SEARCH("/", N3503))</f>
        <v>plays</v>
      </c>
      <c r="S3503" s="13">
        <f>(J3503/86400)+25569+(-7/24)</f>
        <v>42233.47216435185</v>
      </c>
      <c r="T3503" s="13">
        <f>(I3503/86400)+25569+(-7/24)</f>
        <v>42258.47216435185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</f>
        <v>1.054</v>
      </c>
      <c r="P3504" s="9">
        <f>(E3504/L3504)</f>
        <v>136</v>
      </c>
      <c r="Q3504" t="str">
        <f>LEFT(N3504,SEARCH("/",N3504)-1)</f>
        <v>theater</v>
      </c>
      <c r="R3504" t="str">
        <f>RIGHT(N3504, LEN(N3504)-SEARCH("/", N3504))</f>
        <v>plays</v>
      </c>
      <c r="S3504" s="13">
        <f>(J3504/86400)+25569+(-7/24)</f>
        <v>42430.547731481485</v>
      </c>
      <c r="T3504" s="13">
        <f>(I3504/86400)+25569+(-7/24)</f>
        <v>42444.874305555561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</f>
        <v>1.0755999999999999</v>
      </c>
      <c r="P3505" s="9">
        <f>(E3505/L3505)</f>
        <v>70.763157894736835</v>
      </c>
      <c r="Q3505" t="str">
        <f>LEFT(N3505,SEARCH("/",N3505)-1)</f>
        <v>theater</v>
      </c>
      <c r="R3505" t="str">
        <f>RIGHT(N3505, LEN(N3505)-SEARCH("/", N3505))</f>
        <v>plays</v>
      </c>
      <c r="S3505" s="13">
        <f>(J3505/86400)+25569+(-7/24)</f>
        <v>42545.186666666668</v>
      </c>
      <c r="T3505" s="13">
        <f>(I3505/86400)+25569+(-7/24)</f>
        <v>42575.186666666668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</f>
        <v>1</v>
      </c>
      <c r="P3506" s="9">
        <f>(E3506/L3506)</f>
        <v>125</v>
      </c>
      <c r="Q3506" t="str">
        <f>LEFT(N3506,SEARCH("/",N3506)-1)</f>
        <v>theater</v>
      </c>
      <c r="R3506" t="str">
        <f>RIGHT(N3506, LEN(N3506)-SEARCH("/", N3506))</f>
        <v>plays</v>
      </c>
      <c r="S3506" s="13">
        <f>(J3506/86400)+25569+(-7/24)</f>
        <v>42297.457071759265</v>
      </c>
      <c r="T3506" s="13">
        <f>(I3506/86400)+25569+(-7/24)</f>
        <v>42327.498738425929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</f>
        <v>1.0376000000000001</v>
      </c>
      <c r="P3507" s="9">
        <f>(E3507/L3507)</f>
        <v>66.512820512820511</v>
      </c>
      <c r="Q3507" t="str">
        <f>LEFT(N3507,SEARCH("/",N3507)-1)</f>
        <v>theater</v>
      </c>
      <c r="R3507" t="str">
        <f>RIGHT(N3507, LEN(N3507)-SEARCH("/", N3507))</f>
        <v>plays</v>
      </c>
      <c r="S3507" s="13">
        <f>(J3507/86400)+25569+(-7/24)</f>
        <v>41760.644039351857</v>
      </c>
      <c r="T3507" s="13">
        <f>(I3507/86400)+25569+(-7/24)</f>
        <v>41771.875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</f>
        <v>1.0149999999999999</v>
      </c>
      <c r="P3508" s="9">
        <f>(E3508/L3508)</f>
        <v>105</v>
      </c>
      <c r="Q3508" t="str">
        <f>LEFT(N3508,SEARCH("/",N3508)-1)</f>
        <v>theater</v>
      </c>
      <c r="R3508" t="str">
        <f>RIGHT(N3508, LEN(N3508)-SEARCH("/", N3508))</f>
        <v>plays</v>
      </c>
      <c r="S3508" s="13">
        <f>(J3508/86400)+25569+(-7/24)</f>
        <v>41829.442592592597</v>
      </c>
      <c r="T3508" s="13">
        <f>(I3508/86400)+25569+(-7/24)</f>
        <v>41874.442592592597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</f>
        <v>1.044</v>
      </c>
      <c r="P3509" s="9">
        <f>(E3509/L3509)</f>
        <v>145</v>
      </c>
      <c r="Q3509" t="str">
        <f>LEFT(N3509,SEARCH("/",N3509)-1)</f>
        <v>theater</v>
      </c>
      <c r="R3509" t="str">
        <f>RIGHT(N3509, LEN(N3509)-SEARCH("/", N3509))</f>
        <v>plays</v>
      </c>
      <c r="S3509" s="13">
        <f>(J3509/86400)+25569+(-7/24)</f>
        <v>42491.631215277775</v>
      </c>
      <c r="T3509" s="13">
        <f>(I3509/86400)+25569+(-7/24)</f>
        <v>42521.631215277775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</f>
        <v>1.8</v>
      </c>
      <c r="P3510" s="9">
        <f>(E3510/L3510)</f>
        <v>12</v>
      </c>
      <c r="Q3510" t="str">
        <f>LEFT(N3510,SEARCH("/",N3510)-1)</f>
        <v>theater</v>
      </c>
      <c r="R3510" t="str">
        <f>RIGHT(N3510, LEN(N3510)-SEARCH("/", N3510))</f>
        <v>plays</v>
      </c>
      <c r="S3510" s="13">
        <f>(J3510/86400)+25569+(-7/24)</f>
        <v>42477.438113425924</v>
      </c>
      <c r="T3510" s="13">
        <f>(I3510/86400)+25569+(-7/24)</f>
        <v>42500.583333333336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</f>
        <v>1.0633333333333332</v>
      </c>
      <c r="P3511" s="9">
        <f>(E3511/L3511)</f>
        <v>96.666666666666671</v>
      </c>
      <c r="Q3511" t="str">
        <f>LEFT(N3511,SEARCH("/",N3511)-1)</f>
        <v>theater</v>
      </c>
      <c r="R3511" t="str">
        <f>RIGHT(N3511, LEN(N3511)-SEARCH("/", N3511))</f>
        <v>plays</v>
      </c>
      <c r="S3511" s="13">
        <f>(J3511/86400)+25569+(-7/24)</f>
        <v>41950.567893518521</v>
      </c>
      <c r="T3511" s="13">
        <f>(I3511/86400)+25569+(-7/24)</f>
        <v>41963.913194444445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</f>
        <v>1.0055555555555555</v>
      </c>
      <c r="P3512" s="9">
        <f>(E3512/L3512)</f>
        <v>60.333333333333336</v>
      </c>
      <c r="Q3512" t="str">
        <f>LEFT(N3512,SEARCH("/",N3512)-1)</f>
        <v>theater</v>
      </c>
      <c r="R3512" t="str">
        <f>RIGHT(N3512, LEN(N3512)-SEARCH("/", N3512))</f>
        <v>plays</v>
      </c>
      <c r="S3512" s="13">
        <f>(J3512/86400)+25569+(-7/24)</f>
        <v>41802.329236111116</v>
      </c>
      <c r="T3512" s="13">
        <f>(I3512/86400)+25569+(-7/24)</f>
        <v>41822.329236111116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</f>
        <v>1.012</v>
      </c>
      <c r="P3513" s="9">
        <f>(E3513/L3513)</f>
        <v>79.89473684210526</v>
      </c>
      <c r="Q3513" t="str">
        <f>LEFT(N3513,SEARCH("/",N3513)-1)</f>
        <v>theater</v>
      </c>
      <c r="R3513" t="str">
        <f>RIGHT(N3513, LEN(N3513)-SEARCH("/", N3513))</f>
        <v>plays</v>
      </c>
      <c r="S3513" s="13">
        <f>(J3513/86400)+25569+(-7/24)</f>
        <v>41927.582118055558</v>
      </c>
      <c r="T3513" s="13">
        <f>(I3513/86400)+25569+(-7/24)</f>
        <v>41950.479166666672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</f>
        <v>1</v>
      </c>
      <c r="P3514" s="9">
        <f>(E3514/L3514)</f>
        <v>58.823529411764703</v>
      </c>
      <c r="Q3514" t="str">
        <f>LEFT(N3514,SEARCH("/",N3514)-1)</f>
        <v>theater</v>
      </c>
      <c r="R3514" t="str">
        <f>RIGHT(N3514, LEN(N3514)-SEARCH("/", N3514))</f>
        <v>plays</v>
      </c>
      <c r="S3514" s="13">
        <f>(J3514/86400)+25569+(-7/24)</f>
        <v>42057.24527777778</v>
      </c>
      <c r="T3514" s="13">
        <f>(I3514/86400)+25569+(-7/24)</f>
        <v>42117.203611111116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</f>
        <v>1.1839285714285714</v>
      </c>
      <c r="P3515" s="9">
        <f>(E3515/L3515)</f>
        <v>75.340909090909093</v>
      </c>
      <c r="Q3515" t="str">
        <f>LEFT(N3515,SEARCH("/",N3515)-1)</f>
        <v>theater</v>
      </c>
      <c r="R3515" t="str">
        <f>RIGHT(N3515, LEN(N3515)-SEARCH("/", N3515))</f>
        <v>plays</v>
      </c>
      <c r="S3515" s="13">
        <f>(J3515/86400)+25569+(-7/24)</f>
        <v>41780.804537037038</v>
      </c>
      <c r="T3515" s="13">
        <f>(I3515/86400)+25569+(-7/24)</f>
        <v>41793.915972222225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</f>
        <v>1.1000000000000001</v>
      </c>
      <c r="P3516" s="9">
        <f>(E3516/L3516)</f>
        <v>55</v>
      </c>
      <c r="Q3516" t="str">
        <f>LEFT(N3516,SEARCH("/",N3516)-1)</f>
        <v>theater</v>
      </c>
      <c r="R3516" t="str">
        <f>RIGHT(N3516, LEN(N3516)-SEARCH("/", N3516))</f>
        <v>plays</v>
      </c>
      <c r="S3516" s="13">
        <f>(J3516/86400)+25569+(-7/24)</f>
        <v>42020.555</v>
      </c>
      <c r="T3516" s="13">
        <f>(I3516/86400)+25569+(-7/24)</f>
        <v>42036.915972222225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</f>
        <v>1.0266666666666666</v>
      </c>
      <c r="P3517" s="9">
        <f>(E3517/L3517)</f>
        <v>66.956521739130437</v>
      </c>
      <c r="Q3517" t="str">
        <f>LEFT(N3517,SEARCH("/",N3517)-1)</f>
        <v>theater</v>
      </c>
      <c r="R3517" t="str">
        <f>RIGHT(N3517, LEN(N3517)-SEARCH("/", N3517))</f>
        <v>plays</v>
      </c>
      <c r="S3517" s="13">
        <f>(J3517/86400)+25569+(-7/24)</f>
        <v>42125.481145833335</v>
      </c>
      <c r="T3517" s="13">
        <f>(I3517/86400)+25569+(-7/24)</f>
        <v>42155.481145833335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</f>
        <v>1</v>
      </c>
      <c r="P3518" s="9">
        <f>(E3518/L3518)</f>
        <v>227.27272727272728</v>
      </c>
      <c r="Q3518" t="str">
        <f>LEFT(N3518,SEARCH("/",N3518)-1)</f>
        <v>theater</v>
      </c>
      <c r="R3518" t="str">
        <f>RIGHT(N3518, LEN(N3518)-SEARCH("/", N3518))</f>
        <v>plays</v>
      </c>
      <c r="S3518" s="13">
        <f>(J3518/86400)+25569+(-7/24)</f>
        <v>41855.718402777777</v>
      </c>
      <c r="T3518" s="13">
        <f>(I3518/86400)+25569+(-7/24)</f>
        <v>41889.833333333336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</f>
        <v>1</v>
      </c>
      <c r="P3519" s="9">
        <f>(E3519/L3519)</f>
        <v>307.69230769230768</v>
      </c>
      <c r="Q3519" t="str">
        <f>LEFT(N3519,SEARCH("/",N3519)-1)</f>
        <v>theater</v>
      </c>
      <c r="R3519" t="str">
        <f>RIGHT(N3519, LEN(N3519)-SEARCH("/", N3519))</f>
        <v>plays</v>
      </c>
      <c r="S3519" s="13">
        <f>(J3519/86400)+25569+(-7/24)</f>
        <v>41794.525856481479</v>
      </c>
      <c r="T3519" s="13">
        <f>(I3519/86400)+25569+(-7/24)</f>
        <v>41824.166666666672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</f>
        <v>1.10046</v>
      </c>
      <c r="P3520" s="9">
        <f>(E3520/L3520)</f>
        <v>50.020909090909093</v>
      </c>
      <c r="Q3520" t="str">
        <f>LEFT(N3520,SEARCH("/",N3520)-1)</f>
        <v>theater</v>
      </c>
      <c r="R3520" t="str">
        <f>RIGHT(N3520, LEN(N3520)-SEARCH("/", N3520))</f>
        <v>plays</v>
      </c>
      <c r="S3520" s="13">
        <f>(J3520/86400)+25569+(-7/24)</f>
        <v>41893.491886574076</v>
      </c>
      <c r="T3520" s="13">
        <f>(I3520/86400)+25569+(-7/24)</f>
        <v>41914.306250000001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</f>
        <v>1.0135000000000001</v>
      </c>
      <c r="P3521" s="9">
        <f>(E3521/L3521)</f>
        <v>72.392857142857139</v>
      </c>
      <c r="Q3521" t="str">
        <f>LEFT(N3521,SEARCH("/",N3521)-1)</f>
        <v>theater</v>
      </c>
      <c r="R3521" t="str">
        <f>RIGHT(N3521, LEN(N3521)-SEARCH("/", N3521))</f>
        <v>plays</v>
      </c>
      <c r="S3521" s="13">
        <f>(J3521/86400)+25569+(-7/24)</f>
        <v>42037.307291666664</v>
      </c>
      <c r="T3521" s="13">
        <f>(I3521/86400)+25569+(-7/24)</f>
        <v>42067.307291666664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</f>
        <v>1.0075000000000001</v>
      </c>
      <c r="P3522" s="9">
        <f>(E3522/L3522)</f>
        <v>95.952380952380949</v>
      </c>
      <c r="Q3522" t="str">
        <f>LEFT(N3522,SEARCH("/",N3522)-1)</f>
        <v>theater</v>
      </c>
      <c r="R3522" t="str">
        <f>RIGHT(N3522, LEN(N3522)-SEARCH("/", N3522))</f>
        <v>plays</v>
      </c>
      <c r="S3522" s="13">
        <f>(J3522/86400)+25569+(-7/24)</f>
        <v>42227.532546296301</v>
      </c>
      <c r="T3522" s="13">
        <f>(I3522/86400)+25569+(-7/24)</f>
        <v>42253.282638888886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</f>
        <v>1.6942857142857144</v>
      </c>
      <c r="P3523" s="9">
        <f>(E3523/L3523)</f>
        <v>45.615384615384613</v>
      </c>
      <c r="Q3523" t="str">
        <f>LEFT(N3523,SEARCH("/",N3523)-1)</f>
        <v>theater</v>
      </c>
      <c r="R3523" t="str">
        <f>RIGHT(N3523, LEN(N3523)-SEARCH("/", N3523))</f>
        <v>plays</v>
      </c>
      <c r="S3523" s="13">
        <f>(J3523/86400)+25569+(-7/24)</f>
        <v>41881.06967592593</v>
      </c>
      <c r="T3523" s="13">
        <f>(I3523/86400)+25569+(-7/24)</f>
        <v>41911.06967592593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</f>
        <v>1</v>
      </c>
      <c r="P3524" s="9">
        <f>(E3524/L3524)</f>
        <v>41.029411764705884</v>
      </c>
      <c r="Q3524" t="str">
        <f>LEFT(N3524,SEARCH("/",N3524)-1)</f>
        <v>theater</v>
      </c>
      <c r="R3524" t="str">
        <f>RIGHT(N3524, LEN(N3524)-SEARCH("/", N3524))</f>
        <v>plays</v>
      </c>
      <c r="S3524" s="13">
        <f>(J3524/86400)+25569+(-7/24)</f>
        <v>42234.498217592591</v>
      </c>
      <c r="T3524" s="13">
        <f>(I3524/86400)+25569+(-7/24)</f>
        <v>42262.129166666673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</f>
        <v>1.1365000000000001</v>
      </c>
      <c r="P3525" s="9">
        <f>(E3525/L3525)</f>
        <v>56.825000000000003</v>
      </c>
      <c r="Q3525" t="str">
        <f>LEFT(N3525,SEARCH("/",N3525)-1)</f>
        <v>theater</v>
      </c>
      <c r="R3525" t="str">
        <f>RIGHT(N3525, LEN(N3525)-SEARCH("/", N3525))</f>
        <v>plays</v>
      </c>
      <c r="S3525" s="13">
        <f>(J3525/86400)+25569+(-7/24)</f>
        <v>42581.105879629635</v>
      </c>
      <c r="T3525" s="13">
        <f>(I3525/86400)+25569+(-7/24)</f>
        <v>42638.666666666664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</f>
        <v>1.0156000000000001</v>
      </c>
      <c r="P3526" s="9">
        <f>(E3526/L3526)</f>
        <v>137.24324324324326</v>
      </c>
      <c r="Q3526" t="str">
        <f>LEFT(N3526,SEARCH("/",N3526)-1)</f>
        <v>theater</v>
      </c>
      <c r="R3526" t="str">
        <f>RIGHT(N3526, LEN(N3526)-SEARCH("/", N3526))</f>
        <v>plays</v>
      </c>
      <c r="S3526" s="13">
        <f>(J3526/86400)+25569+(-7/24)</f>
        <v>41880.471909722226</v>
      </c>
      <c r="T3526" s="13">
        <f>(I3526/86400)+25569+(-7/24)</f>
        <v>41894.875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</f>
        <v>1.06</v>
      </c>
      <c r="P3527" s="9">
        <f>(E3527/L3527)</f>
        <v>75.714285714285708</v>
      </c>
      <c r="Q3527" t="str">
        <f>LEFT(N3527,SEARCH("/",N3527)-1)</f>
        <v>theater</v>
      </c>
      <c r="R3527" t="str">
        <f>RIGHT(N3527, LEN(N3527)-SEARCH("/", N3527))</f>
        <v>plays</v>
      </c>
      <c r="S3527" s="13">
        <f>(J3527/86400)+25569+(-7/24)</f>
        <v>42214.404004629636</v>
      </c>
      <c r="T3527" s="13">
        <f>(I3527/86400)+25569+(-7/24)</f>
        <v>42225.375000000007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</f>
        <v>1.02</v>
      </c>
      <c r="P3528" s="9">
        <f>(E3528/L3528)</f>
        <v>99</v>
      </c>
      <c r="Q3528" t="str">
        <f>LEFT(N3528,SEARCH("/",N3528)-1)</f>
        <v>theater</v>
      </c>
      <c r="R3528" t="str">
        <f>RIGHT(N3528, LEN(N3528)-SEARCH("/", N3528))</f>
        <v>plays</v>
      </c>
      <c r="S3528" s="13">
        <f>(J3528/86400)+25569+(-7/24)</f>
        <v>42460.043645833335</v>
      </c>
      <c r="T3528" s="13">
        <f>(I3528/86400)+25569+(-7/24)</f>
        <v>42487.957638888889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</f>
        <v>1.1691666666666667</v>
      </c>
      <c r="P3529" s="9">
        <f>(E3529/L3529)</f>
        <v>81.569767441860463</v>
      </c>
      <c r="Q3529" t="str">
        <f>LEFT(N3529,SEARCH("/",N3529)-1)</f>
        <v>theater</v>
      </c>
      <c r="R3529" t="str">
        <f>RIGHT(N3529, LEN(N3529)-SEARCH("/", N3529))</f>
        <v>plays</v>
      </c>
      <c r="S3529" s="13">
        <f>(J3529/86400)+25569+(-7/24)</f>
        <v>42166.731539351858</v>
      </c>
      <c r="T3529" s="13">
        <f>(I3529/86400)+25569+(-7/24)</f>
        <v>42195.874305555561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</f>
        <v>1.0115151515151515</v>
      </c>
      <c r="P3530" s="9">
        <f>(E3530/L3530)</f>
        <v>45.108108108108105</v>
      </c>
      <c r="Q3530" t="str">
        <f>LEFT(N3530,SEARCH("/",N3530)-1)</f>
        <v>theater</v>
      </c>
      <c r="R3530" t="str">
        <f>RIGHT(N3530, LEN(N3530)-SEARCH("/", N3530))</f>
        <v>plays</v>
      </c>
      <c r="S3530" s="13">
        <f>(J3530/86400)+25569+(-7/24)</f>
        <v>42733.209699074076</v>
      </c>
      <c r="T3530" s="13">
        <f>(I3530/86400)+25569+(-7/24)</f>
        <v>42753.209699074076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</f>
        <v>1.32</v>
      </c>
      <c r="P3531" s="9">
        <f>(E3531/L3531)</f>
        <v>36.666666666666664</v>
      </c>
      <c r="Q3531" t="str">
        <f>LEFT(N3531,SEARCH("/",N3531)-1)</f>
        <v>theater</v>
      </c>
      <c r="R3531" t="str">
        <f>RIGHT(N3531, LEN(N3531)-SEARCH("/", N3531))</f>
        <v>plays</v>
      </c>
      <c r="S3531" s="13">
        <f>(J3531/86400)+25569+(-7/24)</f>
        <v>42177.470115740747</v>
      </c>
      <c r="T3531" s="13">
        <f>(I3531/86400)+25569+(-7/24)</f>
        <v>42197.750000000007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</f>
        <v>1</v>
      </c>
      <c r="P3532" s="9">
        <f>(E3532/L3532)</f>
        <v>125</v>
      </c>
      <c r="Q3532" t="str">
        <f>LEFT(N3532,SEARCH("/",N3532)-1)</f>
        <v>theater</v>
      </c>
      <c r="R3532" t="str">
        <f>RIGHT(N3532, LEN(N3532)-SEARCH("/", N3532))</f>
        <v>plays</v>
      </c>
      <c r="S3532" s="13">
        <f>(J3532/86400)+25569+(-7/24)</f>
        <v>42442.331678240742</v>
      </c>
      <c r="T3532" s="13">
        <f>(I3532/86400)+25569+(-7/24)</f>
        <v>42470.541666666664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</f>
        <v>1.28</v>
      </c>
      <c r="P3533" s="9">
        <f>(E3533/L3533)</f>
        <v>49.230769230769234</v>
      </c>
      <c r="Q3533" t="str">
        <f>LEFT(N3533,SEARCH("/",N3533)-1)</f>
        <v>theater</v>
      </c>
      <c r="R3533" t="str">
        <f>RIGHT(N3533, LEN(N3533)-SEARCH("/", N3533))</f>
        <v>plays</v>
      </c>
      <c r="S3533" s="13">
        <f>(J3533/86400)+25569+(-7/24)</f>
        <v>42521.362662037041</v>
      </c>
      <c r="T3533" s="13">
        <f>(I3533/86400)+25569+(-7/24)</f>
        <v>42551.362662037041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</f>
        <v>1.1895833333333334</v>
      </c>
      <c r="P3534" s="9">
        <f>(E3534/L3534)</f>
        <v>42.296296296296298</v>
      </c>
      <c r="Q3534" t="str">
        <f>LEFT(N3534,SEARCH("/",N3534)-1)</f>
        <v>theater</v>
      </c>
      <c r="R3534" t="str">
        <f>RIGHT(N3534, LEN(N3534)-SEARCH("/", N3534))</f>
        <v>plays</v>
      </c>
      <c r="S3534" s="13">
        <f>(J3534/86400)+25569+(-7/24)</f>
        <v>41884.308182870373</v>
      </c>
      <c r="T3534" s="13">
        <f>(I3534/86400)+25569+(-7/24)</f>
        <v>41899.874305555561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</f>
        <v>1.262</v>
      </c>
      <c r="P3535" s="9">
        <f>(E3535/L3535)</f>
        <v>78.875</v>
      </c>
      <c r="Q3535" t="str">
        <f>LEFT(N3535,SEARCH("/",N3535)-1)</f>
        <v>theater</v>
      </c>
      <c r="R3535" t="str">
        <f>RIGHT(N3535, LEN(N3535)-SEARCH("/", N3535))</f>
        <v>plays</v>
      </c>
      <c r="S3535" s="13">
        <f>(J3535/86400)+25569+(-7/24)</f>
        <v>42289.46952546297</v>
      </c>
      <c r="T3535" s="13">
        <f>(I3535/86400)+25569+(-7/24)</f>
        <v>42319.511192129634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</f>
        <v>1.5620000000000001</v>
      </c>
      <c r="P3536" s="9">
        <f>(E3536/L3536)</f>
        <v>38.284313725490193</v>
      </c>
      <c r="Q3536" t="str">
        <f>LEFT(N3536,SEARCH("/",N3536)-1)</f>
        <v>theater</v>
      </c>
      <c r="R3536" t="str">
        <f>RIGHT(N3536, LEN(N3536)-SEARCH("/", N3536))</f>
        <v>plays</v>
      </c>
      <c r="S3536" s="13">
        <f>(J3536/86400)+25569+(-7/24)</f>
        <v>42243.333599537036</v>
      </c>
      <c r="T3536" s="13">
        <f>(I3536/86400)+25569+(-7/24)</f>
        <v>42278.333599537036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</f>
        <v>1.0315000000000001</v>
      </c>
      <c r="P3537" s="9">
        <f>(E3537/L3537)</f>
        <v>44.847826086956523</v>
      </c>
      <c r="Q3537" t="str">
        <f>LEFT(N3537,SEARCH("/",N3537)-1)</f>
        <v>theater</v>
      </c>
      <c r="R3537" t="str">
        <f>RIGHT(N3537, LEN(N3537)-SEARCH("/", N3537))</f>
        <v>plays</v>
      </c>
      <c r="S3537" s="13">
        <f>(J3537/86400)+25569+(-7/24)</f>
        <v>42248.348495370374</v>
      </c>
      <c r="T3537" s="13">
        <f>(I3537/86400)+25569+(-7/24)</f>
        <v>42279.458333333336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</f>
        <v>1.5333333333333334</v>
      </c>
      <c r="P3538" s="9">
        <f>(E3538/L3538)</f>
        <v>13.529411764705882</v>
      </c>
      <c r="Q3538" t="str">
        <f>LEFT(N3538,SEARCH("/",N3538)-1)</f>
        <v>theater</v>
      </c>
      <c r="R3538" t="str">
        <f>RIGHT(N3538, LEN(N3538)-SEARCH("/", N3538))</f>
        <v>plays</v>
      </c>
      <c r="S3538" s="13">
        <f>(J3538/86400)+25569+(-7/24)</f>
        <v>42328.435474537044</v>
      </c>
      <c r="T3538" s="13">
        <f>(I3538/86400)+25569+(-7/24)</f>
        <v>42358.207638888889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</f>
        <v>1.8044444444444445</v>
      </c>
      <c r="P3539" s="9">
        <f>(E3539/L3539)</f>
        <v>43.5</v>
      </c>
      <c r="Q3539" t="str">
        <f>LEFT(N3539,SEARCH("/",N3539)-1)</f>
        <v>theater</v>
      </c>
      <c r="R3539" t="str">
        <f>RIGHT(N3539, LEN(N3539)-SEARCH("/", N3539))</f>
        <v>plays</v>
      </c>
      <c r="S3539" s="13">
        <f>(J3539/86400)+25569+(-7/24)</f>
        <v>41923.062685185192</v>
      </c>
      <c r="T3539" s="13">
        <f>(I3539/86400)+25569+(-7/24)</f>
        <v>41960.040972222225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</f>
        <v>1.2845</v>
      </c>
      <c r="P3540" s="9">
        <f>(E3540/L3540)</f>
        <v>30.951807228915662</v>
      </c>
      <c r="Q3540" t="str">
        <f>LEFT(N3540,SEARCH("/",N3540)-1)</f>
        <v>theater</v>
      </c>
      <c r="R3540" t="str">
        <f>RIGHT(N3540, LEN(N3540)-SEARCH("/", N3540))</f>
        <v>plays</v>
      </c>
      <c r="S3540" s="13">
        <f>(J3540/86400)+25569+(-7/24)</f>
        <v>42571.128935185188</v>
      </c>
      <c r="T3540" s="13">
        <f>(I3540/86400)+25569+(-7/24)</f>
        <v>42599.128935185188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</f>
        <v>1.1966666666666668</v>
      </c>
      <c r="P3541" s="9">
        <f>(E3541/L3541)</f>
        <v>55.230769230769234</v>
      </c>
      <c r="Q3541" t="str">
        <f>LEFT(N3541,SEARCH("/",N3541)-1)</f>
        <v>theater</v>
      </c>
      <c r="R3541" t="str">
        <f>RIGHT(N3541, LEN(N3541)-SEARCH("/", N3541))</f>
        <v>plays</v>
      </c>
      <c r="S3541" s="13">
        <f>(J3541/86400)+25569+(-7/24)</f>
        <v>42600.464375000003</v>
      </c>
      <c r="T3541" s="13">
        <f>(I3541/86400)+25569+(-7/24)</f>
        <v>42621.464375000003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</f>
        <v>1.23</v>
      </c>
      <c r="P3542" s="9">
        <f>(E3542/L3542)</f>
        <v>46.125</v>
      </c>
      <c r="Q3542" t="str">
        <f>LEFT(N3542,SEARCH("/",N3542)-1)</f>
        <v>theater</v>
      </c>
      <c r="R3542" t="str">
        <f>RIGHT(N3542, LEN(N3542)-SEARCH("/", N3542))</f>
        <v>plays</v>
      </c>
      <c r="S3542" s="13">
        <f>(J3542/86400)+25569+(-7/24)</f>
        <v>42516.711701388893</v>
      </c>
      <c r="T3542" s="13">
        <f>(I3542/86400)+25569+(-7/24)</f>
        <v>42546.711701388893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</f>
        <v>1.05</v>
      </c>
      <c r="P3543" s="9">
        <f>(E3543/L3543)</f>
        <v>39.375</v>
      </c>
      <c r="Q3543" t="str">
        <f>LEFT(N3543,SEARCH("/",N3543)-1)</f>
        <v>theater</v>
      </c>
      <c r="R3543" t="str">
        <f>RIGHT(N3543, LEN(N3543)-SEARCH("/", N3543))</f>
        <v>plays</v>
      </c>
      <c r="S3543" s="13">
        <f>(J3543/86400)+25569+(-7/24)</f>
        <v>42222.438368055555</v>
      </c>
      <c r="T3543" s="13">
        <f>(I3543/86400)+25569+(-7/24)</f>
        <v>42247.438368055555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</f>
        <v>1.0223636363636364</v>
      </c>
      <c r="P3544" s="9">
        <f>(E3544/L3544)</f>
        <v>66.152941176470591</v>
      </c>
      <c r="Q3544" t="str">
        <f>LEFT(N3544,SEARCH("/",N3544)-1)</f>
        <v>theater</v>
      </c>
      <c r="R3544" t="str">
        <f>RIGHT(N3544, LEN(N3544)-SEARCH("/", N3544))</f>
        <v>plays</v>
      </c>
      <c r="S3544" s="13">
        <f>(J3544/86400)+25569+(-7/24)</f>
        <v>41829.308125000003</v>
      </c>
      <c r="T3544" s="13">
        <f>(I3544/86400)+25569+(-7/24)</f>
        <v>41889.308125000003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</f>
        <v>1.0466666666666666</v>
      </c>
      <c r="P3545" s="9">
        <f>(E3545/L3545)</f>
        <v>54.137931034482762</v>
      </c>
      <c r="Q3545" t="str">
        <f>LEFT(N3545,SEARCH("/",N3545)-1)</f>
        <v>theater</v>
      </c>
      <c r="R3545" t="str">
        <f>RIGHT(N3545, LEN(N3545)-SEARCH("/", N3545))</f>
        <v>plays</v>
      </c>
      <c r="S3545" s="13">
        <f>(J3545/86400)+25569+(-7/24)</f>
        <v>42150.463645833333</v>
      </c>
      <c r="T3545" s="13">
        <f>(I3545/86400)+25569+(-7/24)</f>
        <v>42180.463645833333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</f>
        <v>1</v>
      </c>
      <c r="P3546" s="9">
        <f>(E3546/L3546)</f>
        <v>104.16666666666667</v>
      </c>
      <c r="Q3546" t="str">
        <f>LEFT(N3546,SEARCH("/",N3546)-1)</f>
        <v>theater</v>
      </c>
      <c r="R3546" t="str">
        <f>RIGHT(N3546, LEN(N3546)-SEARCH("/", N3546))</f>
        <v>plays</v>
      </c>
      <c r="S3546" s="13">
        <f>(J3546/86400)+25569+(-7/24)</f>
        <v>42040.540011574078</v>
      </c>
      <c r="T3546" s="13">
        <f>(I3546/86400)+25569+(-7/24)</f>
        <v>42070.540011574078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</f>
        <v>1.004</v>
      </c>
      <c r="P3547" s="9">
        <f>(E3547/L3547)</f>
        <v>31.375</v>
      </c>
      <c r="Q3547" t="str">
        <f>LEFT(N3547,SEARCH("/",N3547)-1)</f>
        <v>theater</v>
      </c>
      <c r="R3547" t="str">
        <f>RIGHT(N3547, LEN(N3547)-SEARCH("/", N3547))</f>
        <v>plays</v>
      </c>
      <c r="S3547" s="13">
        <f>(J3547/86400)+25569+(-7/24)</f>
        <v>42075.515729166669</v>
      </c>
      <c r="T3547" s="13">
        <f>(I3547/86400)+25569+(-7/24)</f>
        <v>42105.515729166669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</f>
        <v>1.0227272727272727</v>
      </c>
      <c r="P3548" s="9">
        <f>(E3548/L3548)</f>
        <v>59.210526315789473</v>
      </c>
      <c r="Q3548" t="str">
        <f>LEFT(N3548,SEARCH("/",N3548)-1)</f>
        <v>theater</v>
      </c>
      <c r="R3548" t="str">
        <f>RIGHT(N3548, LEN(N3548)-SEARCH("/", N3548))</f>
        <v>plays</v>
      </c>
      <c r="S3548" s="13">
        <f>(J3548/86400)+25569+(-7/24)</f>
        <v>42073.369027777779</v>
      </c>
      <c r="T3548" s="13">
        <f>(I3548/86400)+25569+(-7/24)</f>
        <v>42094.874305555561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</f>
        <v>1.1440928571428572</v>
      </c>
      <c r="P3549" s="9">
        <f>(E3549/L3549)</f>
        <v>119.17633928571429</v>
      </c>
      <c r="Q3549" t="str">
        <f>LEFT(N3549,SEARCH("/",N3549)-1)</f>
        <v>theater</v>
      </c>
      <c r="R3549" t="str">
        <f>RIGHT(N3549, LEN(N3549)-SEARCH("/", N3549))</f>
        <v>plays</v>
      </c>
      <c r="S3549" s="13">
        <f>(J3549/86400)+25569+(-7/24)</f>
        <v>42479.787048611113</v>
      </c>
      <c r="T3549" s="13">
        <f>(I3549/86400)+25569+(-7/24)</f>
        <v>42503.874305555561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</f>
        <v>1.019047619047619</v>
      </c>
      <c r="P3550" s="9">
        <f>(E3550/L3550)</f>
        <v>164.61538461538461</v>
      </c>
      <c r="Q3550" t="str">
        <f>LEFT(N3550,SEARCH("/",N3550)-1)</f>
        <v>theater</v>
      </c>
      <c r="R3550" t="str">
        <f>RIGHT(N3550, LEN(N3550)-SEARCH("/", N3550))</f>
        <v>plays</v>
      </c>
      <c r="S3550" s="13">
        <f>(J3550/86400)+25569+(-7/24)</f>
        <v>42411.650625000002</v>
      </c>
      <c r="T3550" s="13">
        <f>(I3550/86400)+25569+(-7/24)</f>
        <v>42433.750000000007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</f>
        <v>1.02</v>
      </c>
      <c r="P3551" s="9">
        <f>(E3551/L3551)</f>
        <v>24.285714285714285</v>
      </c>
      <c r="Q3551" t="str">
        <f>LEFT(N3551,SEARCH("/",N3551)-1)</f>
        <v>theater</v>
      </c>
      <c r="R3551" t="str">
        <f>RIGHT(N3551, LEN(N3551)-SEARCH("/", N3551))</f>
        <v>plays</v>
      </c>
      <c r="S3551" s="13">
        <f>(J3551/86400)+25569+(-7/24)</f>
        <v>42223.102696759262</v>
      </c>
      <c r="T3551" s="13">
        <f>(I3551/86400)+25569+(-7/24)</f>
        <v>42251.102696759262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</f>
        <v>1.048</v>
      </c>
      <c r="P3552" s="9">
        <f>(E3552/L3552)</f>
        <v>40.9375</v>
      </c>
      <c r="Q3552" t="str">
        <f>LEFT(N3552,SEARCH("/",N3552)-1)</f>
        <v>theater</v>
      </c>
      <c r="R3552" t="str">
        <f>RIGHT(N3552, LEN(N3552)-SEARCH("/", N3552))</f>
        <v>plays</v>
      </c>
      <c r="S3552" s="13">
        <f>(J3552/86400)+25569+(-7/24)</f>
        <v>42462.601828703708</v>
      </c>
      <c r="T3552" s="13">
        <f>(I3552/86400)+25569+(-7/24)</f>
        <v>42492.601828703708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</f>
        <v>1.0183333333333333</v>
      </c>
      <c r="P3553" s="9">
        <f>(E3553/L3553)</f>
        <v>61.1</v>
      </c>
      <c r="Q3553" t="str">
        <f>LEFT(N3553,SEARCH("/",N3553)-1)</f>
        <v>theater</v>
      </c>
      <c r="R3553" t="str">
        <f>RIGHT(N3553, LEN(N3553)-SEARCH("/", N3553))</f>
        <v>plays</v>
      </c>
      <c r="S3553" s="13">
        <f>(J3553/86400)+25569+(-7/24)</f>
        <v>41753.224189814813</v>
      </c>
      <c r="T3553" s="13">
        <f>(I3553/86400)+25569+(-7/24)</f>
        <v>41781.629861111112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</f>
        <v>1</v>
      </c>
      <c r="P3554" s="9">
        <f>(E3554/L3554)</f>
        <v>38.65</v>
      </c>
      <c r="Q3554" t="str">
        <f>LEFT(N3554,SEARCH("/",N3554)-1)</f>
        <v>theater</v>
      </c>
      <c r="R3554" t="str">
        <f>RIGHT(N3554, LEN(N3554)-SEARCH("/", N3554))</f>
        <v>plays</v>
      </c>
      <c r="S3554" s="13">
        <f>(J3554/86400)+25569+(-7/24)</f>
        <v>41788.295416666668</v>
      </c>
      <c r="T3554" s="13">
        <f>(I3554/86400)+25569+(-7/24)</f>
        <v>41818.295416666668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</f>
        <v>1.0627272727272727</v>
      </c>
      <c r="P3555" s="9">
        <f>(E3555/L3555)</f>
        <v>56.20192307692308</v>
      </c>
      <c r="Q3555" t="str">
        <f>LEFT(N3555,SEARCH("/",N3555)-1)</f>
        <v>theater</v>
      </c>
      <c r="R3555" t="str">
        <f>RIGHT(N3555, LEN(N3555)-SEARCH("/", N3555))</f>
        <v>plays</v>
      </c>
      <c r="S3555" s="13">
        <f>(J3555/86400)+25569+(-7/24)</f>
        <v>42195.737037037041</v>
      </c>
      <c r="T3555" s="13">
        <f>(I3555/86400)+25569+(-7/24)</f>
        <v>42227.708333333336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</f>
        <v>1.1342219999999998</v>
      </c>
      <c r="P3556" s="9">
        <f>(E3556/L3556)</f>
        <v>107.00207547169811</v>
      </c>
      <c r="Q3556" t="str">
        <f>LEFT(N3556,SEARCH("/",N3556)-1)</f>
        <v>theater</v>
      </c>
      <c r="R3556" t="str">
        <f>RIGHT(N3556, LEN(N3556)-SEARCH("/", N3556))</f>
        <v>plays</v>
      </c>
      <c r="S3556" s="13">
        <f>(J3556/86400)+25569+(-7/24)</f>
        <v>42015.758784722224</v>
      </c>
      <c r="T3556" s="13">
        <f>(I3556/86400)+25569+(-7/24)</f>
        <v>42046.416666666664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</f>
        <v>1</v>
      </c>
      <c r="P3557" s="9">
        <f>(E3557/L3557)</f>
        <v>171.42857142857142</v>
      </c>
      <c r="Q3557" t="str">
        <f>LEFT(N3557,SEARCH("/",N3557)-1)</f>
        <v>theater</v>
      </c>
      <c r="R3557" t="str">
        <f>RIGHT(N3557, LEN(N3557)-SEARCH("/", N3557))</f>
        <v>plays</v>
      </c>
      <c r="S3557" s="13">
        <f>(J3557/86400)+25569+(-7/24)</f>
        <v>42661.150393518525</v>
      </c>
      <c r="T3557" s="13">
        <f>(I3557/86400)+25569+(-7/24)</f>
        <v>42691.192060185189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</f>
        <v>1.0045454545454546</v>
      </c>
      <c r="P3558" s="9">
        <f>(E3558/L3558)</f>
        <v>110.5</v>
      </c>
      <c r="Q3558" t="str">
        <f>LEFT(N3558,SEARCH("/",N3558)-1)</f>
        <v>theater</v>
      </c>
      <c r="R3558" t="str">
        <f>RIGHT(N3558, LEN(N3558)-SEARCH("/", N3558))</f>
        <v>plays</v>
      </c>
      <c r="S3558" s="13">
        <f>(J3558/86400)+25569+(-7/24)</f>
        <v>41808.357916666668</v>
      </c>
      <c r="T3558" s="13">
        <f>(I3558/86400)+25569+(-7/24)</f>
        <v>41868.357916666668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</f>
        <v>1.0003599999999999</v>
      </c>
      <c r="P3559" s="9">
        <f>(E3559/L3559)</f>
        <v>179.27598566308242</v>
      </c>
      <c r="Q3559" t="str">
        <f>LEFT(N3559,SEARCH("/",N3559)-1)</f>
        <v>theater</v>
      </c>
      <c r="R3559" t="str">
        <f>RIGHT(N3559, LEN(N3559)-SEARCH("/", N3559))</f>
        <v>plays</v>
      </c>
      <c r="S3559" s="13">
        <f>(J3559/86400)+25569+(-7/24)</f>
        <v>41729.985081018523</v>
      </c>
      <c r="T3559" s="13">
        <f>(I3559/86400)+25569+(-7/24)</f>
        <v>41763.985081018523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</f>
        <v>1.44</v>
      </c>
      <c r="P3560" s="9">
        <f>(E3560/L3560)</f>
        <v>22.90909090909091</v>
      </c>
      <c r="Q3560" t="str">
        <f>LEFT(N3560,SEARCH("/",N3560)-1)</f>
        <v>theater</v>
      </c>
      <c r="R3560" t="str">
        <f>RIGHT(N3560, LEN(N3560)-SEARCH("/", N3560))</f>
        <v>plays</v>
      </c>
      <c r="S3560" s="13">
        <f>(J3560/86400)+25569+(-7/24)</f>
        <v>42139.525173611117</v>
      </c>
      <c r="T3560" s="13">
        <f>(I3560/86400)+25569+(-7/24)</f>
        <v>42181.583333333336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</f>
        <v>1.0349999999999999</v>
      </c>
      <c r="P3561" s="9">
        <f>(E3561/L3561)</f>
        <v>43.125</v>
      </c>
      <c r="Q3561" t="str">
        <f>LEFT(N3561,SEARCH("/",N3561)-1)</f>
        <v>theater</v>
      </c>
      <c r="R3561" t="str">
        <f>RIGHT(N3561, LEN(N3561)-SEARCH("/", N3561))</f>
        <v>plays</v>
      </c>
      <c r="S3561" s="13">
        <f>(J3561/86400)+25569+(-7/24)</f>
        <v>42193.804490740738</v>
      </c>
      <c r="T3561" s="13">
        <f>(I3561/86400)+25569+(-7/24)</f>
        <v>42216.081944444442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</f>
        <v>1.0843750000000001</v>
      </c>
      <c r="P3562" s="9">
        <f>(E3562/L3562)</f>
        <v>46.891891891891895</v>
      </c>
      <c r="Q3562" t="str">
        <f>LEFT(N3562,SEARCH("/",N3562)-1)</f>
        <v>theater</v>
      </c>
      <c r="R3562" t="str">
        <f>RIGHT(N3562, LEN(N3562)-SEARCH("/", N3562))</f>
        <v>plays</v>
      </c>
      <c r="S3562" s="13">
        <f>(J3562/86400)+25569+(-7/24)</f>
        <v>42115.597986111112</v>
      </c>
      <c r="T3562" s="13">
        <f>(I3562/86400)+25569+(-7/24)</f>
        <v>42150.822916666664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</f>
        <v>1.024</v>
      </c>
      <c r="P3563" s="9">
        <f>(E3563/L3563)</f>
        <v>47.407407407407405</v>
      </c>
      <c r="Q3563" t="str">
        <f>LEFT(N3563,SEARCH("/",N3563)-1)</f>
        <v>theater</v>
      </c>
      <c r="R3563" t="str">
        <f>RIGHT(N3563, LEN(N3563)-SEARCH("/", N3563))</f>
        <v>plays</v>
      </c>
      <c r="S3563" s="13">
        <f>(J3563/86400)+25569+(-7/24)</f>
        <v>42203.388634259267</v>
      </c>
      <c r="T3563" s="13">
        <f>(I3563/86400)+25569+(-7/24)</f>
        <v>42221.483333333337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</f>
        <v>1.4888888888888889</v>
      </c>
      <c r="P3564" s="9">
        <f>(E3564/L3564)</f>
        <v>15.129032258064516</v>
      </c>
      <c r="Q3564" t="str">
        <f>LEFT(N3564,SEARCH("/",N3564)-1)</f>
        <v>theater</v>
      </c>
      <c r="R3564" t="str">
        <f>RIGHT(N3564, LEN(N3564)-SEARCH("/", N3564))</f>
        <v>plays</v>
      </c>
      <c r="S3564" s="13">
        <f>(J3564/86400)+25569+(-7/24)</f>
        <v>42433.470219907409</v>
      </c>
      <c r="T3564" s="13">
        <f>(I3564/86400)+25569+(-7/24)</f>
        <v>42442.625000000007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</f>
        <v>1.0549000000000002</v>
      </c>
      <c r="P3565" s="9">
        <f>(E3565/L3565)</f>
        <v>21.098000000000003</v>
      </c>
      <c r="Q3565" t="str">
        <f>LEFT(N3565,SEARCH("/",N3565)-1)</f>
        <v>theater</v>
      </c>
      <c r="R3565" t="str">
        <f>RIGHT(N3565, LEN(N3565)-SEARCH("/", N3565))</f>
        <v>plays</v>
      </c>
      <c r="S3565" s="13">
        <f>(J3565/86400)+25569+(-7/24)</f>
        <v>42555.380277777782</v>
      </c>
      <c r="T3565" s="13">
        <f>(I3565/86400)+25569+(-7/24)</f>
        <v>42583.500000000007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</f>
        <v>1.0049999999999999</v>
      </c>
      <c r="P3566" s="9">
        <f>(E3566/L3566)</f>
        <v>59.117647058823529</v>
      </c>
      <c r="Q3566" t="str">
        <f>LEFT(N3566,SEARCH("/",N3566)-1)</f>
        <v>theater</v>
      </c>
      <c r="R3566" t="str">
        <f>RIGHT(N3566, LEN(N3566)-SEARCH("/", N3566))</f>
        <v>plays</v>
      </c>
      <c r="S3566" s="13">
        <f>(J3566/86400)+25569+(-7/24)</f>
        <v>42236.331585648149</v>
      </c>
      <c r="T3566" s="13">
        <f>(I3566/86400)+25569+(-7/24)</f>
        <v>42282.375000000007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</f>
        <v>1.3055555555555556</v>
      </c>
      <c r="P3567" s="9">
        <f>(E3567/L3567)</f>
        <v>97.916666666666671</v>
      </c>
      <c r="Q3567" t="str">
        <f>LEFT(N3567,SEARCH("/",N3567)-1)</f>
        <v>theater</v>
      </c>
      <c r="R3567" t="str">
        <f>RIGHT(N3567, LEN(N3567)-SEARCH("/", N3567))</f>
        <v>plays</v>
      </c>
      <c r="S3567" s="13">
        <f>(J3567/86400)+25569+(-7/24)</f>
        <v>41974.451481481483</v>
      </c>
      <c r="T3567" s="13">
        <f>(I3567/86400)+25569+(-7/24)</f>
        <v>42004.451481481483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</f>
        <v>1.0475000000000001</v>
      </c>
      <c r="P3568" s="9">
        <f>(E3568/L3568)</f>
        <v>55.131578947368418</v>
      </c>
      <c r="Q3568" t="str">
        <f>LEFT(N3568,SEARCH("/",N3568)-1)</f>
        <v>theater</v>
      </c>
      <c r="R3568" t="str">
        <f>RIGHT(N3568, LEN(N3568)-SEARCH("/", N3568))</f>
        <v>plays</v>
      </c>
      <c r="S3568" s="13">
        <f>(J3568/86400)+25569+(-7/24)</f>
        <v>41997.216238425928</v>
      </c>
      <c r="T3568" s="13">
        <f>(I3568/86400)+25569+(-7/24)</f>
        <v>42027.216238425928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</f>
        <v>1.0880000000000001</v>
      </c>
      <c r="P3569" s="9">
        <f>(E3569/L3569)</f>
        <v>26.536585365853657</v>
      </c>
      <c r="Q3569" t="str">
        <f>LEFT(N3569,SEARCH("/",N3569)-1)</f>
        <v>theater</v>
      </c>
      <c r="R3569" t="str">
        <f>RIGHT(N3569, LEN(N3569)-SEARCH("/", N3569))</f>
        <v>plays</v>
      </c>
      <c r="S3569" s="13">
        <f>(J3569/86400)+25569+(-7/24)</f>
        <v>42135.51902777778</v>
      </c>
      <c r="T3569" s="13">
        <f>(I3569/86400)+25569+(-7/24)</f>
        <v>42165.51902777778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</f>
        <v>1.1100000000000001</v>
      </c>
      <c r="P3570" s="9">
        <f>(E3570/L3570)</f>
        <v>58.421052631578945</v>
      </c>
      <c r="Q3570" t="str">
        <f>LEFT(N3570,SEARCH("/",N3570)-1)</f>
        <v>theater</v>
      </c>
      <c r="R3570" t="str">
        <f>RIGHT(N3570, LEN(N3570)-SEARCH("/", N3570))</f>
        <v>plays</v>
      </c>
      <c r="S3570" s="13">
        <f>(J3570/86400)+25569+(-7/24)</f>
        <v>41869.449004629634</v>
      </c>
      <c r="T3570" s="13">
        <f>(I3570/86400)+25569+(-7/24)</f>
        <v>41899.449004629634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</f>
        <v>1.0047999999999999</v>
      </c>
      <c r="P3571" s="9">
        <f>(E3571/L3571)</f>
        <v>122.53658536585365</v>
      </c>
      <c r="Q3571" t="str">
        <f>LEFT(N3571,SEARCH("/",N3571)-1)</f>
        <v>theater</v>
      </c>
      <c r="R3571" t="str">
        <f>RIGHT(N3571, LEN(N3571)-SEARCH("/", N3571))</f>
        <v>plays</v>
      </c>
      <c r="S3571" s="13">
        <f>(J3571/86400)+25569+(-7/24)</f>
        <v>41982.396944444445</v>
      </c>
      <c r="T3571" s="13">
        <f>(I3571/86400)+25569+(-7/24)</f>
        <v>42012.396944444445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</f>
        <v>1.1435</v>
      </c>
      <c r="P3572" s="9">
        <f>(E3572/L3572)</f>
        <v>87.961538461538467</v>
      </c>
      <c r="Q3572" t="str">
        <f>LEFT(N3572,SEARCH("/",N3572)-1)</f>
        <v>theater</v>
      </c>
      <c r="R3572" t="str">
        <f>RIGHT(N3572, LEN(N3572)-SEARCH("/", N3572))</f>
        <v>plays</v>
      </c>
      <c r="S3572" s="13">
        <f>(J3572/86400)+25569+(-7/24)</f>
        <v>41976.040312500001</v>
      </c>
      <c r="T3572" s="13">
        <f>(I3572/86400)+25569+(-7/24)</f>
        <v>42004.000000000007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</f>
        <v>1.2206666666666666</v>
      </c>
      <c r="P3573" s="9">
        <f>(E3573/L3573)</f>
        <v>73.239999999999995</v>
      </c>
      <c r="Q3573" t="str">
        <f>LEFT(N3573,SEARCH("/",N3573)-1)</f>
        <v>theater</v>
      </c>
      <c r="R3573" t="str">
        <f>RIGHT(N3573, LEN(N3573)-SEARCH("/", N3573))</f>
        <v>plays</v>
      </c>
      <c r="S3573" s="13">
        <f>(J3573/86400)+25569+(-7/24)</f>
        <v>41912.567280092597</v>
      </c>
      <c r="T3573" s="13">
        <f>(I3573/86400)+25569+(-7/24)</f>
        <v>41942.567280092597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</f>
        <v>1</v>
      </c>
      <c r="P3574" s="9">
        <f>(E3574/L3574)</f>
        <v>55.555555555555557</v>
      </c>
      <c r="Q3574" t="str">
        <f>LEFT(N3574,SEARCH("/",N3574)-1)</f>
        <v>theater</v>
      </c>
      <c r="R3574" t="str">
        <f>RIGHT(N3574, LEN(N3574)-SEARCH("/", N3574))</f>
        <v>plays</v>
      </c>
      <c r="S3574" s="13">
        <f>(J3574/86400)+25569+(-7/24)</f>
        <v>42146.278726851851</v>
      </c>
      <c r="T3574" s="13">
        <f>(I3574/86400)+25569+(-7/24)</f>
        <v>42176.278726851851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</f>
        <v>1.028</v>
      </c>
      <c r="P3575" s="9">
        <f>(E3575/L3575)</f>
        <v>39.53846153846154</v>
      </c>
      <c r="Q3575" t="str">
        <f>LEFT(N3575,SEARCH("/",N3575)-1)</f>
        <v>theater</v>
      </c>
      <c r="R3575" t="str">
        <f>RIGHT(N3575, LEN(N3575)-SEARCH("/", N3575))</f>
        <v>plays</v>
      </c>
      <c r="S3575" s="13">
        <f>(J3575/86400)+25569+(-7/24)</f>
        <v>41921.083865740744</v>
      </c>
      <c r="T3575" s="13">
        <f>(I3575/86400)+25569+(-7/24)</f>
        <v>41951.125532407408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</f>
        <v>1.0612068965517241</v>
      </c>
      <c r="P3576" s="9">
        <f>(E3576/L3576)</f>
        <v>136.77777777777777</v>
      </c>
      <c r="Q3576" t="str">
        <f>LEFT(N3576,SEARCH("/",N3576)-1)</f>
        <v>theater</v>
      </c>
      <c r="R3576" t="str">
        <f>RIGHT(N3576, LEN(N3576)-SEARCH("/", N3576))</f>
        <v>plays</v>
      </c>
      <c r="S3576" s="13">
        <f>(J3576/86400)+25569+(-7/24)</f>
        <v>41926.651018518525</v>
      </c>
      <c r="T3576" s="13">
        <f>(I3576/86400)+25569+(-7/24)</f>
        <v>41956.692685185182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</f>
        <v>1.0133000000000001</v>
      </c>
      <c r="P3577" s="9">
        <f>(E3577/L3577)</f>
        <v>99.343137254901961</v>
      </c>
      <c r="Q3577" t="str">
        <f>LEFT(N3577,SEARCH("/",N3577)-1)</f>
        <v>theater</v>
      </c>
      <c r="R3577" t="str">
        <f>RIGHT(N3577, LEN(N3577)-SEARCH("/", N3577))</f>
        <v>plays</v>
      </c>
      <c r="S3577" s="13">
        <f>(J3577/86400)+25569+(-7/24)</f>
        <v>42561.492210648146</v>
      </c>
      <c r="T3577" s="13">
        <f>(I3577/86400)+25569+(-7/24)</f>
        <v>42592.874305555561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</f>
        <v>1</v>
      </c>
      <c r="P3578" s="9">
        <f>(E3578/L3578)</f>
        <v>20</v>
      </c>
      <c r="Q3578" t="str">
        <f>LEFT(N3578,SEARCH("/",N3578)-1)</f>
        <v>theater</v>
      </c>
      <c r="R3578" t="str">
        <f>RIGHT(N3578, LEN(N3578)-SEARCH("/", N3578))</f>
        <v>plays</v>
      </c>
      <c r="S3578" s="13">
        <f>(J3578/86400)+25569+(-7/24)</f>
        <v>42649.257569444446</v>
      </c>
      <c r="T3578" s="13">
        <f>(I3578/86400)+25569+(-7/24)</f>
        <v>42709.299236111117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</f>
        <v>1.3</v>
      </c>
      <c r="P3579" s="9">
        <f>(E3579/L3579)</f>
        <v>28.888888888888889</v>
      </c>
      <c r="Q3579" t="str">
        <f>LEFT(N3579,SEARCH("/",N3579)-1)</f>
        <v>theater</v>
      </c>
      <c r="R3579" t="str">
        <f>RIGHT(N3579, LEN(N3579)-SEARCH("/", N3579))</f>
        <v>plays</v>
      </c>
      <c r="S3579" s="13">
        <f>(J3579/86400)+25569+(-7/24)</f>
        <v>42093.495173611118</v>
      </c>
      <c r="T3579" s="13">
        <f>(I3579/86400)+25569+(-7/24)</f>
        <v>42119.977777777785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</f>
        <v>1.0001333333333333</v>
      </c>
      <c r="P3580" s="9">
        <f>(E3580/L3580)</f>
        <v>40.545945945945945</v>
      </c>
      <c r="Q3580" t="str">
        <f>LEFT(N3580,SEARCH("/",N3580)-1)</f>
        <v>theater</v>
      </c>
      <c r="R3580" t="str">
        <f>RIGHT(N3580, LEN(N3580)-SEARCH("/", N3580))</f>
        <v>plays</v>
      </c>
      <c r="S3580" s="13">
        <f>(J3580/86400)+25569+(-7/24)</f>
        <v>42460.441863425927</v>
      </c>
      <c r="T3580" s="13">
        <f>(I3580/86400)+25569+(-7/24)</f>
        <v>42490.441863425927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</f>
        <v>1</v>
      </c>
      <c r="P3581" s="9">
        <f>(E3581/L3581)</f>
        <v>35.714285714285715</v>
      </c>
      <c r="Q3581" t="str">
        <f>LEFT(N3581,SEARCH("/",N3581)-1)</f>
        <v>theater</v>
      </c>
      <c r="R3581" t="str">
        <f>RIGHT(N3581, LEN(N3581)-SEARCH("/", N3581))</f>
        <v>plays</v>
      </c>
      <c r="S3581" s="13">
        <f>(J3581/86400)+25569+(-7/24)</f>
        <v>42430.470555555563</v>
      </c>
      <c r="T3581" s="13">
        <f>(I3581/86400)+25569+(-7/24)</f>
        <v>42460.428888888891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</f>
        <v>1.1388888888888888</v>
      </c>
      <c r="P3582" s="9">
        <f>(E3582/L3582)</f>
        <v>37.962962962962962</v>
      </c>
      <c r="Q3582" t="str">
        <f>LEFT(N3582,SEARCH("/",N3582)-1)</f>
        <v>theater</v>
      </c>
      <c r="R3582" t="str">
        <f>RIGHT(N3582, LEN(N3582)-SEARCH("/", N3582))</f>
        <v>plays</v>
      </c>
      <c r="S3582" s="13">
        <f>(J3582/86400)+25569+(-7/24)</f>
        <v>42025.884513888894</v>
      </c>
      <c r="T3582" s="13">
        <f>(I3582/86400)+25569+(-7/24)</f>
        <v>42063.915972222225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</f>
        <v>1</v>
      </c>
      <c r="P3583" s="9">
        <f>(E3583/L3583)</f>
        <v>33.333333333333336</v>
      </c>
      <c r="Q3583" t="str">
        <f>LEFT(N3583,SEARCH("/",N3583)-1)</f>
        <v>theater</v>
      </c>
      <c r="R3583" t="str">
        <f>RIGHT(N3583, LEN(N3583)-SEARCH("/", N3583))</f>
        <v>plays</v>
      </c>
      <c r="S3583" s="13">
        <f>(J3583/86400)+25569+(-7/24)</f>
        <v>41836.179513888892</v>
      </c>
      <c r="T3583" s="13">
        <f>(I3583/86400)+25569+(-7/24)</f>
        <v>41850.179513888892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</f>
        <v>2.87</v>
      </c>
      <c r="P3584" s="9">
        <f>(E3584/L3584)</f>
        <v>58.571428571428569</v>
      </c>
      <c r="Q3584" t="str">
        <f>LEFT(N3584,SEARCH("/",N3584)-1)</f>
        <v>theater</v>
      </c>
      <c r="R3584" t="str">
        <f>RIGHT(N3584, LEN(N3584)-SEARCH("/", N3584))</f>
        <v>plays</v>
      </c>
      <c r="S3584" s="13">
        <f>(J3584/86400)+25569+(-7/24)</f>
        <v>42450.804189814815</v>
      </c>
      <c r="T3584" s="13">
        <f>(I3584/86400)+25569+(-7/24)</f>
        <v>42464.804189814815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</f>
        <v>1.085</v>
      </c>
      <c r="P3585" s="9">
        <f>(E3585/L3585)</f>
        <v>135.625</v>
      </c>
      <c r="Q3585" t="str">
        <f>LEFT(N3585,SEARCH("/",N3585)-1)</f>
        <v>theater</v>
      </c>
      <c r="R3585" t="str">
        <f>RIGHT(N3585, LEN(N3585)-SEARCH("/", N3585))</f>
        <v>plays</v>
      </c>
      <c r="S3585" s="13">
        <f>(J3585/86400)+25569+(-7/24)</f>
        <v>42418.134317129632</v>
      </c>
      <c r="T3585" s="13">
        <f>(I3585/86400)+25569+(-7/24)</f>
        <v>42478.092650462968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</f>
        <v>1.155</v>
      </c>
      <c r="P3586" s="9">
        <f>(E3586/L3586)</f>
        <v>30.9375</v>
      </c>
      <c r="Q3586" t="str">
        <f>LEFT(N3586,SEARCH("/",N3586)-1)</f>
        <v>theater</v>
      </c>
      <c r="R3586" t="str">
        <f>RIGHT(N3586, LEN(N3586)-SEARCH("/", N3586))</f>
        <v>plays</v>
      </c>
      <c r="S3586" s="13">
        <f>(J3586/86400)+25569+(-7/24)</f>
        <v>42168.024814814817</v>
      </c>
      <c r="T3586" s="13">
        <f>(I3586/86400)+25569+(-7/24)</f>
        <v>42198.024814814817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</f>
        <v>1.1911764705882353</v>
      </c>
      <c r="P3587" s="9">
        <f>(E3587/L3587)</f>
        <v>176.08695652173913</v>
      </c>
      <c r="Q3587" t="str">
        <f>LEFT(N3587,SEARCH("/",N3587)-1)</f>
        <v>theater</v>
      </c>
      <c r="R3587" t="str">
        <f>RIGHT(N3587, LEN(N3587)-SEARCH("/", N3587))</f>
        <v>plays</v>
      </c>
      <c r="S3587" s="13">
        <f>(J3587/86400)+25569+(-7/24)</f>
        <v>41964.42465277778</v>
      </c>
      <c r="T3587" s="13">
        <f>(I3587/86400)+25569+(-7/24)</f>
        <v>41994.42465277778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</f>
        <v>1.0942666666666667</v>
      </c>
      <c r="P3588" s="9">
        <f>(E3588/L3588)</f>
        <v>151.9814814814815</v>
      </c>
      <c r="Q3588" t="str">
        <f>LEFT(N3588,SEARCH("/",N3588)-1)</f>
        <v>theater</v>
      </c>
      <c r="R3588" t="str">
        <f>RIGHT(N3588, LEN(N3588)-SEARCH("/", N3588))</f>
        <v>plays</v>
      </c>
      <c r="S3588" s="13">
        <f>(J3588/86400)+25569+(-7/24)</f>
        <v>42576.405902777777</v>
      </c>
      <c r="T3588" s="13">
        <f>(I3588/86400)+25569+(-7/24)</f>
        <v>42636.405902777777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</f>
        <v>1.266</v>
      </c>
      <c r="P3589" s="9">
        <f>(E3589/L3589)</f>
        <v>22.607142857142858</v>
      </c>
      <c r="Q3589" t="str">
        <f>LEFT(N3589,SEARCH("/",N3589)-1)</f>
        <v>theater</v>
      </c>
      <c r="R3589" t="str">
        <f>RIGHT(N3589, LEN(N3589)-SEARCH("/", N3589))</f>
        <v>plays</v>
      </c>
      <c r="S3589" s="13">
        <f>(J3589/86400)+25569+(-7/24)</f>
        <v>42503.24831018519</v>
      </c>
      <c r="T3589" s="13">
        <f>(I3589/86400)+25569+(-7/24)</f>
        <v>42548.500000000007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</f>
        <v>1.0049999999999999</v>
      </c>
      <c r="P3590" s="9">
        <f>(E3590/L3590)</f>
        <v>18.272727272727273</v>
      </c>
      <c r="Q3590" t="str">
        <f>LEFT(N3590,SEARCH("/",N3590)-1)</f>
        <v>theater</v>
      </c>
      <c r="R3590" t="str">
        <f>RIGHT(N3590, LEN(N3590)-SEARCH("/", N3590))</f>
        <v>plays</v>
      </c>
      <c r="S3590" s="13">
        <f>(J3590/86400)+25569+(-7/24)</f>
        <v>42101.537152777782</v>
      </c>
      <c r="T3590" s="13">
        <f>(I3590/86400)+25569+(-7/24)</f>
        <v>42123.666666666664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</f>
        <v>1.2749999999999999</v>
      </c>
      <c r="P3591" s="9">
        <f>(E3591/L3591)</f>
        <v>82.258064516129039</v>
      </c>
      <c r="Q3591" t="str">
        <f>LEFT(N3591,SEARCH("/",N3591)-1)</f>
        <v>theater</v>
      </c>
      <c r="R3591" t="str">
        <f>RIGHT(N3591, LEN(N3591)-SEARCH("/", N3591))</f>
        <v>plays</v>
      </c>
      <c r="S3591" s="13">
        <f>(J3591/86400)+25569+(-7/24)</f>
        <v>42125.355868055558</v>
      </c>
      <c r="T3591" s="13">
        <f>(I3591/86400)+25569+(-7/24)</f>
        <v>42150.355868055558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</f>
        <v>1.0005999999999999</v>
      </c>
      <c r="P3592" s="9">
        <f>(E3592/L3592)</f>
        <v>68.534246575342465</v>
      </c>
      <c r="Q3592" t="str">
        <f>LEFT(N3592,SEARCH("/",N3592)-1)</f>
        <v>theater</v>
      </c>
      <c r="R3592" t="str">
        <f>RIGHT(N3592, LEN(N3592)-SEARCH("/", N3592))</f>
        <v>plays</v>
      </c>
      <c r="S3592" s="13">
        <f>(J3592/86400)+25569+(-7/24)</f>
        <v>41902.042060185187</v>
      </c>
      <c r="T3592" s="13">
        <f>(I3592/86400)+25569+(-7/24)</f>
        <v>41932.042060185187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</f>
        <v>1.75</v>
      </c>
      <c r="P3593" s="9">
        <f>(E3593/L3593)</f>
        <v>68.055555555555557</v>
      </c>
      <c r="Q3593" t="str">
        <f>LEFT(N3593,SEARCH("/",N3593)-1)</f>
        <v>theater</v>
      </c>
      <c r="R3593" t="str">
        <f>RIGHT(N3593, LEN(N3593)-SEARCH("/", N3593))</f>
        <v>plays</v>
      </c>
      <c r="S3593" s="13">
        <f>(J3593/86400)+25569+(-7/24)</f>
        <v>42003.656759259262</v>
      </c>
      <c r="T3593" s="13">
        <f>(I3593/86400)+25569+(-7/24)</f>
        <v>42027.915972222225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</f>
        <v>1.2725</v>
      </c>
      <c r="P3594" s="9">
        <f>(E3594/L3594)</f>
        <v>72.714285714285708</v>
      </c>
      <c r="Q3594" t="str">
        <f>LEFT(N3594,SEARCH("/",N3594)-1)</f>
        <v>theater</v>
      </c>
      <c r="R3594" t="str">
        <f>RIGHT(N3594, LEN(N3594)-SEARCH("/", N3594))</f>
        <v>plays</v>
      </c>
      <c r="S3594" s="13">
        <f>(J3594/86400)+25569+(-7/24)</f>
        <v>41988.538275462961</v>
      </c>
      <c r="T3594" s="13">
        <f>(I3594/86400)+25569+(-7/24)</f>
        <v>42045.915972222225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</f>
        <v>1.1063333333333334</v>
      </c>
      <c r="P3595" s="9">
        <f>(E3595/L3595)</f>
        <v>77.186046511627907</v>
      </c>
      <c r="Q3595" t="str">
        <f>LEFT(N3595,SEARCH("/",N3595)-1)</f>
        <v>theater</v>
      </c>
      <c r="R3595" t="str">
        <f>RIGHT(N3595, LEN(N3595)-SEARCH("/", N3595))</f>
        <v>plays</v>
      </c>
      <c r="S3595" s="13">
        <f>(J3595/86400)+25569+(-7/24)</f>
        <v>41974.606932870374</v>
      </c>
      <c r="T3595" s="13">
        <f>(I3595/86400)+25569+(-7/24)</f>
        <v>42009.55972222222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</f>
        <v>1.2593749999999999</v>
      </c>
      <c r="P3596" s="9">
        <f>(E3596/L3596)</f>
        <v>55.972222222222221</v>
      </c>
      <c r="Q3596" t="str">
        <f>LEFT(N3596,SEARCH("/",N3596)-1)</f>
        <v>theater</v>
      </c>
      <c r="R3596" t="str">
        <f>RIGHT(N3596, LEN(N3596)-SEARCH("/", N3596))</f>
        <v>plays</v>
      </c>
      <c r="S3596" s="13">
        <f>(J3596/86400)+25569+(-7/24)</f>
        <v>42591.775254629632</v>
      </c>
      <c r="T3596" s="13">
        <f>(I3596/86400)+25569+(-7/24)</f>
        <v>42616.775254629632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</f>
        <v>1.1850000000000001</v>
      </c>
      <c r="P3597" s="9">
        <f>(E3597/L3597)</f>
        <v>49.693548387096776</v>
      </c>
      <c r="Q3597" t="str">
        <f>LEFT(N3597,SEARCH("/",N3597)-1)</f>
        <v>theater</v>
      </c>
      <c r="R3597" t="str">
        <f>RIGHT(N3597, LEN(N3597)-SEARCH("/", N3597))</f>
        <v>plays</v>
      </c>
      <c r="S3597" s="13">
        <f>(J3597/86400)+25569+(-7/24)</f>
        <v>42049.71670138889</v>
      </c>
      <c r="T3597" s="13">
        <f>(I3597/86400)+25569+(-7/24)</f>
        <v>42075.999305555561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</f>
        <v>1.0772727272727274</v>
      </c>
      <c r="P3598" s="9">
        <f>(E3598/L3598)</f>
        <v>79</v>
      </c>
      <c r="Q3598" t="str">
        <f>LEFT(N3598,SEARCH("/",N3598)-1)</f>
        <v>theater</v>
      </c>
      <c r="R3598" t="str">
        <f>RIGHT(N3598, LEN(N3598)-SEARCH("/", N3598))</f>
        <v>plays</v>
      </c>
      <c r="S3598" s="13">
        <f>(J3598/86400)+25569+(-7/24)</f>
        <v>41856.423402777778</v>
      </c>
      <c r="T3598" s="13">
        <f>(I3598/86400)+25569+(-7/24)</f>
        <v>41877.423402777778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</f>
        <v>1.026</v>
      </c>
      <c r="P3599" s="9">
        <f>(E3599/L3599)</f>
        <v>77.727272727272734</v>
      </c>
      <c r="Q3599" t="str">
        <f>LEFT(N3599,SEARCH("/",N3599)-1)</f>
        <v>theater</v>
      </c>
      <c r="R3599" t="str">
        <f>RIGHT(N3599, LEN(N3599)-SEARCH("/", N3599))</f>
        <v>plays</v>
      </c>
      <c r="S3599" s="13">
        <f>(J3599/86400)+25569+(-7/24)</f>
        <v>42417.293865740743</v>
      </c>
      <c r="T3599" s="13">
        <f>(I3599/86400)+25569+(-7/24)</f>
        <v>42431.957638888889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</f>
        <v>1.101</v>
      </c>
      <c r="P3600" s="9">
        <f>(E3600/L3600)</f>
        <v>40.777777777777779</v>
      </c>
      <c r="Q3600" t="str">
        <f>LEFT(N3600,SEARCH("/",N3600)-1)</f>
        <v>theater</v>
      </c>
      <c r="R3600" t="str">
        <f>RIGHT(N3600, LEN(N3600)-SEARCH("/", N3600))</f>
        <v>plays</v>
      </c>
      <c r="S3600" s="13">
        <f>(J3600/86400)+25569+(-7/24)</f>
        <v>41866.507199074076</v>
      </c>
      <c r="T3600" s="13">
        <f>(I3600/86400)+25569+(-7/24)</f>
        <v>41884.915972222225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</f>
        <v>2.02</v>
      </c>
      <c r="P3601" s="9">
        <f>(E3601/L3601)</f>
        <v>59.411764705882355</v>
      </c>
      <c r="Q3601" t="str">
        <f>LEFT(N3601,SEARCH("/",N3601)-1)</f>
        <v>theater</v>
      </c>
      <c r="R3601" t="str">
        <f>RIGHT(N3601, LEN(N3601)-SEARCH("/", N3601))</f>
        <v>plays</v>
      </c>
      <c r="S3601" s="13">
        <f>(J3601/86400)+25569+(-7/24)</f>
        <v>42220.503206018526</v>
      </c>
      <c r="T3601" s="13">
        <f>(I3601/86400)+25569+(-7/24)</f>
        <v>42245.708333333336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</f>
        <v>1.3</v>
      </c>
      <c r="P3602" s="9">
        <f>(E3602/L3602)</f>
        <v>3.25</v>
      </c>
      <c r="Q3602" t="str">
        <f>LEFT(N3602,SEARCH("/",N3602)-1)</f>
        <v>theater</v>
      </c>
      <c r="R3602" t="str">
        <f>RIGHT(N3602, LEN(N3602)-SEARCH("/", N3602))</f>
        <v>plays</v>
      </c>
      <c r="S3602" s="13">
        <f>(J3602/86400)+25569+(-7/24)</f>
        <v>42628.55745370371</v>
      </c>
      <c r="T3602" s="13">
        <f>(I3602/86400)+25569+(-7/24)</f>
        <v>42656.55745370371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</f>
        <v>1.0435000000000001</v>
      </c>
      <c r="P3603" s="9">
        <f>(E3603/L3603)</f>
        <v>39.377358490566039</v>
      </c>
      <c r="Q3603" t="str">
        <f>LEFT(N3603,SEARCH("/",N3603)-1)</f>
        <v>theater</v>
      </c>
      <c r="R3603" t="str">
        <f>RIGHT(N3603, LEN(N3603)-SEARCH("/", N3603))</f>
        <v>plays</v>
      </c>
      <c r="S3603" s="13">
        <f>(J3603/86400)+25569+(-7/24)</f>
        <v>41990.706967592596</v>
      </c>
      <c r="T3603" s="13">
        <f>(I3603/86400)+25569+(-7/24)</f>
        <v>42020.706967592596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</f>
        <v>1.0004999999999999</v>
      </c>
      <c r="P3604" s="9">
        <f>(E3604/L3604)</f>
        <v>81.673469387755105</v>
      </c>
      <c r="Q3604" t="str">
        <f>LEFT(N3604,SEARCH("/",N3604)-1)</f>
        <v>theater</v>
      </c>
      <c r="R3604" t="str">
        <f>RIGHT(N3604, LEN(N3604)-SEARCH("/", N3604))</f>
        <v>plays</v>
      </c>
      <c r="S3604" s="13">
        <f>(J3604/86400)+25569+(-7/24)</f>
        <v>42447.602766203701</v>
      </c>
      <c r="T3604" s="13">
        <f>(I3604/86400)+25569+(-7/24)</f>
        <v>42507.602766203701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</f>
        <v>1.7066666666666668</v>
      </c>
      <c r="P3605" s="9">
        <f>(E3605/L3605)</f>
        <v>44.912280701754383</v>
      </c>
      <c r="Q3605" t="str">
        <f>LEFT(N3605,SEARCH("/",N3605)-1)</f>
        <v>theater</v>
      </c>
      <c r="R3605" t="str">
        <f>RIGHT(N3605, LEN(N3605)-SEARCH("/", N3605))</f>
        <v>plays</v>
      </c>
      <c r="S3605" s="13">
        <f>(J3605/86400)+25569+(-7/24)</f>
        <v>42283.572685185187</v>
      </c>
      <c r="T3605" s="13">
        <f>(I3605/86400)+25569+(-7/24)</f>
        <v>42313.614351851858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</f>
        <v>1.1283333333333334</v>
      </c>
      <c r="P3606" s="9">
        <f>(E3606/L3606)</f>
        <v>49.05797101449275</v>
      </c>
      <c r="Q3606" t="str">
        <f>LEFT(N3606,SEARCH("/",N3606)-1)</f>
        <v>theater</v>
      </c>
      <c r="R3606" t="str">
        <f>RIGHT(N3606, LEN(N3606)-SEARCH("/", N3606))</f>
        <v>plays</v>
      </c>
      <c r="S3606" s="13">
        <f>(J3606/86400)+25569+(-7/24)</f>
        <v>42482.724027777782</v>
      </c>
      <c r="T3606" s="13">
        <f>(I3606/86400)+25569+(-7/24)</f>
        <v>42488.999305555561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</f>
        <v>1.84</v>
      </c>
      <c r="P3607" s="9">
        <f>(E3607/L3607)</f>
        <v>30.666666666666668</v>
      </c>
      <c r="Q3607" t="str">
        <f>LEFT(N3607,SEARCH("/",N3607)-1)</f>
        <v>theater</v>
      </c>
      <c r="R3607" t="str">
        <f>RIGHT(N3607, LEN(N3607)-SEARCH("/", N3607))</f>
        <v>plays</v>
      </c>
      <c r="S3607" s="13">
        <f>(J3607/86400)+25569+(-7/24)</f>
        <v>42383.501458333332</v>
      </c>
      <c r="T3607" s="13">
        <f>(I3607/86400)+25569+(-7/24)</f>
        <v>42413.501458333332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</f>
        <v>1.3026666666666666</v>
      </c>
      <c r="P3608" s="9">
        <f>(E3608/L3608)</f>
        <v>61.0625</v>
      </c>
      <c r="Q3608" t="str">
        <f>LEFT(N3608,SEARCH("/",N3608)-1)</f>
        <v>theater</v>
      </c>
      <c r="R3608" t="str">
        <f>RIGHT(N3608, LEN(N3608)-SEARCH("/", N3608))</f>
        <v>plays</v>
      </c>
      <c r="S3608" s="13">
        <f>(J3608/86400)+25569+(-7/24)</f>
        <v>42566.313159722224</v>
      </c>
      <c r="T3608" s="13">
        <f>(I3608/86400)+25569+(-7/24)</f>
        <v>42596.313159722224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</f>
        <v>1.0545454545454545</v>
      </c>
      <c r="P3609" s="9">
        <f>(E3609/L3609)</f>
        <v>29</v>
      </c>
      <c r="Q3609" t="str">
        <f>LEFT(N3609,SEARCH("/",N3609)-1)</f>
        <v>theater</v>
      </c>
      <c r="R3609" t="str">
        <f>RIGHT(N3609, LEN(N3609)-SEARCH("/", N3609))</f>
        <v>plays</v>
      </c>
      <c r="S3609" s="13">
        <f>(J3609/86400)+25569+(-7/24)</f>
        <v>42338.672245370377</v>
      </c>
      <c r="T3609" s="13">
        <f>(I3609/86400)+25569+(-7/24)</f>
        <v>42352.708333333336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</f>
        <v>1</v>
      </c>
      <c r="P3610" s="9">
        <f>(E3610/L3610)</f>
        <v>29.62962962962963</v>
      </c>
      <c r="Q3610" t="str">
        <f>LEFT(N3610,SEARCH("/",N3610)-1)</f>
        <v>theater</v>
      </c>
      <c r="R3610" t="str">
        <f>RIGHT(N3610, LEN(N3610)-SEARCH("/", N3610))</f>
        <v>plays</v>
      </c>
      <c r="S3610" s="13">
        <f>(J3610/86400)+25569+(-7/24)</f>
        <v>42506.417708333334</v>
      </c>
      <c r="T3610" s="13">
        <f>(I3610/86400)+25569+(-7/24)</f>
        <v>42538.291666666664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</f>
        <v>1.5331632653061225</v>
      </c>
      <c r="P3611" s="9">
        <f>(E3611/L3611)</f>
        <v>143.0952380952381</v>
      </c>
      <c r="Q3611" t="str">
        <f>LEFT(N3611,SEARCH("/",N3611)-1)</f>
        <v>theater</v>
      </c>
      <c r="R3611" t="str">
        <f>RIGHT(N3611, LEN(N3611)-SEARCH("/", N3611))</f>
        <v>plays</v>
      </c>
      <c r="S3611" s="13">
        <f>(J3611/86400)+25569+(-7/24)</f>
        <v>42429.700057870374</v>
      </c>
      <c r="T3611" s="13">
        <f>(I3611/86400)+25569+(-7/24)</f>
        <v>42459.658391203709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</f>
        <v>1.623</v>
      </c>
      <c r="P3612" s="9">
        <f>(E3612/L3612)</f>
        <v>52.354838709677416</v>
      </c>
      <c r="Q3612" t="str">
        <f>LEFT(N3612,SEARCH("/",N3612)-1)</f>
        <v>theater</v>
      </c>
      <c r="R3612" t="str">
        <f>RIGHT(N3612, LEN(N3612)-SEARCH("/", N3612))</f>
        <v>plays</v>
      </c>
      <c r="S3612" s="13">
        <f>(J3612/86400)+25569+(-7/24)</f>
        <v>42203.140462962961</v>
      </c>
      <c r="T3612" s="13">
        <f>(I3612/86400)+25569+(-7/24)</f>
        <v>42233.140462962961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</f>
        <v>1.36</v>
      </c>
      <c r="P3613" s="9">
        <f>(E3613/L3613)</f>
        <v>66.666666666666671</v>
      </c>
      <c r="Q3613" t="str">
        <f>LEFT(N3613,SEARCH("/",N3613)-1)</f>
        <v>theater</v>
      </c>
      <c r="R3613" t="str">
        <f>RIGHT(N3613, LEN(N3613)-SEARCH("/", N3613))</f>
        <v>plays</v>
      </c>
      <c r="S3613" s="13">
        <f>(J3613/86400)+25569+(-7/24)</f>
        <v>42072.078715277785</v>
      </c>
      <c r="T3613" s="13">
        <f>(I3613/86400)+25569+(-7/24)</f>
        <v>42102.078715277785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</f>
        <v>1.444</v>
      </c>
      <c r="P3614" s="9">
        <f>(E3614/L3614)</f>
        <v>126.66666666666667</v>
      </c>
      <c r="Q3614" t="str">
        <f>LEFT(N3614,SEARCH("/",N3614)-1)</f>
        <v>theater</v>
      </c>
      <c r="R3614" t="str">
        <f>RIGHT(N3614, LEN(N3614)-SEARCH("/", N3614))</f>
        <v>plays</v>
      </c>
      <c r="S3614" s="13">
        <f>(J3614/86400)+25569+(-7/24)</f>
        <v>41789.435312499998</v>
      </c>
      <c r="T3614" s="13">
        <f>(I3614/86400)+25569+(-7/24)</f>
        <v>41799.435312499998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</f>
        <v>1</v>
      </c>
      <c r="P3615" s="9">
        <f>(E3615/L3615)</f>
        <v>62.5</v>
      </c>
      <c r="Q3615" t="str">
        <f>LEFT(N3615,SEARCH("/",N3615)-1)</f>
        <v>theater</v>
      </c>
      <c r="R3615" t="str">
        <f>RIGHT(N3615, LEN(N3615)-SEARCH("/", N3615))</f>
        <v>plays</v>
      </c>
      <c r="S3615" s="13">
        <f>(J3615/86400)+25569+(-7/24)</f>
        <v>41788.298310185186</v>
      </c>
      <c r="T3615" s="13">
        <f>(I3615/86400)+25569+(-7/24)</f>
        <v>41818.298310185186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</f>
        <v>1.008</v>
      </c>
      <c r="P3616" s="9">
        <f>(E3616/L3616)</f>
        <v>35.492957746478872</v>
      </c>
      <c r="Q3616" t="str">
        <f>LEFT(N3616,SEARCH("/",N3616)-1)</f>
        <v>theater</v>
      </c>
      <c r="R3616" t="str">
        <f>RIGHT(N3616, LEN(N3616)-SEARCH("/", N3616))</f>
        <v>plays</v>
      </c>
      <c r="S3616" s="13">
        <f>(J3616/86400)+25569+(-7/24)</f>
        <v>42143.750185185192</v>
      </c>
      <c r="T3616" s="13">
        <f>(I3616/86400)+25569+(-7/24)</f>
        <v>42173.750185185192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</f>
        <v>1.0680000000000001</v>
      </c>
      <c r="P3617" s="9">
        <f>(E3617/L3617)</f>
        <v>37.083333333333336</v>
      </c>
      <c r="Q3617" t="str">
        <f>LEFT(N3617,SEARCH("/",N3617)-1)</f>
        <v>theater</v>
      </c>
      <c r="R3617" t="str">
        <f>RIGHT(N3617, LEN(N3617)-SEARCH("/", N3617))</f>
        <v>plays</v>
      </c>
      <c r="S3617" s="13">
        <f>(J3617/86400)+25569+(-7/24)</f>
        <v>42318.302037037043</v>
      </c>
      <c r="T3617" s="13">
        <f>(I3617/86400)+25569+(-7/24)</f>
        <v>42348.302037037043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</f>
        <v>1.248</v>
      </c>
      <c r="P3618" s="9">
        <f>(E3618/L3618)</f>
        <v>69.333333333333329</v>
      </c>
      <c r="Q3618" t="str">
        <f>LEFT(N3618,SEARCH("/",N3618)-1)</f>
        <v>theater</v>
      </c>
      <c r="R3618" t="str">
        <f>RIGHT(N3618, LEN(N3618)-SEARCH("/", N3618))</f>
        <v>plays</v>
      </c>
      <c r="S3618" s="13">
        <f>(J3618/86400)+25569+(-7/24)</f>
        <v>42052.658148148148</v>
      </c>
      <c r="T3618" s="13">
        <f>(I3618/86400)+25569+(-7/24)</f>
        <v>42082.616481481484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</f>
        <v>1.1891891891891893</v>
      </c>
      <c r="P3619" s="9">
        <f>(E3619/L3619)</f>
        <v>17.254901960784313</v>
      </c>
      <c r="Q3619" t="str">
        <f>LEFT(N3619,SEARCH("/",N3619)-1)</f>
        <v>theater</v>
      </c>
      <c r="R3619" t="str">
        <f>RIGHT(N3619, LEN(N3619)-SEARCH("/", N3619))</f>
        <v>plays</v>
      </c>
      <c r="S3619" s="13">
        <f>(J3619/86400)+25569+(-7/24)</f>
        <v>42779.31862268519</v>
      </c>
      <c r="T3619" s="13">
        <f>(I3619/86400)+25569+(-7/24)</f>
        <v>42793.708333333336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</f>
        <v>1.01</v>
      </c>
      <c r="P3620" s="9">
        <f>(E3620/L3620)</f>
        <v>36.071428571428569</v>
      </c>
      <c r="Q3620" t="str">
        <f>LEFT(N3620,SEARCH("/",N3620)-1)</f>
        <v>theater</v>
      </c>
      <c r="R3620" t="str">
        <f>RIGHT(N3620, LEN(N3620)-SEARCH("/", N3620))</f>
        <v>plays</v>
      </c>
      <c r="S3620" s="13">
        <f>(J3620/86400)+25569+(-7/24)</f>
        <v>42128.336226851854</v>
      </c>
      <c r="T3620" s="13">
        <f>(I3620/86400)+25569+(-7/24)</f>
        <v>42158.336226851854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</f>
        <v>1.1299999999999999</v>
      </c>
      <c r="P3621" s="9">
        <f>(E3621/L3621)</f>
        <v>66.470588235294116</v>
      </c>
      <c r="Q3621" t="str">
        <f>LEFT(N3621,SEARCH("/",N3621)-1)</f>
        <v>theater</v>
      </c>
      <c r="R3621" t="str">
        <f>RIGHT(N3621, LEN(N3621)-SEARCH("/", N3621))</f>
        <v>plays</v>
      </c>
      <c r="S3621" s="13">
        <f>(J3621/86400)+25569+(-7/24)</f>
        <v>42660.840578703705</v>
      </c>
      <c r="T3621" s="13">
        <f>(I3621/86400)+25569+(-7/24)</f>
        <v>42693.625000000007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</f>
        <v>1.0519047619047619</v>
      </c>
      <c r="P3622" s="9">
        <f>(E3622/L3622)</f>
        <v>56.065989847715734</v>
      </c>
      <c r="Q3622" t="str">
        <f>LEFT(N3622,SEARCH("/",N3622)-1)</f>
        <v>theater</v>
      </c>
      <c r="R3622" t="str">
        <f>RIGHT(N3622, LEN(N3622)-SEARCH("/", N3622))</f>
        <v>plays</v>
      </c>
      <c r="S3622" s="13">
        <f>(J3622/86400)+25569+(-7/24)</f>
        <v>42037.646539351852</v>
      </c>
      <c r="T3622" s="13">
        <f>(I3622/86400)+25569+(-7/24)</f>
        <v>42067.875000000007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</f>
        <v>1.0973333333333333</v>
      </c>
      <c r="P3623" s="9">
        <f>(E3623/L3623)</f>
        <v>47.028571428571432</v>
      </c>
      <c r="Q3623" t="str">
        <f>LEFT(N3623,SEARCH("/",N3623)-1)</f>
        <v>theater</v>
      </c>
      <c r="R3623" t="str">
        <f>RIGHT(N3623, LEN(N3623)-SEARCH("/", N3623))</f>
        <v>plays</v>
      </c>
      <c r="S3623" s="13">
        <f>(J3623/86400)+25569+(-7/24)</f>
        <v>42619.64402777778</v>
      </c>
      <c r="T3623" s="13">
        <f>(I3623/86400)+25569+(-7/24)</f>
        <v>42643.583333333336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</f>
        <v>1.00099</v>
      </c>
      <c r="P3624" s="9">
        <f>(E3624/L3624)</f>
        <v>47.666190476190479</v>
      </c>
      <c r="Q3624" t="str">
        <f>LEFT(N3624,SEARCH("/",N3624)-1)</f>
        <v>theater</v>
      </c>
      <c r="R3624" t="str">
        <f>RIGHT(N3624, LEN(N3624)-SEARCH("/", N3624))</f>
        <v>plays</v>
      </c>
      <c r="S3624" s="13">
        <f>(J3624/86400)+25569+(-7/24)</f>
        <v>41876.930219907408</v>
      </c>
      <c r="T3624" s="13">
        <f>(I3624/86400)+25569+(-7/24)</f>
        <v>41909.849305555559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</f>
        <v>1.2</v>
      </c>
      <c r="P3625" s="9">
        <f>(E3625/L3625)</f>
        <v>88.235294117647058</v>
      </c>
      <c r="Q3625" t="str">
        <f>LEFT(N3625,SEARCH("/",N3625)-1)</f>
        <v>theater</v>
      </c>
      <c r="R3625" t="str">
        <f>RIGHT(N3625, LEN(N3625)-SEARCH("/", N3625))</f>
        <v>plays</v>
      </c>
      <c r="S3625" s="13">
        <f>(J3625/86400)+25569+(-7/24)</f>
        <v>41828.445254629631</v>
      </c>
      <c r="T3625" s="13">
        <f>(I3625/86400)+25569+(-7/24)</f>
        <v>41846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</f>
        <v>1.0493333333333332</v>
      </c>
      <c r="P3626" s="9">
        <f>(E3626/L3626)</f>
        <v>80.717948717948715</v>
      </c>
      <c r="Q3626" t="str">
        <f>LEFT(N3626,SEARCH("/",N3626)-1)</f>
        <v>theater</v>
      </c>
      <c r="R3626" t="str">
        <f>RIGHT(N3626, LEN(N3626)-SEARCH("/", N3626))</f>
        <v>plays</v>
      </c>
      <c r="S3626" s="13">
        <f>(J3626/86400)+25569+(-7/24)</f>
        <v>42545.482523148152</v>
      </c>
      <c r="T3626" s="13">
        <f>(I3626/86400)+25569+(-7/24)</f>
        <v>42605.482523148152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</f>
        <v>1.0266666666666666</v>
      </c>
      <c r="P3627" s="9">
        <f>(E3627/L3627)</f>
        <v>39.487179487179489</v>
      </c>
      <c r="Q3627" t="str">
        <f>LEFT(N3627,SEARCH("/",N3627)-1)</f>
        <v>theater</v>
      </c>
      <c r="R3627" t="str">
        <f>RIGHT(N3627, LEN(N3627)-SEARCH("/", N3627))</f>
        <v>plays</v>
      </c>
      <c r="S3627" s="13">
        <f>(J3627/86400)+25569+(-7/24)</f>
        <v>42157.360844907409</v>
      </c>
      <c r="T3627" s="13">
        <f>(I3627/86400)+25569+(-7/24)</f>
        <v>42187.360844907409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</f>
        <v>1.0182500000000001</v>
      </c>
      <c r="P3628" s="9">
        <f>(E3628/L3628)</f>
        <v>84.854166666666671</v>
      </c>
      <c r="Q3628" t="str">
        <f>LEFT(N3628,SEARCH("/",N3628)-1)</f>
        <v>theater</v>
      </c>
      <c r="R3628" t="str">
        <f>RIGHT(N3628, LEN(N3628)-SEARCH("/", N3628))</f>
        <v>plays</v>
      </c>
      <c r="S3628" s="13">
        <f>(J3628/86400)+25569+(-7/24)</f>
        <v>41846.375659722224</v>
      </c>
      <c r="T3628" s="13">
        <f>(I3628/86400)+25569+(-7/24)</f>
        <v>41867.375659722224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</f>
        <v>1</v>
      </c>
      <c r="P3629" s="9">
        <f>(E3629/L3629)</f>
        <v>68.965517241379317</v>
      </c>
      <c r="Q3629" t="str">
        <f>LEFT(N3629,SEARCH("/",N3629)-1)</f>
        <v>theater</v>
      </c>
      <c r="R3629" t="str">
        <f>RIGHT(N3629, LEN(N3629)-SEARCH("/", N3629))</f>
        <v>plays</v>
      </c>
      <c r="S3629" s="13">
        <f>(J3629/86400)+25569+(-7/24)</f>
        <v>42460.45008101852</v>
      </c>
      <c r="T3629" s="13">
        <f>(I3629/86400)+25569+(-7/24)</f>
        <v>42510.874305555561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</f>
        <v>0</v>
      </c>
      <c r="P3630" s="9" t="e">
        <f>(E3630/L3630)</f>
        <v>#DIV/0!</v>
      </c>
      <c r="Q3630" t="str">
        <f>LEFT(N3630,SEARCH("/",N3630)-1)</f>
        <v>theater</v>
      </c>
      <c r="R3630" t="str">
        <f>RIGHT(N3630, LEN(N3630)-SEARCH("/", N3630))</f>
        <v>musical</v>
      </c>
      <c r="S3630" s="13">
        <f>(J3630/86400)+25569+(-7/24)</f>
        <v>42291.541620370372</v>
      </c>
      <c r="T3630" s="13">
        <f>(I3630/86400)+25569+(-7/24)</f>
        <v>42351.583287037043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</f>
        <v>1.9999999999999999E-6</v>
      </c>
      <c r="P3631" s="9">
        <f>(E3631/L3631)</f>
        <v>1</v>
      </c>
      <c r="Q3631" t="str">
        <f>LEFT(N3631,SEARCH("/",N3631)-1)</f>
        <v>theater</v>
      </c>
      <c r="R3631" t="str">
        <f>RIGHT(N3631, LEN(N3631)-SEARCH("/", N3631))</f>
        <v>musical</v>
      </c>
      <c r="S3631" s="13">
        <f>(J3631/86400)+25569+(-7/24)</f>
        <v>42436.802824074075</v>
      </c>
      <c r="T3631" s="13">
        <f>(I3631/86400)+25569+(-7/24)</f>
        <v>42495.416666666664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</f>
        <v>3.3333333333333332E-4</v>
      </c>
      <c r="P3632" s="9">
        <f>(E3632/L3632)</f>
        <v>1</v>
      </c>
      <c r="Q3632" t="str">
        <f>LEFT(N3632,SEARCH("/",N3632)-1)</f>
        <v>theater</v>
      </c>
      <c r="R3632" t="str">
        <f>RIGHT(N3632, LEN(N3632)-SEARCH("/", N3632))</f>
        <v>musical</v>
      </c>
      <c r="S3632" s="13">
        <f>(J3632/86400)+25569+(-7/24)</f>
        <v>41942.555439814816</v>
      </c>
      <c r="T3632" s="13">
        <f>(I3632/86400)+25569+(-7/24)</f>
        <v>41972.597106481488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</f>
        <v>0.51023391812865493</v>
      </c>
      <c r="P3633" s="9">
        <f>(E3633/L3633)</f>
        <v>147.88135593220338</v>
      </c>
      <c r="Q3633" t="str">
        <f>LEFT(N3633,SEARCH("/",N3633)-1)</f>
        <v>theater</v>
      </c>
      <c r="R3633" t="str">
        <f>RIGHT(N3633, LEN(N3633)-SEARCH("/", N3633))</f>
        <v>musical</v>
      </c>
      <c r="S3633" s="13">
        <f>(J3633/86400)+25569+(-7/24)</f>
        <v>41880.461770833332</v>
      </c>
      <c r="T3633" s="13">
        <f>(I3633/86400)+25569+(-7/24)</f>
        <v>41904.874305555561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</f>
        <v>0.2</v>
      </c>
      <c r="P3634" s="9">
        <f>(E3634/L3634)</f>
        <v>100</v>
      </c>
      <c r="Q3634" t="str">
        <f>LEFT(N3634,SEARCH("/",N3634)-1)</f>
        <v>theater</v>
      </c>
      <c r="R3634" t="str">
        <f>RIGHT(N3634, LEN(N3634)-SEARCH("/", N3634))</f>
        <v>musical</v>
      </c>
      <c r="S3634" s="13">
        <f>(J3634/86400)+25569+(-7/24)</f>
        <v>41946.645243055558</v>
      </c>
      <c r="T3634" s="13">
        <f>(I3634/86400)+25569+(-7/24)</f>
        <v>41966.645243055558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</f>
        <v>0.35239999999999999</v>
      </c>
      <c r="P3635" s="9">
        <f>(E3635/L3635)</f>
        <v>56.838709677419352</v>
      </c>
      <c r="Q3635" t="str">
        <f>LEFT(N3635,SEARCH("/",N3635)-1)</f>
        <v>theater</v>
      </c>
      <c r="R3635" t="str">
        <f>RIGHT(N3635, LEN(N3635)-SEARCH("/", N3635))</f>
        <v>musical</v>
      </c>
      <c r="S3635" s="13">
        <f>(J3635/86400)+25569+(-7/24)</f>
        <v>42649.331793981481</v>
      </c>
      <c r="T3635" s="13">
        <f>(I3635/86400)+25569+(-7/24)</f>
        <v>42692.750000000007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</f>
        <v>4.2466666666666666E-2</v>
      </c>
      <c r="P3636" s="9">
        <f>(E3636/L3636)</f>
        <v>176.94444444444446</v>
      </c>
      <c r="Q3636" t="str">
        <f>LEFT(N3636,SEARCH("/",N3636)-1)</f>
        <v>theater</v>
      </c>
      <c r="R3636" t="str">
        <f>RIGHT(N3636, LEN(N3636)-SEARCH("/", N3636))</f>
        <v>musical</v>
      </c>
      <c r="S3636" s="13">
        <f>(J3636/86400)+25569+(-7/24)</f>
        <v>42700.874699074076</v>
      </c>
      <c r="T3636" s="13">
        <f>(I3636/86400)+25569+(-7/24)</f>
        <v>42748.874305555561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</f>
        <v>0.36457142857142855</v>
      </c>
      <c r="P3637" s="9">
        <f>(E3637/L3637)</f>
        <v>127.6</v>
      </c>
      <c r="Q3637" t="str">
        <f>LEFT(N3637,SEARCH("/",N3637)-1)</f>
        <v>theater</v>
      </c>
      <c r="R3637" t="str">
        <f>RIGHT(N3637, LEN(N3637)-SEARCH("/", N3637))</f>
        <v>musical</v>
      </c>
      <c r="S3637" s="13">
        <f>(J3637/86400)+25569+(-7/24)</f>
        <v>42450.591157407405</v>
      </c>
      <c r="T3637" s="13">
        <f>(I3637/86400)+25569+(-7/24)</f>
        <v>42480.591157407405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</f>
        <v>0</v>
      </c>
      <c r="P3638" s="9" t="e">
        <f>(E3638/L3638)</f>
        <v>#DIV/0!</v>
      </c>
      <c r="Q3638" t="str">
        <f>LEFT(N3638,SEARCH("/",N3638)-1)</f>
        <v>theater</v>
      </c>
      <c r="R3638" t="str">
        <f>RIGHT(N3638, LEN(N3638)-SEARCH("/", N3638))</f>
        <v>musical</v>
      </c>
      <c r="S3638" s="13">
        <f>(J3638/86400)+25569+(-7/24)</f>
        <v>42226.403113425928</v>
      </c>
      <c r="T3638" s="13">
        <f>(I3638/86400)+25569+(-7/24)</f>
        <v>42261.403113425928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</f>
        <v>0.30866666666666664</v>
      </c>
      <c r="P3639" s="9">
        <f>(E3639/L3639)</f>
        <v>66.142857142857139</v>
      </c>
      <c r="Q3639" t="str">
        <f>LEFT(N3639,SEARCH("/",N3639)-1)</f>
        <v>theater</v>
      </c>
      <c r="R3639" t="str">
        <f>RIGHT(N3639, LEN(N3639)-SEARCH("/", N3639))</f>
        <v>musical</v>
      </c>
      <c r="S3639" s="13">
        <f>(J3639/86400)+25569+(-7/24)</f>
        <v>41975.40896990741</v>
      </c>
      <c r="T3639" s="13">
        <f>(I3639/86400)+25569+(-7/24)</f>
        <v>42005.40896990741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</f>
        <v>6.545454545454546E-2</v>
      </c>
      <c r="P3640" s="9">
        <f>(E3640/L3640)</f>
        <v>108</v>
      </c>
      <c r="Q3640" t="str">
        <f>LEFT(N3640,SEARCH("/",N3640)-1)</f>
        <v>theater</v>
      </c>
      <c r="R3640" t="str">
        <f>RIGHT(N3640, LEN(N3640)-SEARCH("/", N3640))</f>
        <v>musical</v>
      </c>
      <c r="S3640" s="13">
        <f>(J3640/86400)+25569+(-7/24)</f>
        <v>42053.381157407413</v>
      </c>
      <c r="T3640" s="13">
        <f>(I3640/86400)+25569+(-7/24)</f>
        <v>42113.339490740742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</f>
        <v>4.0000000000000003E-5</v>
      </c>
      <c r="P3641" s="9">
        <f>(E3641/L3641)</f>
        <v>1</v>
      </c>
      <c r="Q3641" t="str">
        <f>LEFT(N3641,SEARCH("/",N3641)-1)</f>
        <v>theater</v>
      </c>
      <c r="R3641" t="str">
        <f>RIGHT(N3641, LEN(N3641)-SEARCH("/", N3641))</f>
        <v>musical</v>
      </c>
      <c r="S3641" s="13">
        <f>(J3641/86400)+25569+(-7/24)</f>
        <v>42590.38548611111</v>
      </c>
      <c r="T3641" s="13">
        <f>(I3641/86400)+25569+(-7/24)</f>
        <v>42650.34097222222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</f>
        <v>5.5E-2</v>
      </c>
      <c r="P3642" s="9">
        <f>(E3642/L3642)</f>
        <v>18.333333333333332</v>
      </c>
      <c r="Q3642" t="str">
        <f>LEFT(N3642,SEARCH("/",N3642)-1)</f>
        <v>theater</v>
      </c>
      <c r="R3642" t="str">
        <f>RIGHT(N3642, LEN(N3642)-SEARCH("/", N3642))</f>
        <v>musical</v>
      </c>
      <c r="S3642" s="13">
        <f>(J3642/86400)+25569+(-7/24)</f>
        <v>42104.489930555559</v>
      </c>
      <c r="T3642" s="13">
        <f>(I3642/86400)+25569+(-7/24)</f>
        <v>42134.489930555559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</f>
        <v>0</v>
      </c>
      <c r="P3643" s="9" t="e">
        <f>(E3643/L3643)</f>
        <v>#DIV/0!</v>
      </c>
      <c r="Q3643" t="str">
        <f>LEFT(N3643,SEARCH("/",N3643)-1)</f>
        <v>theater</v>
      </c>
      <c r="R3643" t="str">
        <f>RIGHT(N3643, LEN(N3643)-SEARCH("/", N3643))</f>
        <v>musical</v>
      </c>
      <c r="S3643" s="13">
        <f>(J3643/86400)+25569+(-7/24)</f>
        <v>41899.335405092592</v>
      </c>
      <c r="T3643" s="13">
        <f>(I3643/86400)+25569+(-7/24)</f>
        <v>41916.916666666672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</f>
        <v>2.1428571428571429E-2</v>
      </c>
      <c r="P3644" s="9">
        <f>(E3644/L3644)</f>
        <v>7.5</v>
      </c>
      <c r="Q3644" t="str">
        <f>LEFT(N3644,SEARCH("/",N3644)-1)</f>
        <v>theater</v>
      </c>
      <c r="R3644" t="str">
        <f>RIGHT(N3644, LEN(N3644)-SEARCH("/", N3644))</f>
        <v>musical</v>
      </c>
      <c r="S3644" s="13">
        <f>(J3644/86400)+25569+(-7/24)</f>
        <v>42297.524618055562</v>
      </c>
      <c r="T3644" s="13">
        <f>(I3644/86400)+25569+(-7/24)</f>
        <v>42338.416666666664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</f>
        <v>0</v>
      </c>
      <c r="P3645" s="9" t="e">
        <f>(E3645/L3645)</f>
        <v>#DIV/0!</v>
      </c>
      <c r="Q3645" t="str">
        <f>LEFT(N3645,SEARCH("/",N3645)-1)</f>
        <v>theater</v>
      </c>
      <c r="R3645" t="str">
        <f>RIGHT(N3645, LEN(N3645)-SEARCH("/", N3645))</f>
        <v>musical</v>
      </c>
      <c r="S3645" s="13">
        <f>(J3645/86400)+25569+(-7/24)</f>
        <v>42284.852303240747</v>
      </c>
      <c r="T3645" s="13">
        <f>(I3645/86400)+25569+(-7/24)</f>
        <v>42324.893969907411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</f>
        <v>0.16420000000000001</v>
      </c>
      <c r="P3646" s="9">
        <f>(E3646/L3646)</f>
        <v>68.416666666666671</v>
      </c>
      <c r="Q3646" t="str">
        <f>LEFT(N3646,SEARCH("/",N3646)-1)</f>
        <v>theater</v>
      </c>
      <c r="R3646" t="str">
        <f>RIGHT(N3646, LEN(N3646)-SEARCH("/", N3646))</f>
        <v>musical</v>
      </c>
      <c r="S3646" s="13">
        <f>(J3646/86400)+25569+(-7/24)</f>
        <v>42408.95008101852</v>
      </c>
      <c r="T3646" s="13">
        <f>(I3646/86400)+25569+(-7/24)</f>
        <v>42436.915972222225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</f>
        <v>1E-3</v>
      </c>
      <c r="P3647" s="9">
        <f>(E3647/L3647)</f>
        <v>1</v>
      </c>
      <c r="Q3647" t="str">
        <f>LEFT(N3647,SEARCH("/",N3647)-1)</f>
        <v>theater</v>
      </c>
      <c r="R3647" t="str">
        <f>RIGHT(N3647, LEN(N3647)-SEARCH("/", N3647))</f>
        <v>musical</v>
      </c>
      <c r="S3647" s="13">
        <f>(J3647/86400)+25569+(-7/24)</f>
        <v>42665.678680555553</v>
      </c>
      <c r="T3647" s="13">
        <f>(I3647/86400)+25569+(-7/24)</f>
        <v>42695.720347222225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</f>
        <v>4.8099999999999997E-2</v>
      </c>
      <c r="P3648" s="9">
        <f>(E3648/L3648)</f>
        <v>60.125</v>
      </c>
      <c r="Q3648" t="str">
        <f>LEFT(N3648,SEARCH("/",N3648)-1)</f>
        <v>theater</v>
      </c>
      <c r="R3648" t="str">
        <f>RIGHT(N3648, LEN(N3648)-SEARCH("/", N3648))</f>
        <v>musical</v>
      </c>
      <c r="S3648" s="13">
        <f>(J3648/86400)+25569+(-7/24)</f>
        <v>42140.129652777781</v>
      </c>
      <c r="T3648" s="13">
        <f>(I3648/86400)+25569+(-7/24)</f>
        <v>42171.687500000007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</f>
        <v>0.06</v>
      </c>
      <c r="P3649" s="9">
        <f>(E3649/L3649)</f>
        <v>15</v>
      </c>
      <c r="Q3649" t="str">
        <f>LEFT(N3649,SEARCH("/",N3649)-1)</f>
        <v>theater</v>
      </c>
      <c r="R3649" t="str">
        <f>RIGHT(N3649, LEN(N3649)-SEARCH("/", N3649))</f>
        <v>musical</v>
      </c>
      <c r="S3649" s="13">
        <f>(J3649/86400)+25569+(-7/24)</f>
        <v>42598.457488425927</v>
      </c>
      <c r="T3649" s="13">
        <f>(I3649/86400)+25569+(-7/24)</f>
        <v>42643.457488425927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</f>
        <v>1.003825</v>
      </c>
      <c r="P3650" s="9">
        <f>(E3650/L3650)</f>
        <v>550.04109589041093</v>
      </c>
      <c r="Q3650" t="str">
        <f>LEFT(N3650,SEARCH("/",N3650)-1)</f>
        <v>theater</v>
      </c>
      <c r="R3650" t="str">
        <f>RIGHT(N3650, LEN(N3650)-SEARCH("/", N3650))</f>
        <v>plays</v>
      </c>
      <c r="S3650" s="13">
        <f>(J3650/86400)+25569+(-7/24)</f>
        <v>41887.000520833339</v>
      </c>
      <c r="T3650" s="13">
        <f>(I3650/86400)+25569+(-7/24)</f>
        <v>41917.000520833339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</f>
        <v>1.04</v>
      </c>
      <c r="P3651" s="9">
        <f>(E3651/L3651)</f>
        <v>97.5</v>
      </c>
      <c r="Q3651" t="str">
        <f>LEFT(N3651,SEARCH("/",N3651)-1)</f>
        <v>theater</v>
      </c>
      <c r="R3651" t="str">
        <f>RIGHT(N3651, LEN(N3651)-SEARCH("/", N3651))</f>
        <v>plays</v>
      </c>
      <c r="S3651" s="13">
        <f>(J3651/86400)+25569+(-7/24)</f>
        <v>41780.421226851853</v>
      </c>
      <c r="T3651" s="13">
        <f>(I3651/86400)+25569+(-7/24)</f>
        <v>41806.421226851853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</f>
        <v>1</v>
      </c>
      <c r="P3652" s="9">
        <f>(E3652/L3652)</f>
        <v>29.411764705882351</v>
      </c>
      <c r="Q3652" t="str">
        <f>LEFT(N3652,SEARCH("/",N3652)-1)</f>
        <v>theater</v>
      </c>
      <c r="R3652" t="str">
        <f>RIGHT(N3652, LEN(N3652)-SEARCH("/", N3652))</f>
        <v>plays</v>
      </c>
      <c r="S3652" s="13">
        <f>(J3652/86400)+25569+(-7/24)</f>
        <v>42381.187314814822</v>
      </c>
      <c r="T3652" s="13">
        <f>(I3652/86400)+25569+(-7/24)</f>
        <v>42402.187314814822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</f>
        <v>1.04</v>
      </c>
      <c r="P3653" s="9">
        <f>(E3653/L3653)</f>
        <v>57.777777777777779</v>
      </c>
      <c r="Q3653" t="str">
        <f>LEFT(N3653,SEARCH("/",N3653)-1)</f>
        <v>theater</v>
      </c>
      <c r="R3653" t="str">
        <f>RIGHT(N3653, LEN(N3653)-SEARCH("/", N3653))</f>
        <v>plays</v>
      </c>
      <c r="S3653" s="13">
        <f>(J3653/86400)+25569+(-7/24)</f>
        <v>41828.35465277778</v>
      </c>
      <c r="T3653" s="13">
        <f>(I3653/86400)+25569+(-7/24)</f>
        <v>41861.374305555561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</f>
        <v>2.5066666666666668</v>
      </c>
      <c r="P3654" s="9">
        <f>(E3654/L3654)</f>
        <v>44.235294117647058</v>
      </c>
      <c r="Q3654" t="str">
        <f>LEFT(N3654,SEARCH("/",N3654)-1)</f>
        <v>theater</v>
      </c>
      <c r="R3654" t="str">
        <f>RIGHT(N3654, LEN(N3654)-SEARCH("/", N3654))</f>
        <v>plays</v>
      </c>
      <c r="S3654" s="13">
        <f>(J3654/86400)+25569+(-7/24)</f>
        <v>42596.353032407409</v>
      </c>
      <c r="T3654" s="13">
        <f>(I3654/86400)+25569+(-7/24)</f>
        <v>42606.874305555561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</f>
        <v>1.0049999999999999</v>
      </c>
      <c r="P3655" s="9">
        <f>(E3655/L3655)</f>
        <v>60.909090909090907</v>
      </c>
      <c r="Q3655" t="str">
        <f>LEFT(N3655,SEARCH("/",N3655)-1)</f>
        <v>theater</v>
      </c>
      <c r="R3655" t="str">
        <f>RIGHT(N3655, LEN(N3655)-SEARCH("/", N3655))</f>
        <v>plays</v>
      </c>
      <c r="S3655" s="13">
        <f>(J3655/86400)+25569+(-7/24)</f>
        <v>42191.071840277778</v>
      </c>
      <c r="T3655" s="13">
        <f>(I3655/86400)+25569+(-7/24)</f>
        <v>42221.071840277778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</f>
        <v>1.744</v>
      </c>
      <c r="P3656" s="9">
        <f>(E3656/L3656)</f>
        <v>68.84210526315789</v>
      </c>
      <c r="Q3656" t="str">
        <f>LEFT(N3656,SEARCH("/",N3656)-1)</f>
        <v>theater</v>
      </c>
      <c r="R3656" t="str">
        <f>RIGHT(N3656, LEN(N3656)-SEARCH("/", N3656))</f>
        <v>plays</v>
      </c>
      <c r="S3656" s="13">
        <f>(J3656/86400)+25569+(-7/24)</f>
        <v>42440.124837962961</v>
      </c>
      <c r="T3656" s="13">
        <f>(I3656/86400)+25569+(-7/24)</f>
        <v>42463.416666666664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</f>
        <v>1.1626000000000001</v>
      </c>
      <c r="P3657" s="9">
        <f>(E3657/L3657)</f>
        <v>73.582278481012665</v>
      </c>
      <c r="Q3657" t="str">
        <f>LEFT(N3657,SEARCH("/",N3657)-1)</f>
        <v>theater</v>
      </c>
      <c r="R3657" t="str">
        <f>RIGHT(N3657, LEN(N3657)-SEARCH("/", N3657))</f>
        <v>plays</v>
      </c>
      <c r="S3657" s="13">
        <f>(J3657/86400)+25569+(-7/24)</f>
        <v>42173.511550925927</v>
      </c>
      <c r="T3657" s="13">
        <f>(I3657/86400)+25569+(-7/24)</f>
        <v>42202.999305555561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</f>
        <v>1.0582</v>
      </c>
      <c r="P3658" s="9">
        <f>(E3658/L3658)</f>
        <v>115.02173913043478</v>
      </c>
      <c r="Q3658" t="str">
        <f>LEFT(N3658,SEARCH("/",N3658)-1)</f>
        <v>theater</v>
      </c>
      <c r="R3658" t="str">
        <f>RIGHT(N3658, LEN(N3658)-SEARCH("/", N3658))</f>
        <v>plays</v>
      </c>
      <c r="S3658" s="13">
        <f>(J3658/86400)+25569+(-7/24)</f>
        <v>42737.618472222224</v>
      </c>
      <c r="T3658" s="13">
        <f>(I3658/86400)+25569+(-7/24)</f>
        <v>42767.665972222225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</f>
        <v>1.1074999999999999</v>
      </c>
      <c r="P3659" s="9">
        <f>(E3659/L3659)</f>
        <v>110.75</v>
      </c>
      <c r="Q3659" t="str">
        <f>LEFT(N3659,SEARCH("/",N3659)-1)</f>
        <v>theater</v>
      </c>
      <c r="R3659" t="str">
        <f>RIGHT(N3659, LEN(N3659)-SEARCH("/", N3659))</f>
        <v>plays</v>
      </c>
      <c r="S3659" s="13">
        <f>(J3659/86400)+25569+(-7/24)</f>
        <v>42499.338182870371</v>
      </c>
      <c r="T3659" s="13">
        <f>(I3659/86400)+25569+(-7/24)</f>
        <v>42522.612500000003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</f>
        <v>1.0066666666666666</v>
      </c>
      <c r="P3660" s="9">
        <f>(E3660/L3660)</f>
        <v>75.5</v>
      </c>
      <c r="Q3660" t="str">
        <f>LEFT(N3660,SEARCH("/",N3660)-1)</f>
        <v>theater</v>
      </c>
      <c r="R3660" t="str">
        <f>RIGHT(N3660, LEN(N3660)-SEARCH("/", N3660))</f>
        <v>plays</v>
      </c>
      <c r="S3660" s="13">
        <f>(J3660/86400)+25569+(-7/24)</f>
        <v>41775.56689814815</v>
      </c>
      <c r="T3660" s="13">
        <f>(I3660/86400)+25569+(-7/24)</f>
        <v>41821.874305555561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</f>
        <v>1.0203333333333333</v>
      </c>
      <c r="P3661" s="9">
        <f>(E3661/L3661)</f>
        <v>235.46153846153845</v>
      </c>
      <c r="Q3661" t="str">
        <f>LEFT(N3661,SEARCH("/",N3661)-1)</f>
        <v>theater</v>
      </c>
      <c r="R3661" t="str">
        <f>RIGHT(N3661, LEN(N3661)-SEARCH("/", N3661))</f>
        <v>plays</v>
      </c>
      <c r="S3661" s="13">
        <f>(J3661/86400)+25569+(-7/24)</f>
        <v>42054.985532407409</v>
      </c>
      <c r="T3661" s="13">
        <f>(I3661/86400)+25569+(-7/24)</f>
        <v>42082.318749999999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</f>
        <v>1</v>
      </c>
      <c r="P3662" s="9">
        <f>(E3662/L3662)</f>
        <v>11.363636363636363</v>
      </c>
      <c r="Q3662" t="str">
        <f>LEFT(N3662,SEARCH("/",N3662)-1)</f>
        <v>theater</v>
      </c>
      <c r="R3662" t="str">
        <f>RIGHT(N3662, LEN(N3662)-SEARCH("/", N3662))</f>
        <v>plays</v>
      </c>
      <c r="S3662" s="13">
        <f>(J3662/86400)+25569+(-7/24)</f>
        <v>41971.589409722226</v>
      </c>
      <c r="T3662" s="13">
        <f>(I3662/86400)+25569+(-7/24)</f>
        <v>41996.589409722226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</f>
        <v>1.1100000000000001</v>
      </c>
      <c r="P3663" s="9">
        <f>(E3663/L3663)</f>
        <v>92.5</v>
      </c>
      <c r="Q3663" t="str">
        <f>LEFT(N3663,SEARCH("/",N3663)-1)</f>
        <v>theater</v>
      </c>
      <c r="R3663" t="str">
        <f>RIGHT(N3663, LEN(N3663)-SEARCH("/", N3663))</f>
        <v>plays</v>
      </c>
      <c r="S3663" s="13">
        <f>(J3663/86400)+25569+(-7/24)</f>
        <v>42447.605000000003</v>
      </c>
      <c r="T3663" s="13">
        <f>(I3663/86400)+25569+(-7/24)</f>
        <v>42469.875000000007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</f>
        <v>1.0142500000000001</v>
      </c>
      <c r="P3664" s="9">
        <f>(E3664/L3664)</f>
        <v>202.85</v>
      </c>
      <c r="Q3664" t="str">
        <f>LEFT(N3664,SEARCH("/",N3664)-1)</f>
        <v>theater</v>
      </c>
      <c r="R3664" t="str">
        <f>RIGHT(N3664, LEN(N3664)-SEARCH("/", N3664))</f>
        <v>plays</v>
      </c>
      <c r="S3664" s="13">
        <f>(J3664/86400)+25569+(-7/24)</f>
        <v>42063.928402777783</v>
      </c>
      <c r="T3664" s="13">
        <f>(I3664/86400)+25569+(-7/24)</f>
        <v>42093.886736111112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</f>
        <v>1.04</v>
      </c>
      <c r="P3665" s="9">
        <f>(E3665/L3665)</f>
        <v>26</v>
      </c>
      <c r="Q3665" t="str">
        <f>LEFT(N3665,SEARCH("/",N3665)-1)</f>
        <v>theater</v>
      </c>
      <c r="R3665" t="str">
        <f>RIGHT(N3665, LEN(N3665)-SEARCH("/", N3665))</f>
        <v>plays</v>
      </c>
      <c r="S3665" s="13">
        <f>(J3665/86400)+25569+(-7/24)</f>
        <v>42665.160069444442</v>
      </c>
      <c r="T3665" s="13">
        <f>(I3665/86400)+25569+(-7/24)</f>
        <v>42725.201736111114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</f>
        <v>1.09375</v>
      </c>
      <c r="P3666" s="9">
        <f>(E3666/L3666)</f>
        <v>46.05263157894737</v>
      </c>
      <c r="Q3666" t="str">
        <f>LEFT(N3666,SEARCH("/",N3666)-1)</f>
        <v>theater</v>
      </c>
      <c r="R3666" t="str">
        <f>RIGHT(N3666, LEN(N3666)-SEARCH("/", N3666))</f>
        <v>plays</v>
      </c>
      <c r="S3666" s="13">
        <f>(J3666/86400)+25569+(-7/24)</f>
        <v>42522.957048611112</v>
      </c>
      <c r="T3666" s="13">
        <f>(I3666/86400)+25569+(-7/24)</f>
        <v>42536.957048611112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</f>
        <v>1.1516129032258065</v>
      </c>
      <c r="P3667" s="9">
        <f>(E3667/L3667)</f>
        <v>51</v>
      </c>
      <c r="Q3667" t="str">
        <f>LEFT(N3667,SEARCH("/",N3667)-1)</f>
        <v>theater</v>
      </c>
      <c r="R3667" t="str">
        <f>RIGHT(N3667, LEN(N3667)-SEARCH("/", N3667))</f>
        <v>plays</v>
      </c>
      <c r="S3667" s="13">
        <f>(J3667/86400)+25569+(-7/24)</f>
        <v>42294.516458333332</v>
      </c>
      <c r="T3667" s="13">
        <f>(I3667/86400)+25569+(-7/24)</f>
        <v>42305.537499999999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</f>
        <v>1</v>
      </c>
      <c r="P3668" s="9">
        <f>(E3668/L3668)</f>
        <v>31.578947368421051</v>
      </c>
      <c r="Q3668" t="str">
        <f>LEFT(N3668,SEARCH("/",N3668)-1)</f>
        <v>theater</v>
      </c>
      <c r="R3668" t="str">
        <f>RIGHT(N3668, LEN(N3668)-SEARCH("/", N3668))</f>
        <v>plays</v>
      </c>
      <c r="S3668" s="13">
        <f>(J3668/86400)+25569+(-7/24)</f>
        <v>41822.613217592596</v>
      </c>
      <c r="T3668" s="13">
        <f>(I3668/86400)+25569+(-7/24)</f>
        <v>41844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</f>
        <v>1.0317033333333334</v>
      </c>
      <c r="P3669" s="9">
        <f>(E3669/L3669)</f>
        <v>53.363965517241382</v>
      </c>
      <c r="Q3669" t="str">
        <f>LEFT(N3669,SEARCH("/",N3669)-1)</f>
        <v>theater</v>
      </c>
      <c r="R3669" t="str">
        <f>RIGHT(N3669, LEN(N3669)-SEARCH("/", N3669))</f>
        <v>plays</v>
      </c>
      <c r="S3669" s="13">
        <f>(J3669/86400)+25569+(-7/24)</f>
        <v>42173.678460648145</v>
      </c>
      <c r="T3669" s="13">
        <f>(I3669/86400)+25569+(-7/24)</f>
        <v>42203.678460648145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</f>
        <v>1.0349999999999999</v>
      </c>
      <c r="P3670" s="9">
        <f>(E3670/L3670)</f>
        <v>36.964285714285715</v>
      </c>
      <c r="Q3670" t="str">
        <f>LEFT(N3670,SEARCH("/",N3670)-1)</f>
        <v>theater</v>
      </c>
      <c r="R3670" t="str">
        <f>RIGHT(N3670, LEN(N3670)-SEARCH("/", N3670))</f>
        <v>plays</v>
      </c>
      <c r="S3670" s="13">
        <f>(J3670/86400)+25569+(-7/24)</f>
        <v>42185.264490740745</v>
      </c>
      <c r="T3670" s="13">
        <f>(I3670/86400)+25569+(-7/24)</f>
        <v>42208.481250000004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</f>
        <v>1.3819999999999999</v>
      </c>
      <c r="P3671" s="9">
        <f>(E3671/L3671)</f>
        <v>81.294117647058826</v>
      </c>
      <c r="Q3671" t="str">
        <f>LEFT(N3671,SEARCH("/",N3671)-1)</f>
        <v>theater</v>
      </c>
      <c r="R3671" t="str">
        <f>RIGHT(N3671, LEN(N3671)-SEARCH("/", N3671))</f>
        <v>plays</v>
      </c>
      <c r="S3671" s="13">
        <f>(J3671/86400)+25569+(-7/24)</f>
        <v>42136.383530092593</v>
      </c>
      <c r="T3671" s="13">
        <f>(I3671/86400)+25569+(-7/24)</f>
        <v>42166.383530092593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</f>
        <v>1.0954545454545455</v>
      </c>
      <c r="P3672" s="9">
        <f>(E3672/L3672)</f>
        <v>20.083333333333332</v>
      </c>
      <c r="Q3672" t="str">
        <f>LEFT(N3672,SEARCH("/",N3672)-1)</f>
        <v>theater</v>
      </c>
      <c r="R3672" t="str">
        <f>RIGHT(N3672, LEN(N3672)-SEARCH("/", N3672))</f>
        <v>plays</v>
      </c>
      <c r="S3672" s="13">
        <f>(J3672/86400)+25569+(-7/24)</f>
        <v>42142.222349537034</v>
      </c>
      <c r="T3672" s="13">
        <f>(I3672/86400)+25569+(-7/24)</f>
        <v>42155.666666666664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</f>
        <v>1.0085714285714287</v>
      </c>
      <c r="P3673" s="9">
        <f>(E3673/L3673)</f>
        <v>88.25</v>
      </c>
      <c r="Q3673" t="str">
        <f>LEFT(N3673,SEARCH("/",N3673)-1)</f>
        <v>theater</v>
      </c>
      <c r="R3673" t="str">
        <f>RIGHT(N3673, LEN(N3673)-SEARCH("/", N3673))</f>
        <v>plays</v>
      </c>
      <c r="S3673" s="13">
        <f>(J3673/86400)+25569+(-7/24)</f>
        <v>41820.336423611116</v>
      </c>
      <c r="T3673" s="13">
        <f>(I3673/86400)+25569+(-7/24)</f>
        <v>41840.874305555561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</f>
        <v>1.0153333333333334</v>
      </c>
      <c r="P3674" s="9">
        <f>(E3674/L3674)</f>
        <v>53.438596491228068</v>
      </c>
      <c r="Q3674" t="str">
        <f>LEFT(N3674,SEARCH("/",N3674)-1)</f>
        <v>theater</v>
      </c>
      <c r="R3674" t="str">
        <f>RIGHT(N3674, LEN(N3674)-SEARCH("/", N3674))</f>
        <v>plays</v>
      </c>
      <c r="S3674" s="13">
        <f>(J3674/86400)+25569+(-7/24)</f>
        <v>41878.654907407406</v>
      </c>
      <c r="T3674" s="13">
        <f>(I3674/86400)+25569+(-7/24)</f>
        <v>41908.654907407406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</f>
        <v>1.13625</v>
      </c>
      <c r="P3675" s="9">
        <f>(E3675/L3675)</f>
        <v>39.868421052631582</v>
      </c>
      <c r="Q3675" t="str">
        <f>LEFT(N3675,SEARCH("/",N3675)-1)</f>
        <v>theater</v>
      </c>
      <c r="R3675" t="str">
        <f>RIGHT(N3675, LEN(N3675)-SEARCH("/", N3675))</f>
        <v>plays</v>
      </c>
      <c r="S3675" s="13">
        <f>(J3675/86400)+25569+(-7/24)</f>
        <v>41914.003437500003</v>
      </c>
      <c r="T3675" s="13">
        <f>(I3675/86400)+25569+(-7/24)</f>
        <v>41948.244444444448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</f>
        <v>1</v>
      </c>
      <c r="P3676" s="9">
        <f>(E3676/L3676)</f>
        <v>145.16129032258064</v>
      </c>
      <c r="Q3676" t="str">
        <f>LEFT(N3676,SEARCH("/",N3676)-1)</f>
        <v>theater</v>
      </c>
      <c r="R3676" t="str">
        <f>RIGHT(N3676, LEN(N3676)-SEARCH("/", N3676))</f>
        <v>plays</v>
      </c>
      <c r="S3676" s="13">
        <f>(J3676/86400)+25569+(-7/24)</f>
        <v>42556.581354166665</v>
      </c>
      <c r="T3676" s="13">
        <f>(I3676/86400)+25569+(-7/24)</f>
        <v>42616.581354166665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</f>
        <v>1.4</v>
      </c>
      <c r="P3677" s="9">
        <f>(E3677/L3677)</f>
        <v>23.333333333333332</v>
      </c>
      <c r="Q3677" t="str">
        <f>LEFT(N3677,SEARCH("/",N3677)-1)</f>
        <v>theater</v>
      </c>
      <c r="R3677" t="str">
        <f>RIGHT(N3677, LEN(N3677)-SEARCH("/", N3677))</f>
        <v>plays</v>
      </c>
      <c r="S3677" s="13">
        <f>(J3677/86400)+25569+(-7/24)</f>
        <v>42493.305347222224</v>
      </c>
      <c r="T3677" s="13">
        <f>(I3677/86400)+25569+(-7/24)</f>
        <v>42505.666666666664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</f>
        <v>1.2875000000000001</v>
      </c>
      <c r="P3678" s="9">
        <f>(E3678/L3678)</f>
        <v>64.375</v>
      </c>
      <c r="Q3678" t="str">
        <f>LEFT(N3678,SEARCH("/",N3678)-1)</f>
        <v>theater</v>
      </c>
      <c r="R3678" t="str">
        <f>RIGHT(N3678, LEN(N3678)-SEARCH("/", N3678))</f>
        <v>plays</v>
      </c>
      <c r="S3678" s="13">
        <f>(J3678/86400)+25569+(-7/24)</f>
        <v>41876.52412037037</v>
      </c>
      <c r="T3678" s="13">
        <f>(I3678/86400)+25569+(-7/24)</f>
        <v>41894.52412037037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</f>
        <v>1.0290416666666666</v>
      </c>
      <c r="P3679" s="9">
        <f>(E3679/L3679)</f>
        <v>62.052763819095475</v>
      </c>
      <c r="Q3679" t="str">
        <f>LEFT(N3679,SEARCH("/",N3679)-1)</f>
        <v>theater</v>
      </c>
      <c r="R3679" t="str">
        <f>RIGHT(N3679, LEN(N3679)-SEARCH("/", N3679))</f>
        <v>plays</v>
      </c>
      <c r="S3679" s="13">
        <f>(J3679/86400)+25569+(-7/24)</f>
        <v>41802.282615740747</v>
      </c>
      <c r="T3679" s="13">
        <f>(I3679/86400)+25569+(-7/24)</f>
        <v>41822.874305555561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</f>
        <v>1.0249999999999999</v>
      </c>
      <c r="P3680" s="9">
        <f>(E3680/L3680)</f>
        <v>66.129032258064512</v>
      </c>
      <c r="Q3680" t="str">
        <f>LEFT(N3680,SEARCH("/",N3680)-1)</f>
        <v>theater</v>
      </c>
      <c r="R3680" t="str">
        <f>RIGHT(N3680, LEN(N3680)-SEARCH("/", N3680))</f>
        <v>plays</v>
      </c>
      <c r="S3680" s="13">
        <f>(J3680/86400)+25569+(-7/24)</f>
        <v>42120.239560185182</v>
      </c>
      <c r="T3680" s="13">
        <f>(I3680/86400)+25569+(-7/24)</f>
        <v>42155.239560185182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</f>
        <v>1.101</v>
      </c>
      <c r="P3681" s="9">
        <f>(E3681/L3681)</f>
        <v>73.400000000000006</v>
      </c>
      <c r="Q3681" t="str">
        <f>LEFT(N3681,SEARCH("/",N3681)-1)</f>
        <v>theater</v>
      </c>
      <c r="R3681" t="str">
        <f>RIGHT(N3681, LEN(N3681)-SEARCH("/", N3681))</f>
        <v>plays</v>
      </c>
      <c r="S3681" s="13">
        <f>(J3681/86400)+25569+(-7/24)</f>
        <v>41786.469687500001</v>
      </c>
      <c r="T3681" s="13">
        <f>(I3681/86400)+25569+(-7/24)</f>
        <v>41820.915972222225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</f>
        <v>1.1276666666666666</v>
      </c>
      <c r="P3682" s="9">
        <f>(E3682/L3682)</f>
        <v>99.5</v>
      </c>
      <c r="Q3682" t="str">
        <f>LEFT(N3682,SEARCH("/",N3682)-1)</f>
        <v>theater</v>
      </c>
      <c r="R3682" t="str">
        <f>RIGHT(N3682, LEN(N3682)-SEARCH("/", N3682))</f>
        <v>plays</v>
      </c>
      <c r="S3682" s="13">
        <f>(J3682/86400)+25569+(-7/24)</f>
        <v>42627.16243055556</v>
      </c>
      <c r="T3682" s="13">
        <f>(I3682/86400)+25569+(-7/24)</f>
        <v>42648.16243055556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</f>
        <v>1.119</v>
      </c>
      <c r="P3683" s="9">
        <f>(E3683/L3683)</f>
        <v>62.166666666666664</v>
      </c>
      <c r="Q3683" t="str">
        <f>LEFT(N3683,SEARCH("/",N3683)-1)</f>
        <v>theater</v>
      </c>
      <c r="R3683" t="str">
        <f>RIGHT(N3683, LEN(N3683)-SEARCH("/", N3683))</f>
        <v>plays</v>
      </c>
      <c r="S3683" s="13">
        <f>(J3683/86400)+25569+(-7/24)</f>
        <v>42374.359837962962</v>
      </c>
      <c r="T3683" s="13">
        <f>(I3683/86400)+25569+(-7/24)</f>
        <v>42384.359837962962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</f>
        <v>1.3919999999999999</v>
      </c>
      <c r="P3684" s="9">
        <f>(E3684/L3684)</f>
        <v>62.328358208955223</v>
      </c>
      <c r="Q3684" t="str">
        <f>LEFT(N3684,SEARCH("/",N3684)-1)</f>
        <v>theater</v>
      </c>
      <c r="R3684" t="str">
        <f>RIGHT(N3684, LEN(N3684)-SEARCH("/", N3684))</f>
        <v>plays</v>
      </c>
      <c r="S3684" s="13">
        <f>(J3684/86400)+25569+(-7/24)</f>
        <v>41772.393726851857</v>
      </c>
      <c r="T3684" s="13">
        <f>(I3684/86400)+25569+(-7/24)</f>
        <v>41805.999305555561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</f>
        <v>1.1085714285714285</v>
      </c>
      <c r="P3685" s="9">
        <f>(E3685/L3685)</f>
        <v>58.787878787878789</v>
      </c>
      <c r="Q3685" t="str">
        <f>LEFT(N3685,SEARCH("/",N3685)-1)</f>
        <v>theater</v>
      </c>
      <c r="R3685" t="str">
        <f>RIGHT(N3685, LEN(N3685)-SEARCH("/", N3685))</f>
        <v>plays</v>
      </c>
      <c r="S3685" s="13">
        <f>(J3685/86400)+25569+(-7/24)</f>
        <v>42632.825185185189</v>
      </c>
      <c r="T3685" s="13">
        <f>(I3685/86400)+25569+(-7/24)</f>
        <v>42662.825185185189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</f>
        <v>1.3906666666666667</v>
      </c>
      <c r="P3686" s="9">
        <f>(E3686/L3686)</f>
        <v>45.347826086956523</v>
      </c>
      <c r="Q3686" t="str">
        <f>LEFT(N3686,SEARCH("/",N3686)-1)</f>
        <v>theater</v>
      </c>
      <c r="R3686" t="str">
        <f>RIGHT(N3686, LEN(N3686)-SEARCH("/", N3686))</f>
        <v>plays</v>
      </c>
      <c r="S3686" s="13">
        <f>(J3686/86400)+25569+(-7/24)</f>
        <v>42218.888726851852</v>
      </c>
      <c r="T3686" s="13">
        <f>(I3686/86400)+25569+(-7/24)</f>
        <v>42248.888726851852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</f>
        <v>1.0569999999999999</v>
      </c>
      <c r="P3687" s="9">
        <f>(E3687/L3687)</f>
        <v>41.944444444444443</v>
      </c>
      <c r="Q3687" t="str">
        <f>LEFT(N3687,SEARCH("/",N3687)-1)</f>
        <v>theater</v>
      </c>
      <c r="R3687" t="str">
        <f>RIGHT(N3687, LEN(N3687)-SEARCH("/", N3687))</f>
        <v>plays</v>
      </c>
      <c r="S3687" s="13">
        <f>(J3687/86400)+25569+(-7/24)</f>
        <v>41753.301608796297</v>
      </c>
      <c r="T3687" s="13">
        <f>(I3687/86400)+25569+(-7/24)</f>
        <v>41778.583333333336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</f>
        <v>1.0142857142857142</v>
      </c>
      <c r="P3688" s="9">
        <f>(E3688/L3688)</f>
        <v>59.166666666666664</v>
      </c>
      <c r="Q3688" t="str">
        <f>LEFT(N3688,SEARCH("/",N3688)-1)</f>
        <v>theater</v>
      </c>
      <c r="R3688" t="str">
        <f>RIGHT(N3688, LEN(N3688)-SEARCH("/", N3688))</f>
        <v>plays</v>
      </c>
      <c r="S3688" s="13">
        <f>(J3688/86400)+25569+(-7/24)</f>
        <v>42230.371064814819</v>
      </c>
      <c r="T3688" s="13">
        <f>(I3688/86400)+25569+(-7/24)</f>
        <v>42244.874305555561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</f>
        <v>1.0024500000000001</v>
      </c>
      <c r="P3689" s="9">
        <f>(E3689/L3689)</f>
        <v>200.49</v>
      </c>
      <c r="Q3689" t="str">
        <f>LEFT(N3689,SEARCH("/",N3689)-1)</f>
        <v>theater</v>
      </c>
      <c r="R3689" t="str">
        <f>RIGHT(N3689, LEN(N3689)-SEARCH("/", N3689))</f>
        <v>plays</v>
      </c>
      <c r="S3689" s="13">
        <f>(J3689/86400)+25569+(-7/24)</f>
        <v>41786.926562500004</v>
      </c>
      <c r="T3689" s="13">
        <f>(I3689/86400)+25569+(-7/24)</f>
        <v>41816.926562500004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</f>
        <v>1.0916666666666666</v>
      </c>
      <c r="P3690" s="9">
        <f>(E3690/L3690)</f>
        <v>83.974358974358978</v>
      </c>
      <c r="Q3690" t="str">
        <f>LEFT(N3690,SEARCH("/",N3690)-1)</f>
        <v>theater</v>
      </c>
      <c r="R3690" t="str">
        <f>RIGHT(N3690, LEN(N3690)-SEARCH("/", N3690))</f>
        <v>plays</v>
      </c>
      <c r="S3690" s="13">
        <f>(J3690/86400)+25569+(-7/24)</f>
        <v>41829.495416666665</v>
      </c>
      <c r="T3690" s="13">
        <f>(I3690/86400)+25569+(-7/24)</f>
        <v>41859.495416666665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</f>
        <v>1.1833333333333333</v>
      </c>
      <c r="P3691" s="9">
        <f>(E3691/L3691)</f>
        <v>57.258064516129032</v>
      </c>
      <c r="Q3691" t="str">
        <f>LEFT(N3691,SEARCH("/",N3691)-1)</f>
        <v>theater</v>
      </c>
      <c r="R3691" t="str">
        <f>RIGHT(N3691, LEN(N3691)-SEARCH("/", N3691))</f>
        <v>plays</v>
      </c>
      <c r="S3691" s="13">
        <f>(J3691/86400)+25569+(-7/24)</f>
        <v>42147.535173611112</v>
      </c>
      <c r="T3691" s="13">
        <f>(I3691/86400)+25569+(-7/24)</f>
        <v>42176.642361111117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</f>
        <v>1.2</v>
      </c>
      <c r="P3692" s="9">
        <f>(E3692/L3692)</f>
        <v>58.064516129032256</v>
      </c>
      <c r="Q3692" t="str">
        <f>LEFT(N3692,SEARCH("/",N3692)-1)</f>
        <v>theater</v>
      </c>
      <c r="R3692" t="str">
        <f>RIGHT(N3692, LEN(N3692)-SEARCH("/", N3692))</f>
        <v>plays</v>
      </c>
      <c r="S3692" s="13">
        <f>(J3692/86400)+25569+(-7/24)</f>
        <v>41940.306516203702</v>
      </c>
      <c r="T3692" s="13">
        <f>(I3692/86400)+25569+(-7/24)</f>
        <v>41970.348182870373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</f>
        <v>1.2796000000000001</v>
      </c>
      <c r="P3693" s="9">
        <f>(E3693/L3693)</f>
        <v>186.80291970802921</v>
      </c>
      <c r="Q3693" t="str">
        <f>LEFT(N3693,SEARCH("/",N3693)-1)</f>
        <v>theater</v>
      </c>
      <c r="R3693" t="str">
        <f>RIGHT(N3693, LEN(N3693)-SEARCH("/", N3693))</f>
        <v>plays</v>
      </c>
      <c r="S3693" s="13">
        <f>(J3693/86400)+25569+(-7/24)</f>
        <v>42020.408900462964</v>
      </c>
      <c r="T3693" s="13">
        <f>(I3693/86400)+25569+(-7/24)</f>
        <v>42064.915972222225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</f>
        <v>1.26</v>
      </c>
      <c r="P3694" s="9">
        <f>(E3694/L3694)</f>
        <v>74.117647058823536</v>
      </c>
      <c r="Q3694" t="str">
        <f>LEFT(N3694,SEARCH("/",N3694)-1)</f>
        <v>theater</v>
      </c>
      <c r="R3694" t="str">
        <f>RIGHT(N3694, LEN(N3694)-SEARCH("/", N3694))</f>
        <v>plays</v>
      </c>
      <c r="S3694" s="13">
        <f>(J3694/86400)+25569+(-7/24)</f>
        <v>41891.673368055555</v>
      </c>
      <c r="T3694" s="13">
        <f>(I3694/86400)+25569+(-7/24)</f>
        <v>41900.708333333336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</f>
        <v>1.2912912912912913</v>
      </c>
      <c r="P3695" s="9">
        <f>(E3695/L3695)</f>
        <v>30.714285714285715</v>
      </c>
      <c r="Q3695" t="str">
        <f>LEFT(N3695,SEARCH("/",N3695)-1)</f>
        <v>theater</v>
      </c>
      <c r="R3695" t="str">
        <f>RIGHT(N3695, LEN(N3695)-SEARCH("/", N3695))</f>
        <v>plays</v>
      </c>
      <c r="S3695" s="13">
        <f>(J3695/86400)+25569+(-7/24)</f>
        <v>42308.899641203701</v>
      </c>
      <c r="T3695" s="13">
        <f>(I3695/86400)+25569+(-7/24)</f>
        <v>42338.645833333336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</f>
        <v>1.0742857142857143</v>
      </c>
      <c r="P3696" s="9">
        <f>(E3696/L3696)</f>
        <v>62.666666666666664</v>
      </c>
      <c r="Q3696" t="str">
        <f>LEFT(N3696,SEARCH("/",N3696)-1)</f>
        <v>theater</v>
      </c>
      <c r="R3696" t="str">
        <f>RIGHT(N3696, LEN(N3696)-SEARCH("/", N3696))</f>
        <v>plays</v>
      </c>
      <c r="S3696" s="13">
        <f>(J3696/86400)+25569+(-7/24)</f>
        <v>42489.842210648152</v>
      </c>
      <c r="T3696" s="13">
        <f>(I3696/86400)+25569+(-7/24)</f>
        <v>42526.791666666664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</f>
        <v>1.00125</v>
      </c>
      <c r="P3697" s="9">
        <f>(E3697/L3697)</f>
        <v>121.36363636363636</v>
      </c>
      <c r="Q3697" t="str">
        <f>LEFT(N3697,SEARCH("/",N3697)-1)</f>
        <v>theater</v>
      </c>
      <c r="R3697" t="str">
        <f>RIGHT(N3697, LEN(N3697)-SEARCH("/", N3697))</f>
        <v>plays</v>
      </c>
      <c r="S3697" s="13">
        <f>(J3697/86400)+25569+(-7/24)</f>
        <v>41995.578819444447</v>
      </c>
      <c r="T3697" s="13">
        <f>(I3697/86400)+25569+(-7/24)</f>
        <v>42015.578819444447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</f>
        <v>1.55</v>
      </c>
      <c r="P3698" s="9">
        <f>(E3698/L3698)</f>
        <v>39.743589743589745</v>
      </c>
      <c r="Q3698" t="str">
        <f>LEFT(N3698,SEARCH("/",N3698)-1)</f>
        <v>theater</v>
      </c>
      <c r="R3698" t="str">
        <f>RIGHT(N3698, LEN(N3698)-SEARCH("/", N3698))</f>
        <v>plays</v>
      </c>
      <c r="S3698" s="13">
        <f>(J3698/86400)+25569+(-7/24)</f>
        <v>41988.325416666667</v>
      </c>
      <c r="T3698" s="13">
        <f>(I3698/86400)+25569+(-7/24)</f>
        <v>42048.325416666667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</f>
        <v>1.08</v>
      </c>
      <c r="P3699" s="9">
        <f>(E3699/L3699)</f>
        <v>72</v>
      </c>
      <c r="Q3699" t="str">
        <f>LEFT(N3699,SEARCH("/",N3699)-1)</f>
        <v>theater</v>
      </c>
      <c r="R3699" t="str">
        <f>RIGHT(N3699, LEN(N3699)-SEARCH("/", N3699))</f>
        <v>plays</v>
      </c>
      <c r="S3699" s="13">
        <f>(J3699/86400)+25569+(-7/24)</f>
        <v>42479.174166666671</v>
      </c>
      <c r="T3699" s="13">
        <f>(I3699/86400)+25569+(-7/24)</f>
        <v>42500.174166666671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</f>
        <v>1.1052</v>
      </c>
      <c r="P3700" s="9">
        <f>(E3700/L3700)</f>
        <v>40.632352941176471</v>
      </c>
      <c r="Q3700" t="str">
        <f>LEFT(N3700,SEARCH("/",N3700)-1)</f>
        <v>theater</v>
      </c>
      <c r="R3700" t="str">
        <f>RIGHT(N3700, LEN(N3700)-SEARCH("/", N3700))</f>
        <v>plays</v>
      </c>
      <c r="S3700" s="13">
        <f>(J3700/86400)+25569+(-7/24)</f>
        <v>42401.514895833338</v>
      </c>
      <c r="T3700" s="13">
        <f>(I3700/86400)+25569+(-7/24)</f>
        <v>42431.514895833338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</f>
        <v>1.008</v>
      </c>
      <c r="P3701" s="9">
        <f>(E3701/L3701)</f>
        <v>63</v>
      </c>
      <c r="Q3701" t="str">
        <f>LEFT(N3701,SEARCH("/",N3701)-1)</f>
        <v>theater</v>
      </c>
      <c r="R3701" t="str">
        <f>RIGHT(N3701, LEN(N3701)-SEARCH("/", N3701))</f>
        <v>plays</v>
      </c>
      <c r="S3701" s="13">
        <f>(J3701/86400)+25569+(-7/24)</f>
        <v>41897.310370370375</v>
      </c>
      <c r="T3701" s="13">
        <f>(I3701/86400)+25569+(-7/24)</f>
        <v>41927.310370370375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</f>
        <v>1.212</v>
      </c>
      <c r="P3702" s="9">
        <f>(E3702/L3702)</f>
        <v>33.666666666666664</v>
      </c>
      <c r="Q3702" t="str">
        <f>LEFT(N3702,SEARCH("/",N3702)-1)</f>
        <v>theater</v>
      </c>
      <c r="R3702" t="str">
        <f>RIGHT(N3702, LEN(N3702)-SEARCH("/", N3702))</f>
        <v>plays</v>
      </c>
      <c r="S3702" s="13">
        <f>(J3702/86400)+25569+(-7/24)</f>
        <v>41882.293981481482</v>
      </c>
      <c r="T3702" s="13">
        <f>(I3702/86400)+25569+(-7/24)</f>
        <v>41912.375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</f>
        <v>1.0033333333333334</v>
      </c>
      <c r="P3703" s="9">
        <f>(E3703/L3703)</f>
        <v>38.589743589743591</v>
      </c>
      <c r="Q3703" t="str">
        <f>LEFT(N3703,SEARCH("/",N3703)-1)</f>
        <v>theater</v>
      </c>
      <c r="R3703" t="str">
        <f>RIGHT(N3703, LEN(N3703)-SEARCH("/", N3703))</f>
        <v>plays</v>
      </c>
      <c r="S3703" s="13">
        <f>(J3703/86400)+25569+(-7/24)</f>
        <v>42129.249918981484</v>
      </c>
      <c r="T3703" s="13">
        <f>(I3703/86400)+25569+(-7/24)</f>
        <v>42159.249918981484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</f>
        <v>1.0916666666666666</v>
      </c>
      <c r="P3704" s="9">
        <f>(E3704/L3704)</f>
        <v>155.95238095238096</v>
      </c>
      <c r="Q3704" t="str">
        <f>LEFT(N3704,SEARCH("/",N3704)-1)</f>
        <v>theater</v>
      </c>
      <c r="R3704" t="str">
        <f>RIGHT(N3704, LEN(N3704)-SEARCH("/", N3704))</f>
        <v>plays</v>
      </c>
      <c r="S3704" s="13">
        <f>(J3704/86400)+25569+(-7/24)</f>
        <v>42524.246342592596</v>
      </c>
      <c r="T3704" s="13">
        <f>(I3704/86400)+25569+(-7/24)</f>
        <v>42561.665972222225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</f>
        <v>1.2342857142857142</v>
      </c>
      <c r="P3705" s="9">
        <f>(E3705/L3705)</f>
        <v>43.2</v>
      </c>
      <c r="Q3705" t="str">
        <f>LEFT(N3705,SEARCH("/",N3705)-1)</f>
        <v>theater</v>
      </c>
      <c r="R3705" t="str">
        <f>RIGHT(N3705, LEN(N3705)-SEARCH("/", N3705))</f>
        <v>plays</v>
      </c>
      <c r="S3705" s="13">
        <f>(J3705/86400)+25569+(-7/24)</f>
        <v>42556.212824074079</v>
      </c>
      <c r="T3705" s="13">
        <f>(I3705/86400)+25569+(-7/24)</f>
        <v>42594.999305555561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</f>
        <v>1.3633666666666666</v>
      </c>
      <c r="P3706" s="9">
        <f>(E3706/L3706)</f>
        <v>15.148518518518518</v>
      </c>
      <c r="Q3706" t="str">
        <f>LEFT(N3706,SEARCH("/",N3706)-1)</f>
        <v>theater</v>
      </c>
      <c r="R3706" t="str">
        <f>RIGHT(N3706, LEN(N3706)-SEARCH("/", N3706))</f>
        <v>plays</v>
      </c>
      <c r="S3706" s="13">
        <f>(J3706/86400)+25569+(-7/24)</f>
        <v>42461.398078703707</v>
      </c>
      <c r="T3706" s="13">
        <f>(I3706/86400)+25569+(-7/24)</f>
        <v>42521.398078703707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</f>
        <v>1.0346657233816767</v>
      </c>
      <c r="P3707" s="9">
        <f>(E3707/L3707)</f>
        <v>83.571428571428569</v>
      </c>
      <c r="Q3707" t="str">
        <f>LEFT(N3707,SEARCH("/",N3707)-1)</f>
        <v>theater</v>
      </c>
      <c r="R3707" t="str">
        <f>RIGHT(N3707, LEN(N3707)-SEARCH("/", N3707))</f>
        <v>plays</v>
      </c>
      <c r="S3707" s="13">
        <f>(J3707/86400)+25569+(-7/24)</f>
        <v>41792.251319444447</v>
      </c>
      <c r="T3707" s="13">
        <f>(I3707/86400)+25569+(-7/24)</f>
        <v>41813.458333333336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</f>
        <v>1.2133333333333334</v>
      </c>
      <c r="P3708" s="9">
        <f>(E3708/L3708)</f>
        <v>140</v>
      </c>
      <c r="Q3708" t="str">
        <f>LEFT(N3708,SEARCH("/",N3708)-1)</f>
        <v>theater</v>
      </c>
      <c r="R3708" t="str">
        <f>RIGHT(N3708, LEN(N3708)-SEARCH("/", N3708))</f>
        <v>plays</v>
      </c>
      <c r="S3708" s="13">
        <f>(J3708/86400)+25569+(-7/24)</f>
        <v>41879.622094907412</v>
      </c>
      <c r="T3708" s="13">
        <f>(I3708/86400)+25569+(-7/24)</f>
        <v>41894.622094907412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</f>
        <v>1.86</v>
      </c>
      <c r="P3709" s="9">
        <f>(E3709/L3709)</f>
        <v>80.869565217391298</v>
      </c>
      <c r="Q3709" t="str">
        <f>LEFT(N3709,SEARCH("/",N3709)-1)</f>
        <v>theater</v>
      </c>
      <c r="R3709" t="str">
        <f>RIGHT(N3709, LEN(N3709)-SEARCH("/", N3709))</f>
        <v>plays</v>
      </c>
      <c r="S3709" s="13">
        <f>(J3709/86400)+25569+(-7/24)</f>
        <v>42551.756689814814</v>
      </c>
      <c r="T3709" s="13">
        <f>(I3709/86400)+25569+(-7/24)</f>
        <v>42572.93472222222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</f>
        <v>3</v>
      </c>
      <c r="P3710" s="9">
        <f>(E3710/L3710)</f>
        <v>53.846153846153847</v>
      </c>
      <c r="Q3710" t="str">
        <f>LEFT(N3710,SEARCH("/",N3710)-1)</f>
        <v>theater</v>
      </c>
      <c r="R3710" t="str">
        <f>RIGHT(N3710, LEN(N3710)-SEARCH("/", N3710))</f>
        <v>plays</v>
      </c>
      <c r="S3710" s="13">
        <f>(J3710/86400)+25569+(-7/24)</f>
        <v>41809.850532407414</v>
      </c>
      <c r="T3710" s="13">
        <f>(I3710/86400)+25569+(-7/24)</f>
        <v>41823.850532407414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</f>
        <v>1.0825</v>
      </c>
      <c r="P3711" s="9">
        <f>(E3711/L3711)</f>
        <v>30.928571428571427</v>
      </c>
      <c r="Q3711" t="str">
        <f>LEFT(N3711,SEARCH("/",N3711)-1)</f>
        <v>theater</v>
      </c>
      <c r="R3711" t="str">
        <f>RIGHT(N3711, LEN(N3711)-SEARCH("/", N3711))</f>
        <v>plays</v>
      </c>
      <c r="S3711" s="13">
        <f>(J3711/86400)+25569+(-7/24)</f>
        <v>41785.416041666671</v>
      </c>
      <c r="T3711" s="13">
        <f>(I3711/86400)+25569+(-7/24)</f>
        <v>41815.416041666671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</f>
        <v>1.4115384615384616</v>
      </c>
      <c r="P3712" s="9">
        <f>(E3712/L3712)</f>
        <v>67.962962962962962</v>
      </c>
      <c r="Q3712" t="str">
        <f>LEFT(N3712,SEARCH("/",N3712)-1)</f>
        <v>theater</v>
      </c>
      <c r="R3712" t="str">
        <f>RIGHT(N3712, LEN(N3712)-SEARCH("/", N3712))</f>
        <v>plays</v>
      </c>
      <c r="S3712" s="13">
        <f>(J3712/86400)+25569+(-7/24)</f>
        <v>42072.284583333334</v>
      </c>
      <c r="T3712" s="13">
        <f>(I3712/86400)+25569+(-7/24)</f>
        <v>42097.284583333334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</f>
        <v>1.1399999999999999</v>
      </c>
      <c r="P3713" s="9">
        <f>(E3713/L3713)</f>
        <v>27.142857142857142</v>
      </c>
      <c r="Q3713" t="str">
        <f>LEFT(N3713,SEARCH("/",N3713)-1)</f>
        <v>theater</v>
      </c>
      <c r="R3713" t="str">
        <f>RIGHT(N3713, LEN(N3713)-SEARCH("/", N3713))</f>
        <v>plays</v>
      </c>
      <c r="S3713" s="13">
        <f>(J3713/86400)+25569+(-7/24)</f>
        <v>41779.432557870372</v>
      </c>
      <c r="T3713" s="13">
        <f>(I3713/86400)+25569+(-7/24)</f>
        <v>41805.375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</f>
        <v>1.5373333333333334</v>
      </c>
      <c r="P3714" s="9">
        <f>(E3714/L3714)</f>
        <v>110.86538461538461</v>
      </c>
      <c r="Q3714" t="str">
        <f>LEFT(N3714,SEARCH("/",N3714)-1)</f>
        <v>theater</v>
      </c>
      <c r="R3714" t="str">
        <f>RIGHT(N3714, LEN(N3714)-SEARCH("/", N3714))</f>
        <v>plays</v>
      </c>
      <c r="S3714" s="13">
        <f>(J3714/86400)+25569+(-7/24)</f>
        <v>42133.88040509259</v>
      </c>
      <c r="T3714" s="13">
        <f>(I3714/86400)+25569+(-7/24)</f>
        <v>42154.999305555561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</f>
        <v>1.0149999999999999</v>
      </c>
      <c r="P3715" s="9">
        <f>(E3715/L3715)</f>
        <v>106.84210526315789</v>
      </c>
      <c r="Q3715" t="str">
        <f>LEFT(N3715,SEARCH("/",N3715)-1)</f>
        <v>theater</v>
      </c>
      <c r="R3715" t="str">
        <f>RIGHT(N3715, LEN(N3715)-SEARCH("/", N3715))</f>
        <v>plays</v>
      </c>
      <c r="S3715" s="13">
        <f>(J3715/86400)+25569+(-7/24)</f>
        <v>42505.44636574074</v>
      </c>
      <c r="T3715" s="13">
        <f>(I3715/86400)+25569+(-7/24)</f>
        <v>42525.44636574074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</f>
        <v>1.0235000000000001</v>
      </c>
      <c r="P3716" s="9">
        <f>(E3716/L3716)</f>
        <v>105.51546391752578</v>
      </c>
      <c r="Q3716" t="str">
        <f>LEFT(N3716,SEARCH("/",N3716)-1)</f>
        <v>theater</v>
      </c>
      <c r="R3716" t="str">
        <f>RIGHT(N3716, LEN(N3716)-SEARCH("/", N3716))</f>
        <v>plays</v>
      </c>
      <c r="S3716" s="13">
        <f>(J3716/86400)+25569+(-7/24)</f>
        <v>42118.264664351853</v>
      </c>
      <c r="T3716" s="13">
        <f>(I3716/86400)+25569+(-7/24)</f>
        <v>42149.874305555561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</f>
        <v>1.0257142857142858</v>
      </c>
      <c r="P3717" s="9">
        <f>(E3717/L3717)</f>
        <v>132.96296296296296</v>
      </c>
      <c r="Q3717" t="str">
        <f>LEFT(N3717,SEARCH("/",N3717)-1)</f>
        <v>theater</v>
      </c>
      <c r="R3717" t="str">
        <f>RIGHT(N3717, LEN(N3717)-SEARCH("/", N3717))</f>
        <v>plays</v>
      </c>
      <c r="S3717" s="13">
        <f>(J3717/86400)+25569+(-7/24)</f>
        <v>42036.703923611109</v>
      </c>
      <c r="T3717" s="13">
        <f>(I3717/86400)+25569+(-7/24)</f>
        <v>42094.244444444448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</f>
        <v>1.5575000000000001</v>
      </c>
      <c r="P3718" s="9">
        <f>(E3718/L3718)</f>
        <v>51.916666666666664</v>
      </c>
      <c r="Q3718" t="str">
        <f>LEFT(N3718,SEARCH("/",N3718)-1)</f>
        <v>theater</v>
      </c>
      <c r="R3718" t="str">
        <f>RIGHT(N3718, LEN(N3718)-SEARCH("/", N3718))</f>
        <v>plays</v>
      </c>
      <c r="S3718" s="13">
        <f>(J3718/86400)+25569+(-7/24)</f>
        <v>42360.596168981479</v>
      </c>
      <c r="T3718" s="13">
        <f>(I3718/86400)+25569+(-7/24)</f>
        <v>42390.596168981479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</f>
        <v>1.0075000000000001</v>
      </c>
      <c r="P3719" s="9">
        <f>(E3719/L3719)</f>
        <v>310</v>
      </c>
      <c r="Q3719" t="str">
        <f>LEFT(N3719,SEARCH("/",N3719)-1)</f>
        <v>theater</v>
      </c>
      <c r="R3719" t="str">
        <f>RIGHT(N3719, LEN(N3719)-SEARCH("/", N3719))</f>
        <v>plays</v>
      </c>
      <c r="S3719" s="13">
        <f>(J3719/86400)+25569+(-7/24)</f>
        <v>42102.574641203704</v>
      </c>
      <c r="T3719" s="13">
        <f>(I3719/86400)+25569+(-7/24)</f>
        <v>42133.574641203704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</f>
        <v>2.3940000000000001</v>
      </c>
      <c r="P3720" s="9">
        <f>(E3720/L3720)</f>
        <v>26.021739130434781</v>
      </c>
      <c r="Q3720" t="str">
        <f>LEFT(N3720,SEARCH("/",N3720)-1)</f>
        <v>theater</v>
      </c>
      <c r="R3720" t="str">
        <f>RIGHT(N3720, LEN(N3720)-SEARCH("/", N3720))</f>
        <v>plays</v>
      </c>
      <c r="S3720" s="13">
        <f>(J3720/86400)+25569+(-7/24)</f>
        <v>42032.424479166664</v>
      </c>
      <c r="T3720" s="13">
        <f>(I3720/86400)+25569+(-7/24)</f>
        <v>42062.424479166664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</f>
        <v>2.1</v>
      </c>
      <c r="P3721" s="9">
        <f>(E3721/L3721)</f>
        <v>105</v>
      </c>
      <c r="Q3721" t="str">
        <f>LEFT(N3721,SEARCH("/",N3721)-1)</f>
        <v>theater</v>
      </c>
      <c r="R3721" t="str">
        <f>RIGHT(N3721, LEN(N3721)-SEARCH("/", N3721))</f>
        <v>plays</v>
      </c>
      <c r="S3721" s="13">
        <f>(J3721/86400)+25569+(-7/24)</f>
        <v>42147.438263888893</v>
      </c>
      <c r="T3721" s="13">
        <f>(I3721/86400)+25569+(-7/24)</f>
        <v>42177.438263888893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</f>
        <v>1.0451515151515152</v>
      </c>
      <c r="P3722" s="9">
        <f>(E3722/L3722)</f>
        <v>86.224999999999994</v>
      </c>
      <c r="Q3722" t="str">
        <f>LEFT(N3722,SEARCH("/",N3722)-1)</f>
        <v>theater</v>
      </c>
      <c r="R3722" t="str">
        <f>RIGHT(N3722, LEN(N3722)-SEARCH("/", N3722))</f>
        <v>plays</v>
      </c>
      <c r="S3722" s="13">
        <f>(J3722/86400)+25569+(-7/24)</f>
        <v>42165.701458333337</v>
      </c>
      <c r="T3722" s="13">
        <f>(I3722/86400)+25569+(-7/24)</f>
        <v>42187.701458333337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</f>
        <v>1.008</v>
      </c>
      <c r="P3723" s="9">
        <f>(E3723/L3723)</f>
        <v>114.54545454545455</v>
      </c>
      <c r="Q3723" t="str">
        <f>LEFT(N3723,SEARCH("/",N3723)-1)</f>
        <v>theater</v>
      </c>
      <c r="R3723" t="str">
        <f>RIGHT(N3723, LEN(N3723)-SEARCH("/", N3723))</f>
        <v>plays</v>
      </c>
      <c r="S3723" s="13">
        <f>(J3723/86400)+25569+(-7/24)</f>
        <v>41927.644490740742</v>
      </c>
      <c r="T3723" s="13">
        <f>(I3723/86400)+25569+(-7/24)</f>
        <v>41948.686157407406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</f>
        <v>1.1120000000000001</v>
      </c>
      <c r="P3724" s="9">
        <f>(E3724/L3724)</f>
        <v>47.657142857142858</v>
      </c>
      <c r="Q3724" t="str">
        <f>LEFT(N3724,SEARCH("/",N3724)-1)</f>
        <v>theater</v>
      </c>
      <c r="R3724" t="str">
        <f>RIGHT(N3724, LEN(N3724)-SEARCH("/", N3724))</f>
        <v>plays</v>
      </c>
      <c r="S3724" s="13">
        <f>(J3724/86400)+25569+(-7/24)</f>
        <v>42381.380173611113</v>
      </c>
      <c r="T3724" s="13">
        <f>(I3724/86400)+25569+(-7/24)</f>
        <v>42411.665972222225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</f>
        <v>1.0204444444444445</v>
      </c>
      <c r="P3725" s="9">
        <f>(E3725/L3725)</f>
        <v>72.888888888888886</v>
      </c>
      <c r="Q3725" t="str">
        <f>LEFT(N3725,SEARCH("/",N3725)-1)</f>
        <v>theater</v>
      </c>
      <c r="R3725" t="str">
        <f>RIGHT(N3725, LEN(N3725)-SEARCH("/", N3725))</f>
        <v>plays</v>
      </c>
      <c r="S3725" s="13">
        <f>(J3725/86400)+25569+(-7/24)</f>
        <v>41943.461365740739</v>
      </c>
      <c r="T3725" s="13">
        <f>(I3725/86400)+25569+(-7/24)</f>
        <v>41973.503032407411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</f>
        <v>1.0254767441860466</v>
      </c>
      <c r="P3726" s="9">
        <f>(E3726/L3726)</f>
        <v>49.545505617977533</v>
      </c>
      <c r="Q3726" t="str">
        <f>LEFT(N3726,SEARCH("/",N3726)-1)</f>
        <v>theater</v>
      </c>
      <c r="R3726" t="str">
        <f>RIGHT(N3726, LEN(N3726)-SEARCH("/", N3726))</f>
        <v>plays</v>
      </c>
      <c r="S3726" s="13">
        <f>(J3726/86400)+25569+(-7/24)</f>
        <v>42465.19976851852</v>
      </c>
      <c r="T3726" s="13">
        <f>(I3726/86400)+25569+(-7/24)</f>
        <v>42494.666666666664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</f>
        <v>1.27</v>
      </c>
      <c r="P3727" s="9">
        <f>(E3727/L3727)</f>
        <v>25.4</v>
      </c>
      <c r="Q3727" t="str">
        <f>LEFT(N3727,SEARCH("/",N3727)-1)</f>
        <v>theater</v>
      </c>
      <c r="R3727" t="str">
        <f>RIGHT(N3727, LEN(N3727)-SEARCH("/", N3727))</f>
        <v>plays</v>
      </c>
      <c r="S3727" s="13">
        <f>(J3727/86400)+25569+(-7/24)</f>
        <v>42401.653553240743</v>
      </c>
      <c r="T3727" s="13">
        <f>(I3727/86400)+25569+(-7/24)</f>
        <v>42418.604166666664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</f>
        <v>3.3870588235294119</v>
      </c>
      <c r="P3728" s="9">
        <f>(E3728/L3728)</f>
        <v>62.586956521739133</v>
      </c>
      <c r="Q3728" t="str">
        <f>LEFT(N3728,SEARCH("/",N3728)-1)</f>
        <v>theater</v>
      </c>
      <c r="R3728" t="str">
        <f>RIGHT(N3728, LEN(N3728)-SEARCH("/", N3728))</f>
        <v>plays</v>
      </c>
      <c r="S3728" s="13">
        <f>(J3728/86400)+25569+(-7/24)</f>
        <v>42461.84920138889</v>
      </c>
      <c r="T3728" s="13">
        <f>(I3728/86400)+25569+(-7/24)</f>
        <v>42489.583333333336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</f>
        <v>1.0075000000000001</v>
      </c>
      <c r="P3729" s="9">
        <f>(E3729/L3729)</f>
        <v>61.060606060606062</v>
      </c>
      <c r="Q3729" t="str">
        <f>LEFT(N3729,SEARCH("/",N3729)-1)</f>
        <v>theater</v>
      </c>
      <c r="R3729" t="str">
        <f>RIGHT(N3729, LEN(N3729)-SEARCH("/", N3729))</f>
        <v>plays</v>
      </c>
      <c r="S3729" s="13">
        <f>(J3729/86400)+25569+(-7/24)</f>
        <v>42632.056643518525</v>
      </c>
      <c r="T3729" s="13">
        <f>(I3729/86400)+25569+(-7/24)</f>
        <v>42662.913194444445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</f>
        <v>9.3100000000000002E-2</v>
      </c>
      <c r="P3730" s="9">
        <f>(E3730/L3730)</f>
        <v>60.064516129032256</v>
      </c>
      <c r="Q3730" t="str">
        <f>LEFT(N3730,SEARCH("/",N3730)-1)</f>
        <v>theater</v>
      </c>
      <c r="R3730" t="str">
        <f>RIGHT(N3730, LEN(N3730)-SEARCH("/", N3730))</f>
        <v>plays</v>
      </c>
      <c r="S3730" s="13">
        <f>(J3730/86400)+25569+(-7/24)</f>
        <v>42204.879351851858</v>
      </c>
      <c r="T3730" s="13">
        <f>(I3730/86400)+25569+(-7/24)</f>
        <v>42234.879351851858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</f>
        <v>7.2400000000000006E-2</v>
      </c>
      <c r="P3731" s="9">
        <f>(E3731/L3731)</f>
        <v>72.400000000000006</v>
      </c>
      <c r="Q3731" t="str">
        <f>LEFT(N3731,SEARCH("/",N3731)-1)</f>
        <v>theater</v>
      </c>
      <c r="R3731" t="str">
        <f>RIGHT(N3731, LEN(N3731)-SEARCH("/", N3731))</f>
        <v>plays</v>
      </c>
      <c r="S3731" s="13">
        <f>(J3731/86400)+25569+(-7/24)</f>
        <v>42040.913333333338</v>
      </c>
      <c r="T3731" s="13">
        <f>(I3731/86400)+25569+(-7/24)</f>
        <v>42085.871666666666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</f>
        <v>0.1</v>
      </c>
      <c r="P3732" s="9">
        <f>(E3732/L3732)</f>
        <v>100</v>
      </c>
      <c r="Q3732" t="str">
        <f>LEFT(N3732,SEARCH("/",N3732)-1)</f>
        <v>theater</v>
      </c>
      <c r="R3732" t="str">
        <f>RIGHT(N3732, LEN(N3732)-SEARCH("/", N3732))</f>
        <v>plays</v>
      </c>
      <c r="S3732" s="13">
        <f>(J3732/86400)+25569+(-7/24)</f>
        <v>42203.386099537041</v>
      </c>
      <c r="T3732" s="13">
        <f>(I3732/86400)+25569+(-7/24)</f>
        <v>42233.386099537041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</f>
        <v>0.11272727272727273</v>
      </c>
      <c r="P3733" s="9">
        <f>(E3733/L3733)</f>
        <v>51.666666666666664</v>
      </c>
      <c r="Q3733" t="str">
        <f>LEFT(N3733,SEARCH("/",N3733)-1)</f>
        <v>theater</v>
      </c>
      <c r="R3733" t="str">
        <f>RIGHT(N3733, LEN(N3733)-SEARCH("/", N3733))</f>
        <v>plays</v>
      </c>
      <c r="S3733" s="13">
        <f>(J3733/86400)+25569+(-7/24)</f>
        <v>41983.461180555554</v>
      </c>
      <c r="T3733" s="13">
        <f>(I3733/86400)+25569+(-7/24)</f>
        <v>42013.849305555559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</f>
        <v>0.15411764705882353</v>
      </c>
      <c r="P3734" s="9">
        <f>(E3734/L3734)</f>
        <v>32.75</v>
      </c>
      <c r="Q3734" t="str">
        <f>LEFT(N3734,SEARCH("/",N3734)-1)</f>
        <v>theater</v>
      </c>
      <c r="R3734" t="str">
        <f>RIGHT(N3734, LEN(N3734)-SEARCH("/", N3734))</f>
        <v>plays</v>
      </c>
      <c r="S3734" s="13">
        <f>(J3734/86400)+25569+(-7/24)</f>
        <v>41968.385798611118</v>
      </c>
      <c r="T3734" s="13">
        <f>(I3734/86400)+25569+(-7/24)</f>
        <v>42028.208333333336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</f>
        <v>0</v>
      </c>
      <c r="P3735" s="9" t="e">
        <f>(E3735/L3735)</f>
        <v>#DIV/0!</v>
      </c>
      <c r="Q3735" t="str">
        <f>LEFT(N3735,SEARCH("/",N3735)-1)</f>
        <v>theater</v>
      </c>
      <c r="R3735" t="str">
        <f>RIGHT(N3735, LEN(N3735)-SEARCH("/", N3735))</f>
        <v>plays</v>
      </c>
      <c r="S3735" s="13">
        <f>(J3735/86400)+25569+(-7/24)</f>
        <v>42102.732731481483</v>
      </c>
      <c r="T3735" s="13">
        <f>(I3735/86400)+25569+(-7/24)</f>
        <v>42112.645833333336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</f>
        <v>0.28466666666666668</v>
      </c>
      <c r="P3736" s="9">
        <f>(E3736/L3736)</f>
        <v>61</v>
      </c>
      <c r="Q3736" t="str">
        <f>LEFT(N3736,SEARCH("/",N3736)-1)</f>
        <v>theater</v>
      </c>
      <c r="R3736" t="str">
        <f>RIGHT(N3736, LEN(N3736)-SEARCH("/", N3736))</f>
        <v>plays</v>
      </c>
      <c r="S3736" s="13">
        <f>(J3736/86400)+25569+(-7/24)</f>
        <v>42089.609907407408</v>
      </c>
      <c r="T3736" s="13">
        <f>(I3736/86400)+25569+(-7/24)</f>
        <v>42149.609907407408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</f>
        <v>0.13333333333333333</v>
      </c>
      <c r="P3737" s="9">
        <f>(E3737/L3737)</f>
        <v>10</v>
      </c>
      <c r="Q3737" t="str">
        <f>LEFT(N3737,SEARCH("/",N3737)-1)</f>
        <v>theater</v>
      </c>
      <c r="R3737" t="str">
        <f>RIGHT(N3737, LEN(N3737)-SEARCH("/", N3737))</f>
        <v>plays</v>
      </c>
      <c r="S3737" s="13">
        <f>(J3737/86400)+25569+(-7/24)</f>
        <v>42122.401493055557</v>
      </c>
      <c r="T3737" s="13">
        <f>(I3737/86400)+25569+(-7/24)</f>
        <v>42152.401493055557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</f>
        <v>6.6666666666666671E-3</v>
      </c>
      <c r="P3738" s="9">
        <f>(E3738/L3738)</f>
        <v>10</v>
      </c>
      <c r="Q3738" t="str">
        <f>LEFT(N3738,SEARCH("/",N3738)-1)</f>
        <v>theater</v>
      </c>
      <c r="R3738" t="str">
        <f>RIGHT(N3738, LEN(N3738)-SEARCH("/", N3738))</f>
        <v>plays</v>
      </c>
      <c r="S3738" s="13">
        <f>(J3738/86400)+25569+(-7/24)</f>
        <v>42048.420057870368</v>
      </c>
      <c r="T3738" s="13">
        <f>(I3738/86400)+25569+(-7/24)</f>
        <v>42086.458333333336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</f>
        <v>0.21428571428571427</v>
      </c>
      <c r="P3739" s="9">
        <f>(E3739/L3739)</f>
        <v>37.5</v>
      </c>
      <c r="Q3739" t="str">
        <f>LEFT(N3739,SEARCH("/",N3739)-1)</f>
        <v>theater</v>
      </c>
      <c r="R3739" t="str">
        <f>RIGHT(N3739, LEN(N3739)-SEARCH("/", N3739))</f>
        <v>plays</v>
      </c>
      <c r="S3739" s="13">
        <f>(J3739/86400)+25569+(-7/24)</f>
        <v>42297.399340277778</v>
      </c>
      <c r="T3739" s="13">
        <f>(I3739/86400)+25569+(-7/24)</f>
        <v>42319.999305555561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</f>
        <v>0.18</v>
      </c>
      <c r="P3740" s="9">
        <f>(E3740/L3740)</f>
        <v>45</v>
      </c>
      <c r="Q3740" t="str">
        <f>LEFT(N3740,SEARCH("/",N3740)-1)</f>
        <v>theater</v>
      </c>
      <c r="R3740" t="str">
        <f>RIGHT(N3740, LEN(N3740)-SEARCH("/", N3740))</f>
        <v>plays</v>
      </c>
      <c r="S3740" s="13">
        <f>(J3740/86400)+25569+(-7/24)</f>
        <v>41813.647048611114</v>
      </c>
      <c r="T3740" s="13">
        <f>(I3740/86400)+25569+(-7/24)</f>
        <v>41835.625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</f>
        <v>0.20125000000000001</v>
      </c>
      <c r="P3741" s="9">
        <f>(E3741/L3741)</f>
        <v>100.625</v>
      </c>
      <c r="Q3741" t="str">
        <f>LEFT(N3741,SEARCH("/",N3741)-1)</f>
        <v>theater</v>
      </c>
      <c r="R3741" t="str">
        <f>RIGHT(N3741, LEN(N3741)-SEARCH("/", N3741))</f>
        <v>plays</v>
      </c>
      <c r="S3741" s="13">
        <f>(J3741/86400)+25569+(-7/24)</f>
        <v>42548.158194444448</v>
      </c>
      <c r="T3741" s="13">
        <f>(I3741/86400)+25569+(-7/24)</f>
        <v>42568.158194444448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</f>
        <v>0.17899999999999999</v>
      </c>
      <c r="P3742" s="9">
        <f>(E3742/L3742)</f>
        <v>25.571428571428573</v>
      </c>
      <c r="Q3742" t="str">
        <f>LEFT(N3742,SEARCH("/",N3742)-1)</f>
        <v>theater</v>
      </c>
      <c r="R3742" t="str">
        <f>RIGHT(N3742, LEN(N3742)-SEARCH("/", N3742))</f>
        <v>plays</v>
      </c>
      <c r="S3742" s="13">
        <f>(J3742/86400)+25569+(-7/24)</f>
        <v>41832.798090277778</v>
      </c>
      <c r="T3742" s="13">
        <f>(I3742/86400)+25569+(-7/24)</f>
        <v>41862.787476851852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</f>
        <v>0</v>
      </c>
      <c r="P3743" s="9" t="e">
        <f>(E3743/L3743)</f>
        <v>#DIV/0!</v>
      </c>
      <c r="Q3743" t="str">
        <f>LEFT(N3743,SEARCH("/",N3743)-1)</f>
        <v>theater</v>
      </c>
      <c r="R3743" t="str">
        <f>RIGHT(N3743, LEN(N3743)-SEARCH("/", N3743))</f>
        <v>plays</v>
      </c>
      <c r="S3743" s="13">
        <f>(J3743/86400)+25569+(-7/24)</f>
        <v>42325.629050925927</v>
      </c>
      <c r="T3743" s="13">
        <f>(I3743/86400)+25569+(-7/24)</f>
        <v>42355.629050925927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</f>
        <v>0.02</v>
      </c>
      <c r="P3744" s="9">
        <f>(E3744/L3744)</f>
        <v>25</v>
      </c>
      <c r="Q3744" t="str">
        <f>LEFT(N3744,SEARCH("/",N3744)-1)</f>
        <v>theater</v>
      </c>
      <c r="R3744" t="str">
        <f>RIGHT(N3744, LEN(N3744)-SEARCH("/", N3744))</f>
        <v>plays</v>
      </c>
      <c r="S3744" s="13">
        <f>(J3744/86400)+25569+(-7/24)</f>
        <v>41857.922962962963</v>
      </c>
      <c r="T3744" s="13">
        <f>(I3744/86400)+25569+(-7/24)</f>
        <v>41887.922962962963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</f>
        <v>0</v>
      </c>
      <c r="P3745" s="9" t="e">
        <f>(E3745/L3745)</f>
        <v>#DIV/0!</v>
      </c>
      <c r="Q3745" t="str">
        <f>LEFT(N3745,SEARCH("/",N3745)-1)</f>
        <v>theater</v>
      </c>
      <c r="R3745" t="str">
        <f>RIGHT(N3745, LEN(N3745)-SEARCH("/", N3745))</f>
        <v>plays</v>
      </c>
      <c r="S3745" s="13">
        <f>(J3745/86400)+25569+(-7/24)</f>
        <v>41793.41856481482</v>
      </c>
      <c r="T3745" s="13">
        <f>(I3745/86400)+25569+(-7/24)</f>
        <v>41823.41856481482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</f>
        <v>0</v>
      </c>
      <c r="P3746" s="9" t="e">
        <f>(E3746/L3746)</f>
        <v>#DIV/0!</v>
      </c>
      <c r="Q3746" t="str">
        <f>LEFT(N3746,SEARCH("/",N3746)-1)</f>
        <v>theater</v>
      </c>
      <c r="R3746" t="str">
        <f>RIGHT(N3746, LEN(N3746)-SEARCH("/", N3746))</f>
        <v>plays</v>
      </c>
      <c r="S3746" s="13">
        <f>(J3746/86400)+25569+(-7/24)</f>
        <v>41793.522592592599</v>
      </c>
      <c r="T3746" s="13">
        <f>(I3746/86400)+25569+(-7/24)</f>
        <v>41824.874305555561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</f>
        <v>0.1</v>
      </c>
      <c r="P3747" s="9">
        <f>(E3747/L3747)</f>
        <v>10</v>
      </c>
      <c r="Q3747" t="str">
        <f>LEFT(N3747,SEARCH("/",N3747)-1)</f>
        <v>theater</v>
      </c>
      <c r="R3747" t="str">
        <f>RIGHT(N3747, LEN(N3747)-SEARCH("/", N3747))</f>
        <v>plays</v>
      </c>
      <c r="S3747" s="13">
        <f>(J3747/86400)+25569+(-7/24)</f>
        <v>41831.406273148146</v>
      </c>
      <c r="T3747" s="13">
        <f>(I3747/86400)+25569+(-7/24)</f>
        <v>41861.406273148146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</f>
        <v>2.3764705882352941E-2</v>
      </c>
      <c r="P3748" s="9">
        <f>(E3748/L3748)</f>
        <v>202</v>
      </c>
      <c r="Q3748" t="str">
        <f>LEFT(N3748,SEARCH("/",N3748)-1)</f>
        <v>theater</v>
      </c>
      <c r="R3748" t="str">
        <f>RIGHT(N3748, LEN(N3748)-SEARCH("/", N3748))</f>
        <v>plays</v>
      </c>
      <c r="S3748" s="13">
        <f>(J3748/86400)+25569+(-7/24)</f>
        <v>42621.097673611112</v>
      </c>
      <c r="T3748" s="13">
        <f>(I3748/86400)+25569+(-7/24)</f>
        <v>42651.097673611112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</f>
        <v>0.01</v>
      </c>
      <c r="P3749" s="9">
        <f>(E3749/L3749)</f>
        <v>25</v>
      </c>
      <c r="Q3749" t="str">
        <f>LEFT(N3749,SEARCH("/",N3749)-1)</f>
        <v>theater</v>
      </c>
      <c r="R3749" t="str">
        <f>RIGHT(N3749, LEN(N3749)-SEARCH("/", N3749))</f>
        <v>plays</v>
      </c>
      <c r="S3749" s="13">
        <f>(J3749/86400)+25569+(-7/24)</f>
        <v>42164.008055555554</v>
      </c>
      <c r="T3749" s="13">
        <f>(I3749/86400)+25569+(-7/24)</f>
        <v>42190.665972222225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</f>
        <v>1.0351999999999999</v>
      </c>
      <c r="P3750" s="9">
        <f>(E3750/L3750)</f>
        <v>99.538461538461533</v>
      </c>
      <c r="Q3750" t="str">
        <f>LEFT(N3750,SEARCH("/",N3750)-1)</f>
        <v>theater</v>
      </c>
      <c r="R3750" t="str">
        <f>RIGHT(N3750, LEN(N3750)-SEARCH("/", N3750))</f>
        <v>musical</v>
      </c>
      <c r="S3750" s="13">
        <f>(J3750/86400)+25569+(-7/24)</f>
        <v>42395.414768518523</v>
      </c>
      <c r="T3750" s="13">
        <f>(I3750/86400)+25569+(-7/24)</f>
        <v>42415.957638888889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</f>
        <v>1.05</v>
      </c>
      <c r="P3751" s="9">
        <f>(E3751/L3751)</f>
        <v>75</v>
      </c>
      <c r="Q3751" t="str">
        <f>LEFT(N3751,SEARCH("/",N3751)-1)</f>
        <v>theater</v>
      </c>
      <c r="R3751" t="str">
        <f>RIGHT(N3751, LEN(N3751)-SEARCH("/", N3751))</f>
        <v>musical</v>
      </c>
      <c r="S3751" s="13">
        <f>(J3751/86400)+25569+(-7/24)</f>
        <v>42457.835509259261</v>
      </c>
      <c r="T3751" s="13">
        <f>(I3751/86400)+25569+(-7/24)</f>
        <v>42488.874305555561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</f>
        <v>1.0044999999999999</v>
      </c>
      <c r="P3752" s="9">
        <f>(E3752/L3752)</f>
        <v>215.25</v>
      </c>
      <c r="Q3752" t="str">
        <f>LEFT(N3752,SEARCH("/",N3752)-1)</f>
        <v>theater</v>
      </c>
      <c r="R3752" t="str">
        <f>RIGHT(N3752, LEN(N3752)-SEARCH("/", N3752))</f>
        <v>musical</v>
      </c>
      <c r="S3752" s="13">
        <f>(J3752/86400)+25569+(-7/24)</f>
        <v>42016.68990740741</v>
      </c>
      <c r="T3752" s="13">
        <f>(I3752/86400)+25569+(-7/24)</f>
        <v>42045.040972222225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</f>
        <v>1.3260000000000001</v>
      </c>
      <c r="P3753" s="9">
        <f>(E3753/L3753)</f>
        <v>120.54545454545455</v>
      </c>
      <c r="Q3753" t="str">
        <f>LEFT(N3753,SEARCH("/",N3753)-1)</f>
        <v>theater</v>
      </c>
      <c r="R3753" t="str">
        <f>RIGHT(N3753, LEN(N3753)-SEARCH("/", N3753))</f>
        <v>musical</v>
      </c>
      <c r="S3753" s="13">
        <f>(J3753/86400)+25569+(-7/24)</f>
        <v>42402.743900462963</v>
      </c>
      <c r="T3753" s="13">
        <f>(I3753/86400)+25569+(-7/24)</f>
        <v>42462.702233796299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</f>
        <v>1.1299999999999999</v>
      </c>
      <c r="P3754" s="9">
        <f>(E3754/L3754)</f>
        <v>37.666666666666664</v>
      </c>
      <c r="Q3754" t="str">
        <f>LEFT(N3754,SEARCH("/",N3754)-1)</f>
        <v>theater</v>
      </c>
      <c r="R3754" t="str">
        <f>RIGHT(N3754, LEN(N3754)-SEARCH("/", N3754))</f>
        <v>musical</v>
      </c>
      <c r="S3754" s="13">
        <f>(J3754/86400)+25569+(-7/24)</f>
        <v>42619.510821759257</v>
      </c>
      <c r="T3754" s="13">
        <f>(I3754/86400)+25569+(-7/24)</f>
        <v>42659.583333333336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</f>
        <v>1.0334000000000001</v>
      </c>
      <c r="P3755" s="9">
        <f>(E3755/L3755)</f>
        <v>172.23333333333332</v>
      </c>
      <c r="Q3755" t="str">
        <f>LEFT(N3755,SEARCH("/",N3755)-1)</f>
        <v>theater</v>
      </c>
      <c r="R3755" t="str">
        <f>RIGHT(N3755, LEN(N3755)-SEARCH("/", N3755))</f>
        <v>musical</v>
      </c>
      <c r="S3755" s="13">
        <f>(J3755/86400)+25569+(-7/24)</f>
        <v>42128.532407407409</v>
      </c>
      <c r="T3755" s="13">
        <f>(I3755/86400)+25569+(-7/24)</f>
        <v>42157.708333333336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</f>
        <v>1.2</v>
      </c>
      <c r="P3756" s="9">
        <f>(E3756/L3756)</f>
        <v>111.11111111111111</v>
      </c>
      <c r="Q3756" t="str">
        <f>LEFT(N3756,SEARCH("/",N3756)-1)</f>
        <v>theater</v>
      </c>
      <c r="R3756" t="str">
        <f>RIGHT(N3756, LEN(N3756)-SEARCH("/", N3756))</f>
        <v>musical</v>
      </c>
      <c r="S3756" s="13">
        <f>(J3756/86400)+25569+(-7/24)</f>
        <v>41808.589548611111</v>
      </c>
      <c r="T3756" s="13">
        <f>(I3756/86400)+25569+(-7/24)</f>
        <v>41845.915972222225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</f>
        <v>1.2963636363636364</v>
      </c>
      <c r="P3757" s="9">
        <f>(E3757/L3757)</f>
        <v>25.464285714285715</v>
      </c>
      <c r="Q3757" t="str">
        <f>LEFT(N3757,SEARCH("/",N3757)-1)</f>
        <v>theater</v>
      </c>
      <c r="R3757" t="str">
        <f>RIGHT(N3757, LEN(N3757)-SEARCH("/", N3757))</f>
        <v>musical</v>
      </c>
      <c r="S3757" s="13">
        <f>(J3757/86400)+25569+(-7/24)</f>
        <v>42445.575312499997</v>
      </c>
      <c r="T3757" s="13">
        <f>(I3757/86400)+25569+(-7/24)</f>
        <v>42475.575312499997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</f>
        <v>1.0111111111111111</v>
      </c>
      <c r="P3758" s="9">
        <f>(E3758/L3758)</f>
        <v>267.64705882352939</v>
      </c>
      <c r="Q3758" t="str">
        <f>LEFT(N3758,SEARCH("/",N3758)-1)</f>
        <v>theater</v>
      </c>
      <c r="R3758" t="str">
        <f>RIGHT(N3758, LEN(N3758)-SEARCH("/", N3758))</f>
        <v>musical</v>
      </c>
      <c r="S3758" s="13">
        <f>(J3758/86400)+25569+(-7/24)</f>
        <v>41771.523125</v>
      </c>
      <c r="T3758" s="13">
        <f>(I3758/86400)+25569+(-7/24)</f>
        <v>41801.523125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</f>
        <v>1.0851428571428572</v>
      </c>
      <c r="P3759" s="9">
        <f>(E3759/L3759)</f>
        <v>75.959999999999994</v>
      </c>
      <c r="Q3759" t="str">
        <f>LEFT(N3759,SEARCH("/",N3759)-1)</f>
        <v>theater</v>
      </c>
      <c r="R3759" t="str">
        <f>RIGHT(N3759, LEN(N3759)-SEARCH("/", N3759))</f>
        <v>musical</v>
      </c>
      <c r="S3759" s="13">
        <f>(J3759/86400)+25569+(-7/24)</f>
        <v>41954.559201388889</v>
      </c>
      <c r="T3759" s="13">
        <f>(I3759/86400)+25569+(-7/24)</f>
        <v>41974.559201388889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</f>
        <v>1.0233333333333334</v>
      </c>
      <c r="P3760" s="9">
        <f>(E3760/L3760)</f>
        <v>59.03846153846154</v>
      </c>
      <c r="Q3760" t="str">
        <f>LEFT(N3760,SEARCH("/",N3760)-1)</f>
        <v>theater</v>
      </c>
      <c r="R3760" t="str">
        <f>RIGHT(N3760, LEN(N3760)-SEARCH("/", N3760))</f>
        <v>musical</v>
      </c>
      <c r="S3760" s="13">
        <f>(J3760/86400)+25569+(-7/24)</f>
        <v>41747.179837962969</v>
      </c>
      <c r="T3760" s="13">
        <f>(I3760/86400)+25569+(-7/24)</f>
        <v>41777.916666666672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</f>
        <v>1.1024425000000002</v>
      </c>
      <c r="P3761" s="9">
        <f>(E3761/L3761)</f>
        <v>50.111022727272733</v>
      </c>
      <c r="Q3761" t="str">
        <f>LEFT(N3761,SEARCH("/",N3761)-1)</f>
        <v>theater</v>
      </c>
      <c r="R3761" t="str">
        <f>RIGHT(N3761, LEN(N3761)-SEARCH("/", N3761))</f>
        <v>musical</v>
      </c>
      <c r="S3761" s="13">
        <f>(J3761/86400)+25569+(-7/24)</f>
        <v>42181.81658564815</v>
      </c>
      <c r="T3761" s="13">
        <f>(I3761/86400)+25569+(-7/24)</f>
        <v>42241.81658564815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</f>
        <v>1.010154</v>
      </c>
      <c r="P3762" s="9">
        <f>(E3762/L3762)</f>
        <v>55.502967032967035</v>
      </c>
      <c r="Q3762" t="str">
        <f>LEFT(N3762,SEARCH("/",N3762)-1)</f>
        <v>theater</v>
      </c>
      <c r="R3762" t="str">
        <f>RIGHT(N3762, LEN(N3762)-SEARCH("/", N3762))</f>
        <v>musical</v>
      </c>
      <c r="S3762" s="13">
        <f>(J3762/86400)+25569+(-7/24)</f>
        <v>41739.233634259261</v>
      </c>
      <c r="T3762" s="13">
        <f>(I3762/86400)+25569+(-7/24)</f>
        <v>41764.233634259261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</f>
        <v>1</v>
      </c>
      <c r="P3763" s="9">
        <f>(E3763/L3763)</f>
        <v>166.66666666666666</v>
      </c>
      <c r="Q3763" t="str">
        <f>LEFT(N3763,SEARCH("/",N3763)-1)</f>
        <v>theater</v>
      </c>
      <c r="R3763" t="str">
        <f>RIGHT(N3763, LEN(N3763)-SEARCH("/", N3763))</f>
        <v>musical</v>
      </c>
      <c r="S3763" s="13">
        <f>(J3763/86400)+25569+(-7/24)</f>
        <v>42173.175196759265</v>
      </c>
      <c r="T3763" s="13">
        <f>(I3763/86400)+25569+(-7/24)</f>
        <v>42226.666666666664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</f>
        <v>1.0624</v>
      </c>
      <c r="P3764" s="9">
        <f>(E3764/L3764)</f>
        <v>47.428571428571431</v>
      </c>
      <c r="Q3764" t="str">
        <f>LEFT(N3764,SEARCH("/",N3764)-1)</f>
        <v>theater</v>
      </c>
      <c r="R3764" t="str">
        <f>RIGHT(N3764, LEN(N3764)-SEARCH("/", N3764))</f>
        <v>musical</v>
      </c>
      <c r="S3764" s="13">
        <f>(J3764/86400)+25569+(-7/24)</f>
        <v>42193.521863425929</v>
      </c>
      <c r="T3764" s="13">
        <f>(I3764/86400)+25569+(-7/24)</f>
        <v>42218.521863425929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</f>
        <v>1</v>
      </c>
      <c r="P3765" s="9">
        <f>(E3765/L3765)</f>
        <v>64.935064935064929</v>
      </c>
      <c r="Q3765" t="str">
        <f>LEFT(N3765,SEARCH("/",N3765)-1)</f>
        <v>theater</v>
      </c>
      <c r="R3765" t="str">
        <f>RIGHT(N3765, LEN(N3765)-SEARCH("/", N3765))</f>
        <v>musical</v>
      </c>
      <c r="S3765" s="13">
        <f>(J3765/86400)+25569+(-7/24)</f>
        <v>42065.458634259259</v>
      </c>
      <c r="T3765" s="13">
        <f>(I3765/86400)+25569+(-7/24)</f>
        <v>42095.416967592595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</f>
        <v>1</v>
      </c>
      <c r="P3766" s="9">
        <f>(E3766/L3766)</f>
        <v>55.555555555555557</v>
      </c>
      <c r="Q3766" t="str">
        <f>LEFT(N3766,SEARCH("/",N3766)-1)</f>
        <v>theater</v>
      </c>
      <c r="R3766" t="str">
        <f>RIGHT(N3766, LEN(N3766)-SEARCH("/", N3766))</f>
        <v>musical</v>
      </c>
      <c r="S3766" s="13">
        <f>(J3766/86400)+25569+(-7/24)</f>
        <v>42499.551296296304</v>
      </c>
      <c r="T3766" s="13">
        <f>(I3766/86400)+25569+(-7/24)</f>
        <v>42518.733333333337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</f>
        <v>1.1345714285714286</v>
      </c>
      <c r="P3767" s="9">
        <f>(E3767/L3767)</f>
        <v>74.224299065420567</v>
      </c>
      <c r="Q3767" t="str">
        <f>LEFT(N3767,SEARCH("/",N3767)-1)</f>
        <v>theater</v>
      </c>
      <c r="R3767" t="str">
        <f>RIGHT(N3767, LEN(N3767)-SEARCH("/", N3767))</f>
        <v>musical</v>
      </c>
      <c r="S3767" s="13">
        <f>(J3767/86400)+25569+(-7/24)</f>
        <v>41820.484745370377</v>
      </c>
      <c r="T3767" s="13">
        <f>(I3767/86400)+25569+(-7/24)</f>
        <v>41850.484745370377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</f>
        <v>1.0265010000000001</v>
      </c>
      <c r="P3768" s="9">
        <f>(E3768/L3768)</f>
        <v>106.9271875</v>
      </c>
      <c r="Q3768" t="str">
        <f>LEFT(N3768,SEARCH("/",N3768)-1)</f>
        <v>theater</v>
      </c>
      <c r="R3768" t="str">
        <f>RIGHT(N3768, LEN(N3768)-SEARCH("/", N3768))</f>
        <v>musical</v>
      </c>
      <c r="S3768" s="13">
        <f>(J3768/86400)+25569+(-7/24)</f>
        <v>41787.875520833339</v>
      </c>
      <c r="T3768" s="13">
        <f>(I3768/86400)+25569+(-7/24)</f>
        <v>41822.875520833339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</f>
        <v>1.1675</v>
      </c>
      <c r="P3769" s="9">
        <f>(E3769/L3769)</f>
        <v>41.696428571428569</v>
      </c>
      <c r="Q3769" t="str">
        <f>LEFT(N3769,SEARCH("/",N3769)-1)</f>
        <v>theater</v>
      </c>
      <c r="R3769" t="str">
        <f>RIGHT(N3769, LEN(N3769)-SEARCH("/", N3769))</f>
        <v>musical</v>
      </c>
      <c r="S3769" s="13">
        <f>(J3769/86400)+25569+(-7/24)</f>
        <v>42049.72797453704</v>
      </c>
      <c r="T3769" s="13">
        <f>(I3769/86400)+25569+(-7/24)</f>
        <v>42063.915972222225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</f>
        <v>1.0765274999999999</v>
      </c>
      <c r="P3770" s="9">
        <f>(E3770/L3770)</f>
        <v>74.243275862068955</v>
      </c>
      <c r="Q3770" t="str">
        <f>LEFT(N3770,SEARCH("/",N3770)-1)</f>
        <v>theater</v>
      </c>
      <c r="R3770" t="str">
        <f>RIGHT(N3770, LEN(N3770)-SEARCH("/", N3770))</f>
        <v>musical</v>
      </c>
      <c r="S3770" s="13">
        <f>(J3770/86400)+25569+(-7/24)</f>
        <v>41772.436226851853</v>
      </c>
      <c r="T3770" s="13">
        <f>(I3770/86400)+25569+(-7/24)</f>
        <v>41802.436226851853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</f>
        <v>1</v>
      </c>
      <c r="P3771" s="9">
        <f>(E3771/L3771)</f>
        <v>73.333333333333329</v>
      </c>
      <c r="Q3771" t="str">
        <f>LEFT(N3771,SEARCH("/",N3771)-1)</f>
        <v>theater</v>
      </c>
      <c r="R3771" t="str">
        <f>RIGHT(N3771, LEN(N3771)-SEARCH("/", N3771))</f>
        <v>musical</v>
      </c>
      <c r="S3771" s="13">
        <f>(J3771/86400)+25569+(-7/24)</f>
        <v>42445.306469907409</v>
      </c>
      <c r="T3771" s="13">
        <f>(I3771/86400)+25569+(-7/24)</f>
        <v>42475.306469907409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</f>
        <v>1</v>
      </c>
      <c r="P3772" s="9">
        <f>(E3772/L3772)</f>
        <v>100</v>
      </c>
      <c r="Q3772" t="str">
        <f>LEFT(N3772,SEARCH("/",N3772)-1)</f>
        <v>theater</v>
      </c>
      <c r="R3772" t="str">
        <f>RIGHT(N3772, LEN(N3772)-SEARCH("/", N3772))</f>
        <v>musical</v>
      </c>
      <c r="S3772" s="13">
        <f>(J3772/86400)+25569+(-7/24)</f>
        <v>42138.639004629636</v>
      </c>
      <c r="T3772" s="13">
        <f>(I3772/86400)+25569+(-7/24)</f>
        <v>42168.639004629636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</f>
        <v>1.46</v>
      </c>
      <c r="P3773" s="9">
        <f>(E3773/L3773)</f>
        <v>38.421052631578945</v>
      </c>
      <c r="Q3773" t="str">
        <f>LEFT(N3773,SEARCH("/",N3773)-1)</f>
        <v>theater</v>
      </c>
      <c r="R3773" t="str">
        <f>RIGHT(N3773, LEN(N3773)-SEARCH("/", N3773))</f>
        <v>musical</v>
      </c>
      <c r="S3773" s="13">
        <f>(J3773/86400)+25569+(-7/24)</f>
        <v>42493.565416666672</v>
      </c>
      <c r="T3773" s="13">
        <f>(I3773/86400)+25569+(-7/24)</f>
        <v>42507.708333333336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</f>
        <v>1.1020000000000001</v>
      </c>
      <c r="P3774" s="9">
        <f>(E3774/L3774)</f>
        <v>166.96969696969697</v>
      </c>
      <c r="Q3774" t="str">
        <f>LEFT(N3774,SEARCH("/",N3774)-1)</f>
        <v>theater</v>
      </c>
      <c r="R3774" t="str">
        <f>RIGHT(N3774, LEN(N3774)-SEARCH("/", N3774))</f>
        <v>musical</v>
      </c>
      <c r="S3774" s="13">
        <f>(J3774/86400)+25569+(-7/24)</f>
        <v>42682.325300925928</v>
      </c>
      <c r="T3774" s="13">
        <f>(I3774/86400)+25569+(-7/24)</f>
        <v>42702.958333333336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</f>
        <v>1.0820000000000001</v>
      </c>
      <c r="P3775" s="9">
        <f>(E3775/L3775)</f>
        <v>94.912280701754383</v>
      </c>
      <c r="Q3775" t="str">
        <f>LEFT(N3775,SEARCH("/",N3775)-1)</f>
        <v>theater</v>
      </c>
      <c r="R3775" t="str">
        <f>RIGHT(N3775, LEN(N3775)-SEARCH("/", N3775))</f>
        <v>musical</v>
      </c>
      <c r="S3775" s="13">
        <f>(J3775/86400)+25569+(-7/24)</f>
        <v>42655.713506944448</v>
      </c>
      <c r="T3775" s="13">
        <f>(I3775/86400)+25569+(-7/24)</f>
        <v>42688.797222222223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</f>
        <v>1</v>
      </c>
      <c r="P3776" s="9">
        <f>(E3776/L3776)</f>
        <v>100</v>
      </c>
      <c r="Q3776" t="str">
        <f>LEFT(N3776,SEARCH("/",N3776)-1)</f>
        <v>theater</v>
      </c>
      <c r="R3776" t="str">
        <f>RIGHT(N3776, LEN(N3776)-SEARCH("/", N3776))</f>
        <v>musical</v>
      </c>
      <c r="S3776" s="13">
        <f>(J3776/86400)+25569+(-7/24)</f>
        <v>42087.500636574077</v>
      </c>
      <c r="T3776" s="13">
        <f>(I3776/86400)+25569+(-7/24)</f>
        <v>42103.500636574077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</f>
        <v>1.0024999999999999</v>
      </c>
      <c r="P3777" s="9">
        <f>(E3777/L3777)</f>
        <v>143.21428571428572</v>
      </c>
      <c r="Q3777" t="str">
        <f>LEFT(N3777,SEARCH("/",N3777)-1)</f>
        <v>theater</v>
      </c>
      <c r="R3777" t="str">
        <f>RIGHT(N3777, LEN(N3777)-SEARCH("/", N3777))</f>
        <v>musical</v>
      </c>
      <c r="S3777" s="13">
        <f>(J3777/86400)+25569+(-7/24)</f>
        <v>42075.650960648149</v>
      </c>
      <c r="T3777" s="13">
        <f>(I3777/86400)+25569+(-7/24)</f>
        <v>42102.875000000007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</f>
        <v>1.0671250000000001</v>
      </c>
      <c r="P3778" s="9">
        <f>(E3778/L3778)</f>
        <v>90.819148936170208</v>
      </c>
      <c r="Q3778" t="str">
        <f>LEFT(N3778,SEARCH("/",N3778)-1)</f>
        <v>theater</v>
      </c>
      <c r="R3778" t="str">
        <f>RIGHT(N3778, LEN(N3778)-SEARCH("/", N3778))</f>
        <v>musical</v>
      </c>
      <c r="S3778" s="13">
        <f>(J3778/86400)+25569+(-7/24)</f>
        <v>41814.07613425926</v>
      </c>
      <c r="T3778" s="13">
        <f>(I3778/86400)+25569+(-7/24)</f>
        <v>41851.75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</f>
        <v>1.4319999999999999</v>
      </c>
      <c r="P3779" s="9">
        <f>(E3779/L3779)</f>
        <v>48.542372881355931</v>
      </c>
      <c r="Q3779" t="str">
        <f>LEFT(N3779,SEARCH("/",N3779)-1)</f>
        <v>theater</v>
      </c>
      <c r="R3779" t="str">
        <f>RIGHT(N3779, LEN(N3779)-SEARCH("/", N3779))</f>
        <v>musical</v>
      </c>
      <c r="S3779" s="13">
        <f>(J3779/86400)+25569+(-7/24)</f>
        <v>41886.819687500007</v>
      </c>
      <c r="T3779" s="13">
        <f>(I3779/86400)+25569+(-7/24)</f>
        <v>41908.875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</f>
        <v>1.0504166666666668</v>
      </c>
      <c r="P3780" s="9">
        <f>(E3780/L3780)</f>
        <v>70.027777777777771</v>
      </c>
      <c r="Q3780" t="str">
        <f>LEFT(N3780,SEARCH("/",N3780)-1)</f>
        <v>theater</v>
      </c>
      <c r="R3780" t="str">
        <f>RIGHT(N3780, LEN(N3780)-SEARCH("/", N3780))</f>
        <v>musical</v>
      </c>
      <c r="S3780" s="13">
        <f>(J3780/86400)+25569+(-7/24)</f>
        <v>41989.527546296296</v>
      </c>
      <c r="T3780" s="13">
        <f>(I3780/86400)+25569+(-7/24)</f>
        <v>42049.527546296296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</f>
        <v>1.0398000000000001</v>
      </c>
      <c r="P3781" s="9">
        <f>(E3781/L3781)</f>
        <v>135.62608695652173</v>
      </c>
      <c r="Q3781" t="str">
        <f>LEFT(N3781,SEARCH("/",N3781)-1)</f>
        <v>theater</v>
      </c>
      <c r="R3781" t="str">
        <f>RIGHT(N3781, LEN(N3781)-SEARCH("/", N3781))</f>
        <v>musical</v>
      </c>
      <c r="S3781" s="13">
        <f>(J3781/86400)+25569+(-7/24)</f>
        <v>42425.443749999999</v>
      </c>
      <c r="T3781" s="13">
        <f>(I3781/86400)+25569+(-7/24)</f>
        <v>42455.402083333334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</f>
        <v>1.2</v>
      </c>
      <c r="P3782" s="9">
        <f>(E3782/L3782)</f>
        <v>100</v>
      </c>
      <c r="Q3782" t="str">
        <f>LEFT(N3782,SEARCH("/",N3782)-1)</f>
        <v>theater</v>
      </c>
      <c r="R3782" t="str">
        <f>RIGHT(N3782, LEN(N3782)-SEARCH("/", N3782))</f>
        <v>musical</v>
      </c>
      <c r="S3782" s="13">
        <f>(J3782/86400)+25569+(-7/24)</f>
        <v>42165.928067129636</v>
      </c>
      <c r="T3782" s="13">
        <f>(I3782/86400)+25569+(-7/24)</f>
        <v>42198.545833333337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</f>
        <v>1.0966666666666667</v>
      </c>
      <c r="P3783" s="9">
        <f>(E3783/L3783)</f>
        <v>94.90384615384616</v>
      </c>
      <c r="Q3783" t="str">
        <f>LEFT(N3783,SEARCH("/",N3783)-1)</f>
        <v>theater</v>
      </c>
      <c r="R3783" t="str">
        <f>RIGHT(N3783, LEN(N3783)-SEARCH("/", N3783))</f>
        <v>musical</v>
      </c>
      <c r="S3783" s="13">
        <f>(J3783/86400)+25569+(-7/24)</f>
        <v>41865.591261574074</v>
      </c>
      <c r="T3783" s="13">
        <f>(I3783/86400)+25569+(-7/24)</f>
        <v>41890.591261574074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</f>
        <v>1.0175000000000001</v>
      </c>
      <c r="P3784" s="9">
        <f>(E3784/L3784)</f>
        <v>75.370370370370367</v>
      </c>
      <c r="Q3784" t="str">
        <f>LEFT(N3784,SEARCH("/",N3784)-1)</f>
        <v>theater</v>
      </c>
      <c r="R3784" t="str">
        <f>RIGHT(N3784, LEN(N3784)-SEARCH("/", N3784))</f>
        <v>musical</v>
      </c>
      <c r="S3784" s="13">
        <f>(J3784/86400)+25569+(-7/24)</f>
        <v>42546.570567129631</v>
      </c>
      <c r="T3784" s="13">
        <f>(I3784/86400)+25569+(-7/24)</f>
        <v>42575.666666666664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</f>
        <v>1.2891666666666666</v>
      </c>
      <c r="P3785" s="9">
        <f>(E3785/L3785)</f>
        <v>64.458333333333329</v>
      </c>
      <c r="Q3785" t="str">
        <f>LEFT(N3785,SEARCH("/",N3785)-1)</f>
        <v>theater</v>
      </c>
      <c r="R3785" t="str">
        <f>RIGHT(N3785, LEN(N3785)-SEARCH("/", N3785))</f>
        <v>musical</v>
      </c>
      <c r="S3785" s="13">
        <f>(J3785/86400)+25569+(-7/24)</f>
        <v>42419.848611111112</v>
      </c>
      <c r="T3785" s="13">
        <f>(I3785/86400)+25569+(-7/24)</f>
        <v>42444.375000000007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</f>
        <v>1.1499999999999999</v>
      </c>
      <c r="P3786" s="9">
        <f>(E3786/L3786)</f>
        <v>115</v>
      </c>
      <c r="Q3786" t="str">
        <f>LEFT(N3786,SEARCH("/",N3786)-1)</f>
        <v>theater</v>
      </c>
      <c r="R3786" t="str">
        <f>RIGHT(N3786, LEN(N3786)-SEARCH("/", N3786))</f>
        <v>musical</v>
      </c>
      <c r="S3786" s="13">
        <f>(J3786/86400)+25569+(-7/24)</f>
        <v>42531.689027777778</v>
      </c>
      <c r="T3786" s="13">
        <f>(I3786/86400)+25569+(-7/24)</f>
        <v>42561.689027777778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</f>
        <v>1.5075000000000001</v>
      </c>
      <c r="P3787" s="9">
        <f>(E3787/L3787)</f>
        <v>100.5</v>
      </c>
      <c r="Q3787" t="str">
        <f>LEFT(N3787,SEARCH("/",N3787)-1)</f>
        <v>theater</v>
      </c>
      <c r="R3787" t="str">
        <f>RIGHT(N3787, LEN(N3787)-SEARCH("/", N3787))</f>
        <v>musical</v>
      </c>
      <c r="S3787" s="13">
        <f>(J3787/86400)+25569+(-7/24)</f>
        <v>42548.346863425926</v>
      </c>
      <c r="T3787" s="13">
        <f>(I3787/86400)+25569+(-7/24)</f>
        <v>42584.127083333333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</f>
        <v>1.1096666666666666</v>
      </c>
      <c r="P3788" s="9">
        <f>(E3788/L3788)</f>
        <v>93.774647887323937</v>
      </c>
      <c r="Q3788" t="str">
        <f>LEFT(N3788,SEARCH("/",N3788)-1)</f>
        <v>theater</v>
      </c>
      <c r="R3788" t="str">
        <f>RIGHT(N3788, LEN(N3788)-SEARCH("/", N3788))</f>
        <v>musical</v>
      </c>
      <c r="S3788" s="13">
        <f>(J3788/86400)+25569+(-7/24)</f>
        <v>42486.746238425927</v>
      </c>
      <c r="T3788" s="13">
        <f>(I3788/86400)+25569+(-7/24)</f>
        <v>42516.746238425927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</f>
        <v>1.0028571428571429</v>
      </c>
      <c r="P3789" s="9">
        <f>(E3789/L3789)</f>
        <v>35.1</v>
      </c>
      <c r="Q3789" t="str">
        <f>LEFT(N3789,SEARCH("/",N3789)-1)</f>
        <v>theater</v>
      </c>
      <c r="R3789" t="str">
        <f>RIGHT(N3789, LEN(N3789)-SEARCH("/", N3789))</f>
        <v>musical</v>
      </c>
      <c r="S3789" s="13">
        <f>(J3789/86400)+25569+(-7/24)</f>
        <v>42167.243125000001</v>
      </c>
      <c r="T3789" s="13">
        <f>(I3789/86400)+25569+(-7/24)</f>
        <v>42195.874305555561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</f>
        <v>6.6666666666666671E-3</v>
      </c>
      <c r="P3790" s="9">
        <f>(E3790/L3790)</f>
        <v>500</v>
      </c>
      <c r="Q3790" t="str">
        <f>LEFT(N3790,SEARCH("/",N3790)-1)</f>
        <v>theater</v>
      </c>
      <c r="R3790" t="str">
        <f>RIGHT(N3790, LEN(N3790)-SEARCH("/", N3790))</f>
        <v>musical</v>
      </c>
      <c r="S3790" s="13">
        <f>(J3790/86400)+25569+(-7/24)</f>
        <v>42333.404155092598</v>
      </c>
      <c r="T3790" s="13">
        <f>(I3790/86400)+25569+(-7/24)</f>
        <v>42361.387500000004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</f>
        <v>3.267605633802817E-2</v>
      </c>
      <c r="P3791" s="9">
        <f>(E3791/L3791)</f>
        <v>29</v>
      </c>
      <c r="Q3791" t="str">
        <f>LEFT(N3791,SEARCH("/",N3791)-1)</f>
        <v>theater</v>
      </c>
      <c r="R3791" t="str">
        <f>RIGHT(N3791, LEN(N3791)-SEARCH("/", N3791))</f>
        <v>musical</v>
      </c>
      <c r="S3791" s="13">
        <f>(J3791/86400)+25569+(-7/24)</f>
        <v>42138.507152777784</v>
      </c>
      <c r="T3791" s="13">
        <f>(I3791/86400)+25569+(-7/24)</f>
        <v>42170.507152777784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</f>
        <v>0</v>
      </c>
      <c r="P3792" s="9" t="e">
        <f>(E3792/L3792)</f>
        <v>#DIV/0!</v>
      </c>
      <c r="Q3792" t="str">
        <f>LEFT(N3792,SEARCH("/",N3792)-1)</f>
        <v>theater</v>
      </c>
      <c r="R3792" t="str">
        <f>RIGHT(N3792, LEN(N3792)-SEARCH("/", N3792))</f>
        <v>musical</v>
      </c>
      <c r="S3792" s="13">
        <f>(J3792/86400)+25569+(-7/24)</f>
        <v>42666.375266203708</v>
      </c>
      <c r="T3792" s="13">
        <f>(I3792/86400)+25569+(-7/24)</f>
        <v>42696.416932870372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</f>
        <v>0</v>
      </c>
      <c r="P3793" s="9" t="e">
        <f>(E3793/L3793)</f>
        <v>#DIV/0!</v>
      </c>
      <c r="Q3793" t="str">
        <f>LEFT(N3793,SEARCH("/",N3793)-1)</f>
        <v>theater</v>
      </c>
      <c r="R3793" t="str">
        <f>RIGHT(N3793, LEN(N3793)-SEARCH("/", N3793))</f>
        <v>musical</v>
      </c>
      <c r="S3793" s="13">
        <f>(J3793/86400)+25569+(-7/24)</f>
        <v>41766.400370370371</v>
      </c>
      <c r="T3793" s="13">
        <f>(I3793/86400)+25569+(-7/24)</f>
        <v>41826.400370370371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</f>
        <v>2.8E-3</v>
      </c>
      <c r="P3794" s="9">
        <f>(E3794/L3794)</f>
        <v>17.5</v>
      </c>
      <c r="Q3794" t="str">
        <f>LEFT(N3794,SEARCH("/",N3794)-1)</f>
        <v>theater</v>
      </c>
      <c r="R3794" t="str">
        <f>RIGHT(N3794, LEN(N3794)-SEARCH("/", N3794))</f>
        <v>musical</v>
      </c>
      <c r="S3794" s="13">
        <f>(J3794/86400)+25569+(-7/24)</f>
        <v>42170.155347222222</v>
      </c>
      <c r="T3794" s="13">
        <f>(I3794/86400)+25569+(-7/24)</f>
        <v>42200.155347222222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</f>
        <v>0.59657142857142853</v>
      </c>
      <c r="P3795" s="9">
        <f>(E3795/L3795)</f>
        <v>174</v>
      </c>
      <c r="Q3795" t="str">
        <f>LEFT(N3795,SEARCH("/",N3795)-1)</f>
        <v>theater</v>
      </c>
      <c r="R3795" t="str">
        <f>RIGHT(N3795, LEN(N3795)-SEARCH("/", N3795))</f>
        <v>musical</v>
      </c>
      <c r="S3795" s="13">
        <f>(J3795/86400)+25569+(-7/24)</f>
        <v>41968.647326388891</v>
      </c>
      <c r="T3795" s="13">
        <f>(I3795/86400)+25569+(-7/24)</f>
        <v>41989.647326388891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</f>
        <v>0.01</v>
      </c>
      <c r="P3796" s="9">
        <f>(E3796/L3796)</f>
        <v>50</v>
      </c>
      <c r="Q3796" t="str">
        <f>LEFT(N3796,SEARCH("/",N3796)-1)</f>
        <v>theater</v>
      </c>
      <c r="R3796" t="str">
        <f>RIGHT(N3796, LEN(N3796)-SEARCH("/", N3796))</f>
        <v>musical</v>
      </c>
      <c r="S3796" s="13">
        <f>(J3796/86400)+25569+(-7/24)</f>
        <v>42132.288819444446</v>
      </c>
      <c r="T3796" s="13">
        <f>(I3796/86400)+25569+(-7/24)</f>
        <v>42162.288819444446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</f>
        <v>1.6666666666666666E-2</v>
      </c>
      <c r="P3797" s="9">
        <f>(E3797/L3797)</f>
        <v>5</v>
      </c>
      <c r="Q3797" t="str">
        <f>LEFT(N3797,SEARCH("/",N3797)-1)</f>
        <v>theater</v>
      </c>
      <c r="R3797" t="str">
        <f>RIGHT(N3797, LEN(N3797)-SEARCH("/", N3797))</f>
        <v>musical</v>
      </c>
      <c r="S3797" s="13">
        <f>(J3797/86400)+25569+(-7/24)</f>
        <v>42201.144560185188</v>
      </c>
      <c r="T3797" s="13">
        <f>(I3797/86400)+25569+(-7/24)</f>
        <v>42244.645833333336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</f>
        <v>4.4444444444444447E-5</v>
      </c>
      <c r="P3798" s="9">
        <f>(E3798/L3798)</f>
        <v>1</v>
      </c>
      <c r="Q3798" t="str">
        <f>LEFT(N3798,SEARCH("/",N3798)-1)</f>
        <v>theater</v>
      </c>
      <c r="R3798" t="str">
        <f>RIGHT(N3798, LEN(N3798)-SEARCH("/", N3798))</f>
        <v>musical</v>
      </c>
      <c r="S3798" s="13">
        <f>(J3798/86400)+25569+(-7/24)</f>
        <v>42688.737916666672</v>
      </c>
      <c r="T3798" s="13">
        <f>(I3798/86400)+25569+(-7/24)</f>
        <v>42748.737916666672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</f>
        <v>0.89666666666666661</v>
      </c>
      <c r="P3799" s="9">
        <f>(E3799/L3799)</f>
        <v>145.40540540540542</v>
      </c>
      <c r="Q3799" t="str">
        <f>LEFT(N3799,SEARCH("/",N3799)-1)</f>
        <v>theater</v>
      </c>
      <c r="R3799" t="str">
        <f>RIGHT(N3799, LEN(N3799)-SEARCH("/", N3799))</f>
        <v>musical</v>
      </c>
      <c r="S3799" s="13">
        <f>(J3799/86400)+25569+(-7/24)</f>
        <v>42084.589872685188</v>
      </c>
      <c r="T3799" s="13">
        <f>(I3799/86400)+25569+(-7/24)</f>
        <v>42114.589872685188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</f>
        <v>1.4642857142857143E-2</v>
      </c>
      <c r="P3800" s="9">
        <f>(E3800/L3800)</f>
        <v>205</v>
      </c>
      <c r="Q3800" t="str">
        <f>LEFT(N3800,SEARCH("/",N3800)-1)</f>
        <v>theater</v>
      </c>
      <c r="R3800" t="str">
        <f>RIGHT(N3800, LEN(N3800)-SEARCH("/", N3800))</f>
        <v>musical</v>
      </c>
      <c r="S3800" s="13">
        <f>(J3800/86400)+25569+(-7/24)</f>
        <v>41831.431111111109</v>
      </c>
      <c r="T3800" s="13">
        <f>(I3800/86400)+25569+(-7/24)</f>
        <v>41861.431111111109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</f>
        <v>4.02E-2</v>
      </c>
      <c r="P3801" s="9">
        <f>(E3801/L3801)</f>
        <v>100.5</v>
      </c>
      <c r="Q3801" t="str">
        <f>LEFT(N3801,SEARCH("/",N3801)-1)</f>
        <v>theater</v>
      </c>
      <c r="R3801" t="str">
        <f>RIGHT(N3801, LEN(N3801)-SEARCH("/", N3801))</f>
        <v>musical</v>
      </c>
      <c r="S3801" s="13">
        <f>(J3801/86400)+25569+(-7/24)</f>
        <v>42410.639386574076</v>
      </c>
      <c r="T3801" s="13">
        <f>(I3801/86400)+25569+(-7/24)</f>
        <v>42440.639386574076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</f>
        <v>4.0045454545454544E-2</v>
      </c>
      <c r="P3802" s="9">
        <f>(E3802/L3802)</f>
        <v>55.0625</v>
      </c>
      <c r="Q3802" t="str">
        <f>LEFT(N3802,SEARCH("/",N3802)-1)</f>
        <v>theater</v>
      </c>
      <c r="R3802" t="str">
        <f>RIGHT(N3802, LEN(N3802)-SEARCH("/", N3802))</f>
        <v>musical</v>
      </c>
      <c r="S3802" s="13">
        <f>(J3802/86400)+25569+(-7/24)</f>
        <v>41982.445405092592</v>
      </c>
      <c r="T3802" s="13">
        <f>(I3802/86400)+25569+(-7/24)</f>
        <v>42014.915972222225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</f>
        <v>8.5199999999999998E-2</v>
      </c>
      <c r="P3803" s="9">
        <f>(E3803/L3803)</f>
        <v>47.333333333333336</v>
      </c>
      <c r="Q3803" t="str">
        <f>LEFT(N3803,SEARCH("/",N3803)-1)</f>
        <v>theater</v>
      </c>
      <c r="R3803" t="str">
        <f>RIGHT(N3803, LEN(N3803)-SEARCH("/", N3803))</f>
        <v>musical</v>
      </c>
      <c r="S3803" s="13">
        <f>(J3803/86400)+25569+(-7/24)</f>
        <v>41975.384444444448</v>
      </c>
      <c r="T3803" s="13">
        <f>(I3803/86400)+25569+(-7/24)</f>
        <v>42006.384444444448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</f>
        <v>0</v>
      </c>
      <c r="P3804" s="9" t="e">
        <f>(E3804/L3804)</f>
        <v>#DIV/0!</v>
      </c>
      <c r="Q3804" t="str">
        <f>LEFT(N3804,SEARCH("/",N3804)-1)</f>
        <v>theater</v>
      </c>
      <c r="R3804" t="str">
        <f>RIGHT(N3804, LEN(N3804)-SEARCH("/", N3804))</f>
        <v>musical</v>
      </c>
      <c r="S3804" s="13">
        <f>(J3804/86400)+25569+(-7/24)</f>
        <v>42268.834560185183</v>
      </c>
      <c r="T3804" s="13">
        <f>(I3804/86400)+25569+(-7/24)</f>
        <v>42298.834560185183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</f>
        <v>0.19650000000000001</v>
      </c>
      <c r="P3805" s="9">
        <f>(E3805/L3805)</f>
        <v>58.95</v>
      </c>
      <c r="Q3805" t="str">
        <f>LEFT(N3805,SEARCH("/",N3805)-1)</f>
        <v>theater</v>
      </c>
      <c r="R3805" t="str">
        <f>RIGHT(N3805, LEN(N3805)-SEARCH("/", N3805))</f>
        <v>musical</v>
      </c>
      <c r="S3805" s="13">
        <f>(J3805/86400)+25569+(-7/24)</f>
        <v>42403.680185185185</v>
      </c>
      <c r="T3805" s="13">
        <f>(I3805/86400)+25569+(-7/24)</f>
        <v>42433.680185185185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</f>
        <v>0</v>
      </c>
      <c r="P3806" s="9" t="e">
        <f>(E3806/L3806)</f>
        <v>#DIV/0!</v>
      </c>
      <c r="Q3806" t="str">
        <f>LEFT(N3806,SEARCH("/",N3806)-1)</f>
        <v>theater</v>
      </c>
      <c r="R3806" t="str">
        <f>RIGHT(N3806, LEN(N3806)-SEARCH("/", N3806))</f>
        <v>musical</v>
      </c>
      <c r="S3806" s="13">
        <f>(J3806/86400)+25569+(-7/24)</f>
        <v>42526.717870370376</v>
      </c>
      <c r="T3806" s="13">
        <f>(I3806/86400)+25569+(-7/24)</f>
        <v>42582.000000000007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</f>
        <v>2.0000000000000002E-5</v>
      </c>
      <c r="P3807" s="9">
        <f>(E3807/L3807)</f>
        <v>1.5</v>
      </c>
      <c r="Q3807" t="str">
        <f>LEFT(N3807,SEARCH("/",N3807)-1)</f>
        <v>theater</v>
      </c>
      <c r="R3807" t="str">
        <f>RIGHT(N3807, LEN(N3807)-SEARCH("/", N3807))</f>
        <v>musical</v>
      </c>
      <c r="S3807" s="13">
        <f>(J3807/86400)+25569+(-7/24)</f>
        <v>41849.595370370371</v>
      </c>
      <c r="T3807" s="13">
        <f>(I3807/86400)+25569+(-7/24)</f>
        <v>41909.595370370371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</f>
        <v>6.6666666666666664E-4</v>
      </c>
      <c r="P3808" s="9">
        <f>(E3808/L3808)</f>
        <v>5</v>
      </c>
      <c r="Q3808" t="str">
        <f>LEFT(N3808,SEARCH("/",N3808)-1)</f>
        <v>theater</v>
      </c>
      <c r="R3808" t="str">
        <f>RIGHT(N3808, LEN(N3808)-SEARCH("/", N3808))</f>
        <v>musical</v>
      </c>
      <c r="S3808" s="13">
        <f>(J3808/86400)+25569+(-7/24)</f>
        <v>41798.967372685183</v>
      </c>
      <c r="T3808" s="13">
        <f>(I3808/86400)+25569+(-7/24)</f>
        <v>41818.967372685183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</f>
        <v>0.30333333333333334</v>
      </c>
      <c r="P3809" s="9">
        <f>(E3809/L3809)</f>
        <v>50.555555555555557</v>
      </c>
      <c r="Q3809" t="str">
        <f>LEFT(N3809,SEARCH("/",N3809)-1)</f>
        <v>theater</v>
      </c>
      <c r="R3809" t="str">
        <f>RIGHT(N3809, LEN(N3809)-SEARCH("/", N3809))</f>
        <v>musical</v>
      </c>
      <c r="S3809" s="13">
        <f>(J3809/86400)+25569+(-7/24)</f>
        <v>42090.617349537039</v>
      </c>
      <c r="T3809" s="13">
        <f>(I3809/86400)+25569+(-7/24)</f>
        <v>42097.617349537039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</f>
        <v>1</v>
      </c>
      <c r="P3810" s="9">
        <f>(E3810/L3810)</f>
        <v>41.666666666666664</v>
      </c>
      <c r="Q3810" t="str">
        <f>LEFT(N3810,SEARCH("/",N3810)-1)</f>
        <v>theater</v>
      </c>
      <c r="R3810" t="str">
        <f>RIGHT(N3810, LEN(N3810)-SEARCH("/", N3810))</f>
        <v>plays</v>
      </c>
      <c r="S3810" s="13">
        <f>(J3810/86400)+25569+(-7/24)</f>
        <v>42059.162256944452</v>
      </c>
      <c r="T3810" s="13">
        <f>(I3810/86400)+25569+(-7/24)</f>
        <v>42119.12059027778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</f>
        <v>1.0125</v>
      </c>
      <c r="P3811" s="9">
        <f>(E3811/L3811)</f>
        <v>53.289473684210527</v>
      </c>
      <c r="Q3811" t="str">
        <f>LEFT(N3811,SEARCH("/",N3811)-1)</f>
        <v>theater</v>
      </c>
      <c r="R3811" t="str">
        <f>RIGHT(N3811, LEN(N3811)-SEARCH("/", N3811))</f>
        <v>plays</v>
      </c>
      <c r="S3811" s="13">
        <f>(J3811/86400)+25569+(-7/24)</f>
        <v>41800.235034722224</v>
      </c>
      <c r="T3811" s="13">
        <f>(I3811/86400)+25569+(-7/24)</f>
        <v>41850.666666666672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</f>
        <v>1.2173333333333334</v>
      </c>
      <c r="P3812" s="9">
        <f>(E3812/L3812)</f>
        <v>70.230769230769226</v>
      </c>
      <c r="Q3812" t="str">
        <f>LEFT(N3812,SEARCH("/",N3812)-1)</f>
        <v>theater</v>
      </c>
      <c r="R3812" t="str">
        <f>RIGHT(N3812, LEN(N3812)-SEARCH("/", N3812))</f>
        <v>plays</v>
      </c>
      <c r="S3812" s="13">
        <f>(J3812/86400)+25569+(-7/24)</f>
        <v>42054.557384259264</v>
      </c>
      <c r="T3812" s="13">
        <f>(I3812/86400)+25569+(-7/24)</f>
        <v>42084.515717592592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</f>
        <v>3.3</v>
      </c>
      <c r="P3813" s="9">
        <f>(E3813/L3813)</f>
        <v>43.421052631578945</v>
      </c>
      <c r="Q3813" t="str">
        <f>LEFT(N3813,SEARCH("/",N3813)-1)</f>
        <v>theater</v>
      </c>
      <c r="R3813" t="str">
        <f>RIGHT(N3813, LEN(N3813)-SEARCH("/", N3813))</f>
        <v>plays</v>
      </c>
      <c r="S3813" s="13">
        <f>(J3813/86400)+25569+(-7/24)</f>
        <v>42487.335335648146</v>
      </c>
      <c r="T3813" s="13">
        <f>(I3813/86400)+25569+(-7/24)</f>
        <v>42521.166666666664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</f>
        <v>1.0954999999999999</v>
      </c>
      <c r="P3814" s="9">
        <f>(E3814/L3814)</f>
        <v>199.18181818181819</v>
      </c>
      <c r="Q3814" t="str">
        <f>LEFT(N3814,SEARCH("/",N3814)-1)</f>
        <v>theater</v>
      </c>
      <c r="R3814" t="str">
        <f>RIGHT(N3814, LEN(N3814)-SEARCH("/", N3814))</f>
        <v>plays</v>
      </c>
      <c r="S3814" s="13">
        <f>(J3814/86400)+25569+(-7/24)</f>
        <v>42109.459583333337</v>
      </c>
      <c r="T3814" s="13">
        <f>(I3814/86400)+25569+(-7/24)</f>
        <v>42155.874305555561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</f>
        <v>1.0095190476190474</v>
      </c>
      <c r="P3815" s="9">
        <f>(E3815/L3815)</f>
        <v>78.518148148148143</v>
      </c>
      <c r="Q3815" t="str">
        <f>LEFT(N3815,SEARCH("/",N3815)-1)</f>
        <v>theater</v>
      </c>
      <c r="R3815" t="str">
        <f>RIGHT(N3815, LEN(N3815)-SEARCH("/", N3815))</f>
        <v>plays</v>
      </c>
      <c r="S3815" s="13">
        <f>(J3815/86400)+25569+(-7/24)</f>
        <v>42496.984039351853</v>
      </c>
      <c r="T3815" s="13">
        <f>(I3815/86400)+25569+(-7/24)</f>
        <v>42535.613194444442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</f>
        <v>1.4013333333333333</v>
      </c>
      <c r="P3816" s="9">
        <f>(E3816/L3816)</f>
        <v>61.823529411764703</v>
      </c>
      <c r="Q3816" t="str">
        <f>LEFT(N3816,SEARCH("/",N3816)-1)</f>
        <v>theater</v>
      </c>
      <c r="R3816" t="str">
        <f>RIGHT(N3816, LEN(N3816)-SEARCH("/", N3816))</f>
        <v>plays</v>
      </c>
      <c r="S3816" s="13">
        <f>(J3816/86400)+25569+(-7/24)</f>
        <v>42058.612407407411</v>
      </c>
      <c r="T3816" s="13">
        <f>(I3816/86400)+25569+(-7/24)</f>
        <v>42094.874305555561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</f>
        <v>1.0000100000000001</v>
      </c>
      <c r="P3817" s="9">
        <f>(E3817/L3817)</f>
        <v>50.000500000000002</v>
      </c>
      <c r="Q3817" t="str">
        <f>LEFT(N3817,SEARCH("/",N3817)-1)</f>
        <v>theater</v>
      </c>
      <c r="R3817" t="str">
        <f>RIGHT(N3817, LEN(N3817)-SEARCH("/", N3817))</f>
        <v>plays</v>
      </c>
      <c r="S3817" s="13">
        <f>(J3817/86400)+25569+(-7/24)</f>
        <v>42206.968252314815</v>
      </c>
      <c r="T3817" s="13">
        <f>(I3817/86400)+25569+(-7/24)</f>
        <v>42236.666666666664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</f>
        <v>1.19238</v>
      </c>
      <c r="P3818" s="9">
        <f>(E3818/L3818)</f>
        <v>48.339729729729726</v>
      </c>
      <c r="Q3818" t="str">
        <f>LEFT(N3818,SEARCH("/",N3818)-1)</f>
        <v>theater</v>
      </c>
      <c r="R3818" t="str">
        <f>RIGHT(N3818, LEN(N3818)-SEARCH("/", N3818))</f>
        <v>plays</v>
      </c>
      <c r="S3818" s="13">
        <f>(J3818/86400)+25569+(-7/24)</f>
        <v>41807.398414351854</v>
      </c>
      <c r="T3818" s="13">
        <f>(I3818/86400)+25569+(-7/24)</f>
        <v>41837.398414351854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</f>
        <v>1.0725</v>
      </c>
      <c r="P3819" s="9">
        <f>(E3819/L3819)</f>
        <v>107.25</v>
      </c>
      <c r="Q3819" t="str">
        <f>LEFT(N3819,SEARCH("/",N3819)-1)</f>
        <v>theater</v>
      </c>
      <c r="R3819" t="str">
        <f>RIGHT(N3819, LEN(N3819)-SEARCH("/", N3819))</f>
        <v>plays</v>
      </c>
      <c r="S3819" s="13">
        <f>(J3819/86400)+25569+(-7/24)</f>
        <v>42284.405277777776</v>
      </c>
      <c r="T3819" s="13">
        <f>(I3819/86400)+25569+(-7/24)</f>
        <v>42300.874305555561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</f>
        <v>2.2799999999999998</v>
      </c>
      <c r="P3820" s="9">
        <f>(E3820/L3820)</f>
        <v>57</v>
      </c>
      <c r="Q3820" t="str">
        <f>LEFT(N3820,SEARCH("/",N3820)-1)</f>
        <v>theater</v>
      </c>
      <c r="R3820" t="str">
        <f>RIGHT(N3820, LEN(N3820)-SEARCH("/", N3820))</f>
        <v>plays</v>
      </c>
      <c r="S3820" s="13">
        <f>(J3820/86400)+25569+(-7/24)</f>
        <v>42045.550717592596</v>
      </c>
      <c r="T3820" s="13">
        <f>(I3820/86400)+25569+(-7/24)</f>
        <v>42075.509050925924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</f>
        <v>1.0640000000000001</v>
      </c>
      <c r="P3821" s="9">
        <f>(E3821/L3821)</f>
        <v>40.92307692307692</v>
      </c>
      <c r="Q3821" t="str">
        <f>LEFT(N3821,SEARCH("/",N3821)-1)</f>
        <v>theater</v>
      </c>
      <c r="R3821" t="str">
        <f>RIGHT(N3821, LEN(N3821)-SEARCH("/", N3821))</f>
        <v>plays</v>
      </c>
      <c r="S3821" s="13">
        <f>(J3821/86400)+25569+(-7/24)</f>
        <v>42183.917870370373</v>
      </c>
      <c r="T3821" s="13">
        <f>(I3821/86400)+25569+(-7/24)</f>
        <v>42202.584722222229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</f>
        <v>1.4333333333333333</v>
      </c>
      <c r="P3822" s="9">
        <f>(E3822/L3822)</f>
        <v>21.5</v>
      </c>
      <c r="Q3822" t="str">
        <f>LEFT(N3822,SEARCH("/",N3822)-1)</f>
        <v>theater</v>
      </c>
      <c r="R3822" t="str">
        <f>RIGHT(N3822, LEN(N3822)-SEARCH("/", N3822))</f>
        <v>plays</v>
      </c>
      <c r="S3822" s="13">
        <f>(J3822/86400)+25569+(-7/24)</f>
        <v>42160.36015046297</v>
      </c>
      <c r="T3822" s="13">
        <f>(I3822/86400)+25569+(-7/24)</f>
        <v>42190.36015046297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</f>
        <v>1.0454285714285714</v>
      </c>
      <c r="P3823" s="9">
        <f>(E3823/L3823)</f>
        <v>79.543478260869563</v>
      </c>
      <c r="Q3823" t="str">
        <f>LEFT(N3823,SEARCH("/",N3823)-1)</f>
        <v>theater</v>
      </c>
      <c r="R3823" t="str">
        <f>RIGHT(N3823, LEN(N3823)-SEARCH("/", N3823))</f>
        <v>plays</v>
      </c>
      <c r="S3823" s="13">
        <f>(J3823/86400)+25569+(-7/24)</f>
        <v>42340.888969907413</v>
      </c>
      <c r="T3823" s="13">
        <f>(I3823/86400)+25569+(-7/24)</f>
        <v>42372.888969907413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</f>
        <v>1.1002000000000001</v>
      </c>
      <c r="P3824" s="9">
        <f>(E3824/L3824)</f>
        <v>72.381578947368425</v>
      </c>
      <c r="Q3824" t="str">
        <f>LEFT(N3824,SEARCH("/",N3824)-1)</f>
        <v>theater</v>
      </c>
      <c r="R3824" t="str">
        <f>RIGHT(N3824, LEN(N3824)-SEARCH("/", N3824))</f>
        <v>plays</v>
      </c>
      <c r="S3824" s="13">
        <f>(J3824/86400)+25569+(-7/24)</f>
        <v>42329.546493055554</v>
      </c>
      <c r="T3824" s="13">
        <f>(I3824/86400)+25569+(-7/24)</f>
        <v>42388.665972222225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</f>
        <v>1.06</v>
      </c>
      <c r="P3825" s="9">
        <f>(E3825/L3825)</f>
        <v>64.634146341463421</v>
      </c>
      <c r="Q3825" t="str">
        <f>LEFT(N3825,SEARCH("/",N3825)-1)</f>
        <v>theater</v>
      </c>
      <c r="R3825" t="str">
        <f>RIGHT(N3825, LEN(N3825)-SEARCH("/", N3825))</f>
        <v>plays</v>
      </c>
      <c r="S3825" s="13">
        <f>(J3825/86400)+25569+(-7/24)</f>
        <v>42170.618564814817</v>
      </c>
      <c r="T3825" s="13">
        <f>(I3825/86400)+25569+(-7/24)</f>
        <v>42204.874305555561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</f>
        <v>1.08</v>
      </c>
      <c r="P3826" s="9">
        <f>(E3826/L3826)</f>
        <v>38.571428571428569</v>
      </c>
      <c r="Q3826" t="str">
        <f>LEFT(N3826,SEARCH("/",N3826)-1)</f>
        <v>theater</v>
      </c>
      <c r="R3826" t="str">
        <f>RIGHT(N3826, LEN(N3826)-SEARCH("/", N3826))</f>
        <v>plays</v>
      </c>
      <c r="S3826" s="13">
        <f>(J3826/86400)+25569+(-7/24)</f>
        <v>42571.33452546296</v>
      </c>
      <c r="T3826" s="13">
        <f>(I3826/86400)+25569+(-7/24)</f>
        <v>42583.27847222222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</f>
        <v>1.0542</v>
      </c>
      <c r="P3827" s="9">
        <f>(E3827/L3827)</f>
        <v>107.57142857142857</v>
      </c>
      <c r="Q3827" t="str">
        <f>LEFT(N3827,SEARCH("/",N3827)-1)</f>
        <v>theater</v>
      </c>
      <c r="R3827" t="str">
        <f>RIGHT(N3827, LEN(N3827)-SEARCH("/", N3827))</f>
        <v>plays</v>
      </c>
      <c r="S3827" s="13">
        <f>(J3827/86400)+25569+(-7/24)</f>
        <v>42150.77793981482</v>
      </c>
      <c r="T3827" s="13">
        <f>(I3827/86400)+25569+(-7/24)</f>
        <v>42171.77793981482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</f>
        <v>1.1916666666666667</v>
      </c>
      <c r="P3828" s="9">
        <f>(E3828/L3828)</f>
        <v>27.5</v>
      </c>
      <c r="Q3828" t="str">
        <f>LEFT(N3828,SEARCH("/",N3828)-1)</f>
        <v>theater</v>
      </c>
      <c r="R3828" t="str">
        <f>RIGHT(N3828, LEN(N3828)-SEARCH("/", N3828))</f>
        <v>plays</v>
      </c>
      <c r="S3828" s="13">
        <f>(J3828/86400)+25569+(-7/24)</f>
        <v>42101.131874999999</v>
      </c>
      <c r="T3828" s="13">
        <f>(I3828/86400)+25569+(-7/24)</f>
        <v>42131.131874999999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</f>
        <v>1.5266666666666666</v>
      </c>
      <c r="P3829" s="9">
        <f>(E3829/L3829)</f>
        <v>70.461538461538467</v>
      </c>
      <c r="Q3829" t="str">
        <f>LEFT(N3829,SEARCH("/",N3829)-1)</f>
        <v>theater</v>
      </c>
      <c r="R3829" t="str">
        <f>RIGHT(N3829, LEN(N3829)-SEARCH("/", N3829))</f>
        <v>plays</v>
      </c>
      <c r="S3829" s="13">
        <f>(J3829/86400)+25569+(-7/24)</f>
        <v>42034.63658564815</v>
      </c>
      <c r="T3829" s="13">
        <f>(I3829/86400)+25569+(-7/24)</f>
        <v>42089.708333333336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</f>
        <v>1</v>
      </c>
      <c r="P3830" s="9">
        <f>(E3830/L3830)</f>
        <v>178.57142857142858</v>
      </c>
      <c r="Q3830" t="str">
        <f>LEFT(N3830,SEARCH("/",N3830)-1)</f>
        <v>theater</v>
      </c>
      <c r="R3830" t="str">
        <f>RIGHT(N3830, LEN(N3830)-SEARCH("/", N3830))</f>
        <v>plays</v>
      </c>
      <c r="S3830" s="13">
        <f>(J3830/86400)+25569+(-7/24)</f>
        <v>41944.235960648155</v>
      </c>
      <c r="T3830" s="13">
        <f>(I3830/86400)+25569+(-7/24)</f>
        <v>42004.277627314812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</f>
        <v>1.002</v>
      </c>
      <c r="P3831" s="9">
        <f>(E3831/L3831)</f>
        <v>62.625</v>
      </c>
      <c r="Q3831" t="str">
        <f>LEFT(N3831,SEARCH("/",N3831)-1)</f>
        <v>theater</v>
      </c>
      <c r="R3831" t="str">
        <f>RIGHT(N3831, LEN(N3831)-SEARCH("/", N3831))</f>
        <v>plays</v>
      </c>
      <c r="S3831" s="13">
        <f>(J3831/86400)+25569+(-7/24)</f>
        <v>42593.573738425934</v>
      </c>
      <c r="T3831" s="13">
        <f>(I3831/86400)+25569+(-7/24)</f>
        <v>42613.573738425934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</f>
        <v>2.25</v>
      </c>
      <c r="P3832" s="9">
        <f>(E3832/L3832)</f>
        <v>75</v>
      </c>
      <c r="Q3832" t="str">
        <f>LEFT(N3832,SEARCH("/",N3832)-1)</f>
        <v>theater</v>
      </c>
      <c r="R3832" t="str">
        <f>RIGHT(N3832, LEN(N3832)-SEARCH("/", N3832))</f>
        <v>plays</v>
      </c>
      <c r="S3832" s="13">
        <f>(J3832/86400)+25569+(-7/24)</f>
        <v>42503.449201388888</v>
      </c>
      <c r="T3832" s="13">
        <f>(I3832/86400)+25569+(-7/24)</f>
        <v>42517.449201388888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</f>
        <v>1.0602199999999999</v>
      </c>
      <c r="P3833" s="9">
        <f>(E3833/L3833)</f>
        <v>58.901111111111113</v>
      </c>
      <c r="Q3833" t="str">
        <f>LEFT(N3833,SEARCH("/",N3833)-1)</f>
        <v>theater</v>
      </c>
      <c r="R3833" t="str">
        <f>RIGHT(N3833, LEN(N3833)-SEARCH("/", N3833))</f>
        <v>plays</v>
      </c>
      <c r="S3833" s="13">
        <f>(J3833/86400)+25569+(-7/24)</f>
        <v>41927.557233796302</v>
      </c>
      <c r="T3833" s="13">
        <f>(I3833/86400)+25569+(-7/24)</f>
        <v>41948.598900462966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</f>
        <v>1.0466666666666666</v>
      </c>
      <c r="P3834" s="9">
        <f>(E3834/L3834)</f>
        <v>139.55555555555554</v>
      </c>
      <c r="Q3834" t="str">
        <f>LEFT(N3834,SEARCH("/",N3834)-1)</f>
        <v>theater</v>
      </c>
      <c r="R3834" t="str">
        <f>RIGHT(N3834, LEN(N3834)-SEARCH("/", N3834))</f>
        <v>plays</v>
      </c>
      <c r="S3834" s="13">
        <f>(J3834/86400)+25569+(-7/24)</f>
        <v>42374.823321759257</v>
      </c>
      <c r="T3834" s="13">
        <f>(I3834/86400)+25569+(-7/24)</f>
        <v>42419.823321759257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</f>
        <v>1.1666666666666667</v>
      </c>
      <c r="P3835" s="9">
        <f>(E3835/L3835)</f>
        <v>70</v>
      </c>
      <c r="Q3835" t="str">
        <f>LEFT(N3835,SEARCH("/",N3835)-1)</f>
        <v>theater</v>
      </c>
      <c r="R3835" t="str">
        <f>RIGHT(N3835, LEN(N3835)-SEARCH("/", N3835))</f>
        <v>plays</v>
      </c>
      <c r="S3835" s="13">
        <f>(J3835/86400)+25569+(-7/24)</f>
        <v>41963.580694444448</v>
      </c>
      <c r="T3835" s="13">
        <f>(I3835/86400)+25569+(-7/24)</f>
        <v>41974.506249999999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</f>
        <v>1.0903333333333334</v>
      </c>
      <c r="P3836" s="9">
        <f>(E3836/L3836)</f>
        <v>57.385964912280699</v>
      </c>
      <c r="Q3836" t="str">
        <f>LEFT(N3836,SEARCH("/",N3836)-1)</f>
        <v>theater</v>
      </c>
      <c r="R3836" t="str">
        <f>RIGHT(N3836, LEN(N3836)-SEARCH("/", N3836))</f>
        <v>plays</v>
      </c>
      <c r="S3836" s="13">
        <f>(J3836/86400)+25569+(-7/24)</f>
        <v>42143.153553240743</v>
      </c>
      <c r="T3836" s="13">
        <f>(I3836/86400)+25569+(-7/24)</f>
        <v>42173.153553240743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</f>
        <v>1.6</v>
      </c>
      <c r="P3837" s="9">
        <f>(E3837/L3837)</f>
        <v>40</v>
      </c>
      <c r="Q3837" t="str">
        <f>LEFT(N3837,SEARCH("/",N3837)-1)</f>
        <v>theater</v>
      </c>
      <c r="R3837" t="str">
        <f>RIGHT(N3837, LEN(N3837)-SEARCH("/", N3837))</f>
        <v>plays</v>
      </c>
      <c r="S3837" s="13">
        <f>(J3837/86400)+25569+(-7/24)</f>
        <v>42460.650555555556</v>
      </c>
      <c r="T3837" s="13">
        <f>(I3837/86400)+25569+(-7/24)</f>
        <v>42481.650555555556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</f>
        <v>1.125</v>
      </c>
      <c r="P3838" s="9">
        <f>(E3838/L3838)</f>
        <v>64.285714285714292</v>
      </c>
      <c r="Q3838" t="str">
        <f>LEFT(N3838,SEARCH("/",N3838)-1)</f>
        <v>theater</v>
      </c>
      <c r="R3838" t="str">
        <f>RIGHT(N3838, LEN(N3838)-SEARCH("/", N3838))</f>
        <v>plays</v>
      </c>
      <c r="S3838" s="13">
        <f>(J3838/86400)+25569+(-7/24)</f>
        <v>42553.63486111111</v>
      </c>
      <c r="T3838" s="13">
        <f>(I3838/86400)+25569+(-7/24)</f>
        <v>42584.881249999999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</f>
        <v>1.0209999999999999</v>
      </c>
      <c r="P3839" s="9">
        <f>(E3839/L3839)</f>
        <v>120.11764705882354</v>
      </c>
      <c r="Q3839" t="str">
        <f>LEFT(N3839,SEARCH("/",N3839)-1)</f>
        <v>theater</v>
      </c>
      <c r="R3839" t="str">
        <f>RIGHT(N3839, LEN(N3839)-SEARCH("/", N3839))</f>
        <v>plays</v>
      </c>
      <c r="S3839" s="13">
        <f>(J3839/86400)+25569+(-7/24)</f>
        <v>42152.474050925928</v>
      </c>
      <c r="T3839" s="13">
        <f>(I3839/86400)+25569+(-7/24)</f>
        <v>42188.474050925928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</f>
        <v>1.00824</v>
      </c>
      <c r="P3840" s="9">
        <f>(E3840/L3840)</f>
        <v>1008.24</v>
      </c>
      <c r="Q3840" t="str">
        <f>LEFT(N3840,SEARCH("/",N3840)-1)</f>
        <v>theater</v>
      </c>
      <c r="R3840" t="str">
        <f>RIGHT(N3840, LEN(N3840)-SEARCH("/", N3840))</f>
        <v>plays</v>
      </c>
      <c r="S3840" s="13">
        <f>(J3840/86400)+25569+(-7/24)</f>
        <v>42116.419085648151</v>
      </c>
      <c r="T3840" s="13">
        <f>(I3840/86400)+25569+(-7/24)</f>
        <v>42146.419085648151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</f>
        <v>1.0125</v>
      </c>
      <c r="P3841" s="9">
        <f>(E3841/L3841)</f>
        <v>63.28125</v>
      </c>
      <c r="Q3841" t="str">
        <f>LEFT(N3841,SEARCH("/",N3841)-1)</f>
        <v>theater</v>
      </c>
      <c r="R3841" t="str">
        <f>RIGHT(N3841, LEN(N3841)-SEARCH("/", N3841))</f>
        <v>plays</v>
      </c>
      <c r="S3841" s="13">
        <f>(J3841/86400)+25569+(-7/24)</f>
        <v>42154.85097222223</v>
      </c>
      <c r="T3841" s="13">
        <f>(I3841/86400)+25569+(-7/24)</f>
        <v>42214.85097222223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</f>
        <v>65</v>
      </c>
      <c r="P3842" s="9">
        <f>(E3842/L3842)</f>
        <v>21.666666666666668</v>
      </c>
      <c r="Q3842" t="str">
        <f>LEFT(N3842,SEARCH("/",N3842)-1)</f>
        <v>theater</v>
      </c>
      <c r="R3842" t="str">
        <f>RIGHT(N3842, LEN(N3842)-SEARCH("/", N3842))</f>
        <v>plays</v>
      </c>
      <c r="S3842" s="13">
        <f>(J3842/86400)+25569+(-7/24)</f>
        <v>42432.410057870373</v>
      </c>
      <c r="T3842" s="13">
        <f>(I3842/86400)+25569+(-7/24)</f>
        <v>42457.368391203701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</f>
        <v>8.72E-2</v>
      </c>
      <c r="P3843" s="9">
        <f>(E3843/L3843)</f>
        <v>25.647058823529413</v>
      </c>
      <c r="Q3843" t="str">
        <f>LEFT(N3843,SEARCH("/",N3843)-1)</f>
        <v>theater</v>
      </c>
      <c r="R3843" t="str">
        <f>RIGHT(N3843, LEN(N3843)-SEARCH("/", N3843))</f>
        <v>plays</v>
      </c>
      <c r="S3843" s="13">
        <f>(J3843/86400)+25569+(-7/24)</f>
        <v>41780.494062500002</v>
      </c>
      <c r="T3843" s="13">
        <f>(I3843/86400)+25569+(-7/24)</f>
        <v>41840.494062500002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</f>
        <v>0.21940000000000001</v>
      </c>
      <c r="P3844" s="9">
        <f>(E3844/L3844)</f>
        <v>47.695652173913047</v>
      </c>
      <c r="Q3844" t="str">
        <f>LEFT(N3844,SEARCH("/",N3844)-1)</f>
        <v>theater</v>
      </c>
      <c r="R3844" t="str">
        <f>RIGHT(N3844, LEN(N3844)-SEARCH("/", N3844))</f>
        <v>plays</v>
      </c>
      <c r="S3844" s="13">
        <f>(J3844/86400)+25569+(-7/24)</f>
        <v>41740.201990740745</v>
      </c>
      <c r="T3844" s="13">
        <f>(I3844/86400)+25569+(-7/24)</f>
        <v>41770.201990740745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</f>
        <v>0.21299999999999999</v>
      </c>
      <c r="P3845" s="9">
        <f>(E3845/L3845)</f>
        <v>56.05263157894737</v>
      </c>
      <c r="Q3845" t="str">
        <f>LEFT(N3845,SEARCH("/",N3845)-1)</f>
        <v>theater</v>
      </c>
      <c r="R3845" t="str">
        <f>RIGHT(N3845, LEN(N3845)-SEARCH("/", N3845))</f>
        <v>plays</v>
      </c>
      <c r="S3845" s="13">
        <f>(J3845/86400)+25569+(-7/24)</f>
        <v>41765.780833333338</v>
      </c>
      <c r="T3845" s="13">
        <f>(I3845/86400)+25569+(-7/24)</f>
        <v>41790.780833333338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</f>
        <v>0.41489795918367345</v>
      </c>
      <c r="P3846" s="9">
        <f>(E3846/L3846)</f>
        <v>81.319999999999993</v>
      </c>
      <c r="Q3846" t="str">
        <f>LEFT(N3846,SEARCH("/",N3846)-1)</f>
        <v>theater</v>
      </c>
      <c r="R3846" t="str">
        <f>RIGHT(N3846, LEN(N3846)-SEARCH("/", N3846))</f>
        <v>plays</v>
      </c>
      <c r="S3846" s="13">
        <f>(J3846/86400)+25569+(-7/24)</f>
        <v>41766.325625000005</v>
      </c>
      <c r="T3846" s="13">
        <f>(I3846/86400)+25569+(-7/24)</f>
        <v>41792.999305555561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</f>
        <v>2.1049999999999999E-2</v>
      </c>
      <c r="P3847" s="9">
        <f>(E3847/L3847)</f>
        <v>70.166666666666671</v>
      </c>
      <c r="Q3847" t="str">
        <f>LEFT(N3847,SEARCH("/",N3847)-1)</f>
        <v>theater</v>
      </c>
      <c r="R3847" t="str">
        <f>RIGHT(N3847, LEN(N3847)-SEARCH("/", N3847))</f>
        <v>plays</v>
      </c>
      <c r="S3847" s="13">
        <f>(J3847/86400)+25569+(-7/24)</f>
        <v>42248.33534722223</v>
      </c>
      <c r="T3847" s="13">
        <f>(I3847/86400)+25569+(-7/24)</f>
        <v>42278.33534722223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</f>
        <v>2.7E-2</v>
      </c>
      <c r="P3848" s="9">
        <f>(E3848/L3848)</f>
        <v>23.625</v>
      </c>
      <c r="Q3848" t="str">
        <f>LEFT(N3848,SEARCH("/",N3848)-1)</f>
        <v>theater</v>
      </c>
      <c r="R3848" t="str">
        <f>RIGHT(N3848, LEN(N3848)-SEARCH("/", N3848))</f>
        <v>plays</v>
      </c>
      <c r="S3848" s="13">
        <f>(J3848/86400)+25569+(-7/24)</f>
        <v>41884.929884259262</v>
      </c>
      <c r="T3848" s="13">
        <f>(I3848/86400)+25569+(-7/24)</f>
        <v>41915.999305555561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</f>
        <v>0.16161904761904761</v>
      </c>
      <c r="P3849" s="9">
        <f>(E3849/L3849)</f>
        <v>188.55555555555554</v>
      </c>
      <c r="Q3849" t="str">
        <f>LEFT(N3849,SEARCH("/",N3849)-1)</f>
        <v>theater</v>
      </c>
      <c r="R3849" t="str">
        <f>RIGHT(N3849, LEN(N3849)-SEARCH("/", N3849))</f>
        <v>plays</v>
      </c>
      <c r="S3849" s="13">
        <f>(J3849/86400)+25569+(-7/24)</f>
        <v>42158.932766203703</v>
      </c>
      <c r="T3849" s="13">
        <f>(I3849/86400)+25569+(-7/24)</f>
        <v>42203.932766203703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</f>
        <v>0.16376923076923078</v>
      </c>
      <c r="P3850" s="9">
        <f>(E3850/L3850)</f>
        <v>49.511627906976742</v>
      </c>
      <c r="Q3850" t="str">
        <f>LEFT(N3850,SEARCH("/",N3850)-1)</f>
        <v>theater</v>
      </c>
      <c r="R3850" t="str">
        <f>RIGHT(N3850, LEN(N3850)-SEARCH("/", N3850))</f>
        <v>plays</v>
      </c>
      <c r="S3850" s="13">
        <f>(J3850/86400)+25569+(-7/24)</f>
        <v>42265.525335648148</v>
      </c>
      <c r="T3850" s="13">
        <f>(I3850/86400)+25569+(-7/24)</f>
        <v>42295.525335648148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</f>
        <v>7.0433333333333334E-2</v>
      </c>
      <c r="P3851" s="9">
        <f>(E3851/L3851)</f>
        <v>75.464285714285708</v>
      </c>
      <c r="Q3851" t="str">
        <f>LEFT(N3851,SEARCH("/",N3851)-1)</f>
        <v>theater</v>
      </c>
      <c r="R3851" t="str">
        <f>RIGHT(N3851, LEN(N3851)-SEARCH("/", N3851))</f>
        <v>plays</v>
      </c>
      <c r="S3851" s="13">
        <f>(J3851/86400)+25569+(-7/24)</f>
        <v>42136.47550925926</v>
      </c>
      <c r="T3851" s="13">
        <f>(I3851/86400)+25569+(-7/24)</f>
        <v>42166.47550925926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</f>
        <v>3.7999999999999999E-2</v>
      </c>
      <c r="P3852" s="9">
        <f>(E3852/L3852)</f>
        <v>9.5</v>
      </c>
      <c r="Q3852" t="str">
        <f>LEFT(N3852,SEARCH("/",N3852)-1)</f>
        <v>theater</v>
      </c>
      <c r="R3852" t="str">
        <f>RIGHT(N3852, LEN(N3852)-SEARCH("/", N3852))</f>
        <v>plays</v>
      </c>
      <c r="S3852" s="13">
        <f>(J3852/86400)+25569+(-7/24)</f>
        <v>41974.832673611112</v>
      </c>
      <c r="T3852" s="13">
        <f>(I3852/86400)+25569+(-7/24)</f>
        <v>42004.832673611112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</f>
        <v>0.34079999999999999</v>
      </c>
      <c r="P3853" s="9">
        <f>(E3853/L3853)</f>
        <v>35.5</v>
      </c>
      <c r="Q3853" t="str">
        <f>LEFT(N3853,SEARCH("/",N3853)-1)</f>
        <v>theater</v>
      </c>
      <c r="R3853" t="str">
        <f>RIGHT(N3853, LEN(N3853)-SEARCH("/", N3853))</f>
        <v>plays</v>
      </c>
      <c r="S3853" s="13">
        <f>(J3853/86400)+25569+(-7/24)</f>
        <v>42172.147905092592</v>
      </c>
      <c r="T3853" s="13">
        <f>(I3853/86400)+25569+(-7/24)</f>
        <v>42202.147905092592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</f>
        <v>2E-3</v>
      </c>
      <c r="P3854" s="9">
        <f>(E3854/L3854)</f>
        <v>10</v>
      </c>
      <c r="Q3854" t="str">
        <f>LEFT(N3854,SEARCH("/",N3854)-1)</f>
        <v>theater</v>
      </c>
      <c r="R3854" t="str">
        <f>RIGHT(N3854, LEN(N3854)-SEARCH("/", N3854))</f>
        <v>plays</v>
      </c>
      <c r="S3854" s="13">
        <f>(J3854/86400)+25569+(-7/24)</f>
        <v>42064.899027777785</v>
      </c>
      <c r="T3854" s="13">
        <f>(I3854/86400)+25569+(-7/24)</f>
        <v>42089.857361111113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</f>
        <v>2.5999999999999998E-4</v>
      </c>
      <c r="P3855" s="9">
        <f>(E3855/L3855)</f>
        <v>13</v>
      </c>
      <c r="Q3855" t="str">
        <f>LEFT(N3855,SEARCH("/",N3855)-1)</f>
        <v>theater</v>
      </c>
      <c r="R3855" t="str">
        <f>RIGHT(N3855, LEN(N3855)-SEARCH("/", N3855))</f>
        <v>plays</v>
      </c>
      <c r="S3855" s="13">
        <f>(J3855/86400)+25569+(-7/24)</f>
        <v>41848.548356481486</v>
      </c>
      <c r="T3855" s="13">
        <f>(I3855/86400)+25569+(-7/24)</f>
        <v>41883.548356481486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</f>
        <v>0.16254545454545455</v>
      </c>
      <c r="P3856" s="9">
        <f>(E3856/L3856)</f>
        <v>89.4</v>
      </c>
      <c r="Q3856" t="str">
        <f>LEFT(N3856,SEARCH("/",N3856)-1)</f>
        <v>theater</v>
      </c>
      <c r="R3856" t="str">
        <f>RIGHT(N3856, LEN(N3856)-SEARCH("/", N3856))</f>
        <v>plays</v>
      </c>
      <c r="S3856" s="13">
        <f>(J3856/86400)+25569+(-7/24)</f>
        <v>42103.593263888892</v>
      </c>
      <c r="T3856" s="13">
        <f>(I3856/86400)+25569+(-7/24)</f>
        <v>42133.593263888892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</f>
        <v>2.5000000000000001E-2</v>
      </c>
      <c r="P3857" s="9">
        <f>(E3857/L3857)</f>
        <v>25</v>
      </c>
      <c r="Q3857" t="str">
        <f>LEFT(N3857,SEARCH("/",N3857)-1)</f>
        <v>theater</v>
      </c>
      <c r="R3857" t="str">
        <f>RIGHT(N3857, LEN(N3857)-SEARCH("/", N3857))</f>
        <v>plays</v>
      </c>
      <c r="S3857" s="13">
        <f>(J3857/86400)+25569+(-7/24)</f>
        <v>42059.679062500007</v>
      </c>
      <c r="T3857" s="13">
        <f>(I3857/86400)+25569+(-7/24)</f>
        <v>42089.637395833335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</f>
        <v>2.0000000000000001E-4</v>
      </c>
      <c r="P3858" s="9">
        <f>(E3858/L3858)</f>
        <v>1</v>
      </c>
      <c r="Q3858" t="str">
        <f>LEFT(N3858,SEARCH("/",N3858)-1)</f>
        <v>theater</v>
      </c>
      <c r="R3858" t="str">
        <f>RIGHT(N3858, LEN(N3858)-SEARCH("/", N3858))</f>
        <v>plays</v>
      </c>
      <c r="S3858" s="13">
        <f>(J3858/86400)+25569+(-7/24)</f>
        <v>42041.451423611114</v>
      </c>
      <c r="T3858" s="13">
        <f>(I3858/86400)+25569+(-7/24)</f>
        <v>42071.409756944449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</f>
        <v>5.1999999999999998E-2</v>
      </c>
      <c r="P3859" s="9">
        <f>(E3859/L3859)</f>
        <v>65</v>
      </c>
      <c r="Q3859" t="str">
        <f>LEFT(N3859,SEARCH("/",N3859)-1)</f>
        <v>theater</v>
      </c>
      <c r="R3859" t="str">
        <f>RIGHT(N3859, LEN(N3859)-SEARCH("/", N3859))</f>
        <v>plays</v>
      </c>
      <c r="S3859" s="13">
        <f>(J3859/86400)+25569+(-7/24)</f>
        <v>41829.445486111115</v>
      </c>
      <c r="T3859" s="13">
        <f>(I3859/86400)+25569+(-7/24)</f>
        <v>41852.425000000003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</f>
        <v>0.02</v>
      </c>
      <c r="P3860" s="9">
        <f>(E3860/L3860)</f>
        <v>10</v>
      </c>
      <c r="Q3860" t="str">
        <f>LEFT(N3860,SEARCH("/",N3860)-1)</f>
        <v>theater</v>
      </c>
      <c r="R3860" t="str">
        <f>RIGHT(N3860, LEN(N3860)-SEARCH("/", N3860))</f>
        <v>plays</v>
      </c>
      <c r="S3860" s="13">
        <f>(J3860/86400)+25569+(-7/24)</f>
        <v>42128.139398148145</v>
      </c>
      <c r="T3860" s="13">
        <f>(I3860/86400)+25569+(-7/24)</f>
        <v>42146.583333333336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</f>
        <v>4.0000000000000002E-4</v>
      </c>
      <c r="P3861" s="9">
        <f>(E3861/L3861)</f>
        <v>1</v>
      </c>
      <c r="Q3861" t="str">
        <f>LEFT(N3861,SEARCH("/",N3861)-1)</f>
        <v>theater</v>
      </c>
      <c r="R3861" t="str">
        <f>RIGHT(N3861, LEN(N3861)-SEARCH("/", N3861))</f>
        <v>plays</v>
      </c>
      <c r="S3861" s="13">
        <f>(J3861/86400)+25569+(-7/24)</f>
        <v>41789.601932870377</v>
      </c>
      <c r="T3861" s="13">
        <f>(I3861/86400)+25569+(-7/24)</f>
        <v>41815.583333333336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</f>
        <v>0.17666666666666667</v>
      </c>
      <c r="P3862" s="9">
        <f>(E3862/L3862)</f>
        <v>81.538461538461533</v>
      </c>
      <c r="Q3862" t="str">
        <f>LEFT(N3862,SEARCH("/",N3862)-1)</f>
        <v>theater</v>
      </c>
      <c r="R3862" t="str">
        <f>RIGHT(N3862, LEN(N3862)-SEARCH("/", N3862))</f>
        <v>plays</v>
      </c>
      <c r="S3862" s="13">
        <f>(J3862/86400)+25569+(-7/24)</f>
        <v>41833.369328703709</v>
      </c>
      <c r="T3862" s="13">
        <f>(I3862/86400)+25569+(-7/24)</f>
        <v>41863.369328703709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</f>
        <v>0.05</v>
      </c>
      <c r="P3863" s="9">
        <f>(E3863/L3863)</f>
        <v>100</v>
      </c>
      <c r="Q3863" t="str">
        <f>LEFT(N3863,SEARCH("/",N3863)-1)</f>
        <v>theater</v>
      </c>
      <c r="R3863" t="str">
        <f>RIGHT(N3863, LEN(N3863)-SEARCH("/", N3863))</f>
        <v>plays</v>
      </c>
      <c r="S3863" s="13">
        <f>(J3863/86400)+25569+(-7/24)</f>
        <v>41914.298344907409</v>
      </c>
      <c r="T3863" s="13">
        <f>(I3863/86400)+25569+(-7/24)</f>
        <v>41955.615972222229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</f>
        <v>1.3333333333333334E-4</v>
      </c>
      <c r="P3864" s="9">
        <f>(E3864/L3864)</f>
        <v>1</v>
      </c>
      <c r="Q3864" t="str">
        <f>LEFT(N3864,SEARCH("/",N3864)-1)</f>
        <v>theater</v>
      </c>
      <c r="R3864" t="str">
        <f>RIGHT(N3864, LEN(N3864)-SEARCH("/", N3864))</f>
        <v>plays</v>
      </c>
      <c r="S3864" s="13">
        <f>(J3864/86400)+25569+(-7/24)</f>
        <v>42610.969398148147</v>
      </c>
      <c r="T3864" s="13">
        <f>(I3864/86400)+25569+(-7/24)</f>
        <v>42625.415972222225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</f>
        <v>0</v>
      </c>
      <c r="P3865" s="9" t="e">
        <f>(E3865/L3865)</f>
        <v>#DIV/0!</v>
      </c>
      <c r="Q3865" t="str">
        <f>LEFT(N3865,SEARCH("/",N3865)-1)</f>
        <v>theater</v>
      </c>
      <c r="R3865" t="str">
        <f>RIGHT(N3865, LEN(N3865)-SEARCH("/", N3865))</f>
        <v>plays</v>
      </c>
      <c r="S3865" s="13">
        <f>(J3865/86400)+25569+(-7/24)</f>
        <v>42253.341493055559</v>
      </c>
      <c r="T3865" s="13">
        <f>(I3865/86400)+25569+(-7/24)</f>
        <v>42313.383159722223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</f>
        <v>1.2E-2</v>
      </c>
      <c r="P3866" s="9">
        <f>(E3866/L3866)</f>
        <v>20</v>
      </c>
      <c r="Q3866" t="str">
        <f>LEFT(N3866,SEARCH("/",N3866)-1)</f>
        <v>theater</v>
      </c>
      <c r="R3866" t="str">
        <f>RIGHT(N3866, LEN(N3866)-SEARCH("/", N3866))</f>
        <v>plays</v>
      </c>
      <c r="S3866" s="13">
        <f>(J3866/86400)+25569+(-7/24)</f>
        <v>42295.600162037044</v>
      </c>
      <c r="T3866" s="13">
        <f>(I3866/86400)+25569+(-7/24)</f>
        <v>42325.641828703701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</f>
        <v>0.26937422295897223</v>
      </c>
      <c r="P3867" s="9">
        <f>(E3867/L3867)</f>
        <v>46.428571428571431</v>
      </c>
      <c r="Q3867" t="str">
        <f>LEFT(N3867,SEARCH("/",N3867)-1)</f>
        <v>theater</v>
      </c>
      <c r="R3867" t="str">
        <f>RIGHT(N3867, LEN(N3867)-SEARCH("/", N3867))</f>
        <v>plays</v>
      </c>
      <c r="S3867" s="13">
        <f>(J3867/86400)+25569+(-7/24)</f>
        <v>41841.359930555562</v>
      </c>
      <c r="T3867" s="13">
        <f>(I3867/86400)+25569+(-7/24)</f>
        <v>41880.9375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</f>
        <v>5.4999999999999997E-3</v>
      </c>
      <c r="P3868" s="9">
        <f>(E3868/L3868)</f>
        <v>5.5</v>
      </c>
      <c r="Q3868" t="str">
        <f>LEFT(N3868,SEARCH("/",N3868)-1)</f>
        <v>theater</v>
      </c>
      <c r="R3868" t="str">
        <f>RIGHT(N3868, LEN(N3868)-SEARCH("/", N3868))</f>
        <v>plays</v>
      </c>
      <c r="S3868" s="13">
        <f>(J3868/86400)+25569+(-7/24)</f>
        <v>42402.655335648153</v>
      </c>
      <c r="T3868" s="13">
        <f>(I3868/86400)+25569+(-7/24)</f>
        <v>42451.853472222225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</f>
        <v>0.1255</v>
      </c>
      <c r="P3869" s="9">
        <f>(E3869/L3869)</f>
        <v>50.2</v>
      </c>
      <c r="Q3869" t="str">
        <f>LEFT(N3869,SEARCH("/",N3869)-1)</f>
        <v>theater</v>
      </c>
      <c r="R3869" t="str">
        <f>RIGHT(N3869, LEN(N3869)-SEARCH("/", N3869))</f>
        <v>plays</v>
      </c>
      <c r="S3869" s="13">
        <f>(J3869/86400)+25569+(-7/24)</f>
        <v>42509.522442129637</v>
      </c>
      <c r="T3869" s="13">
        <f>(I3869/86400)+25569+(-7/24)</f>
        <v>42539.522442129637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</f>
        <v>2E-3</v>
      </c>
      <c r="P3870" s="9">
        <f>(E3870/L3870)</f>
        <v>10</v>
      </c>
      <c r="Q3870" t="str">
        <f>LEFT(N3870,SEARCH("/",N3870)-1)</f>
        <v>theater</v>
      </c>
      <c r="R3870" t="str">
        <f>RIGHT(N3870, LEN(N3870)-SEARCH("/", N3870))</f>
        <v>musical</v>
      </c>
      <c r="S3870" s="13">
        <f>(J3870/86400)+25569+(-7/24)</f>
        <v>41865.368113425931</v>
      </c>
      <c r="T3870" s="13">
        <f>(I3870/86400)+25569+(-7/24)</f>
        <v>41890.368113425931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</f>
        <v>3.44748684310884E-2</v>
      </c>
      <c r="P3871" s="9">
        <f>(E3871/L3871)</f>
        <v>30.133333333333333</v>
      </c>
      <c r="Q3871" t="str">
        <f>LEFT(N3871,SEARCH("/",N3871)-1)</f>
        <v>theater</v>
      </c>
      <c r="R3871" t="str">
        <f>RIGHT(N3871, LEN(N3871)-SEARCH("/", N3871))</f>
        <v>musical</v>
      </c>
      <c r="S3871" s="13">
        <f>(J3871/86400)+25569+(-7/24)</f>
        <v>42047.43277777778</v>
      </c>
      <c r="T3871" s="13">
        <f>(I3871/86400)+25569+(-7/24)</f>
        <v>42076.84097222222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</f>
        <v>0.15</v>
      </c>
      <c r="P3872" s="9">
        <f>(E3872/L3872)</f>
        <v>150</v>
      </c>
      <c r="Q3872" t="str">
        <f>LEFT(N3872,SEARCH("/",N3872)-1)</f>
        <v>theater</v>
      </c>
      <c r="R3872" t="str">
        <f>RIGHT(N3872, LEN(N3872)-SEARCH("/", N3872))</f>
        <v>musical</v>
      </c>
      <c r="S3872" s="13">
        <f>(J3872/86400)+25569+(-7/24)</f>
        <v>41792.880532407413</v>
      </c>
      <c r="T3872" s="13">
        <f>(I3872/86400)+25569+(-7/24)</f>
        <v>41822.880532407413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</f>
        <v>2.6666666666666668E-2</v>
      </c>
      <c r="P3873" s="9">
        <f>(E3873/L3873)</f>
        <v>13.333333333333334</v>
      </c>
      <c r="Q3873" t="str">
        <f>LEFT(N3873,SEARCH("/",N3873)-1)</f>
        <v>theater</v>
      </c>
      <c r="R3873" t="str">
        <f>RIGHT(N3873, LEN(N3873)-SEARCH("/", N3873))</f>
        <v>musical</v>
      </c>
      <c r="S3873" s="13">
        <f>(J3873/86400)+25569+(-7/24)</f>
        <v>42763.489004629628</v>
      </c>
      <c r="T3873" s="13">
        <f>(I3873/86400)+25569+(-7/24)</f>
        <v>42823.447337962971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</f>
        <v>0</v>
      </c>
      <c r="P3874" s="9" t="e">
        <f>(E3874/L3874)</f>
        <v>#DIV/0!</v>
      </c>
      <c r="Q3874" t="str">
        <f>LEFT(N3874,SEARCH("/",N3874)-1)</f>
        <v>theater</v>
      </c>
      <c r="R3874" t="str">
        <f>RIGHT(N3874, LEN(N3874)-SEARCH("/", N3874))</f>
        <v>musical</v>
      </c>
      <c r="S3874" s="13">
        <f>(J3874/86400)+25569+(-7/24)</f>
        <v>42179.854120370372</v>
      </c>
      <c r="T3874" s="13">
        <f>(I3874/86400)+25569+(-7/24)</f>
        <v>42229.854120370372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</f>
        <v>0</v>
      </c>
      <c r="P3875" s="9" t="e">
        <f>(E3875/L3875)</f>
        <v>#DIV/0!</v>
      </c>
      <c r="Q3875" t="str">
        <f>LEFT(N3875,SEARCH("/",N3875)-1)</f>
        <v>theater</v>
      </c>
      <c r="R3875" t="str">
        <f>RIGHT(N3875, LEN(N3875)-SEARCH("/", N3875))</f>
        <v>musical</v>
      </c>
      <c r="S3875" s="13">
        <f>(J3875/86400)+25569+(-7/24)</f>
        <v>42255.404340277782</v>
      </c>
      <c r="T3875" s="13">
        <f>(I3875/86400)+25569+(-7/24)</f>
        <v>42285.404340277782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</f>
        <v>0</v>
      </c>
      <c r="P3876" s="9" t="e">
        <f>(E3876/L3876)</f>
        <v>#DIV/0!</v>
      </c>
      <c r="Q3876" t="str">
        <f>LEFT(N3876,SEARCH("/",N3876)-1)</f>
        <v>theater</v>
      </c>
      <c r="R3876" t="str">
        <f>RIGHT(N3876, LEN(N3876)-SEARCH("/", N3876))</f>
        <v>musical</v>
      </c>
      <c r="S3876" s="13">
        <f>(J3876/86400)+25569+(-7/24)</f>
        <v>42006.724791666667</v>
      </c>
      <c r="T3876" s="13">
        <f>(I3876/86400)+25569+(-7/24)</f>
        <v>42027.750000000007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</f>
        <v>0</v>
      </c>
      <c r="P3877" s="9" t="e">
        <f>(E3877/L3877)</f>
        <v>#DIV/0!</v>
      </c>
      <c r="Q3877" t="str">
        <f>LEFT(N3877,SEARCH("/",N3877)-1)</f>
        <v>theater</v>
      </c>
      <c r="R3877" t="str">
        <f>RIGHT(N3877, LEN(N3877)-SEARCH("/", N3877))</f>
        <v>musical</v>
      </c>
      <c r="S3877" s="13">
        <f>(J3877/86400)+25569+(-7/24)</f>
        <v>42615.055150462962</v>
      </c>
      <c r="T3877" s="13">
        <f>(I3877/86400)+25569+(-7/24)</f>
        <v>42616.125000000007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</f>
        <v>0.52794871794871789</v>
      </c>
      <c r="P3878" s="9">
        <f>(E3878/L3878)</f>
        <v>44.760869565217391</v>
      </c>
      <c r="Q3878" t="str">
        <f>LEFT(N3878,SEARCH("/",N3878)-1)</f>
        <v>theater</v>
      </c>
      <c r="R3878" t="str">
        <f>RIGHT(N3878, LEN(N3878)-SEARCH("/", N3878))</f>
        <v>musical</v>
      </c>
      <c r="S3878" s="13">
        <f>(J3878/86400)+25569+(-7/24)</f>
        <v>42372.332500000004</v>
      </c>
      <c r="T3878" s="13">
        <f>(I3878/86400)+25569+(-7/24)</f>
        <v>42402.332500000004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</f>
        <v>4.9639999999999997E-2</v>
      </c>
      <c r="P3879" s="9">
        <f>(E3879/L3879)</f>
        <v>88.642857142857139</v>
      </c>
      <c r="Q3879" t="str">
        <f>LEFT(N3879,SEARCH("/",N3879)-1)</f>
        <v>theater</v>
      </c>
      <c r="R3879" t="str">
        <f>RIGHT(N3879, LEN(N3879)-SEARCH("/", N3879))</f>
        <v>musical</v>
      </c>
      <c r="S3879" s="13">
        <f>(J3879/86400)+25569+(-7/24)</f>
        <v>42682.386018518526</v>
      </c>
      <c r="T3879" s="13">
        <f>(I3879/86400)+25569+(-7/24)</f>
        <v>42712.386018518526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</f>
        <v>5.5555555555555556E-4</v>
      </c>
      <c r="P3880" s="9">
        <f>(E3880/L3880)</f>
        <v>10</v>
      </c>
      <c r="Q3880" t="str">
        <f>LEFT(N3880,SEARCH("/",N3880)-1)</f>
        <v>theater</v>
      </c>
      <c r="R3880" t="str">
        <f>RIGHT(N3880, LEN(N3880)-SEARCH("/", N3880))</f>
        <v>musical</v>
      </c>
      <c r="S3880" s="13">
        <f>(J3880/86400)+25569+(-7/24)</f>
        <v>42154.52715277778</v>
      </c>
      <c r="T3880" s="13">
        <f>(I3880/86400)+25569+(-7/24)</f>
        <v>42184.874305555561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</f>
        <v>0</v>
      </c>
      <c r="P3881" s="9" t="e">
        <f>(E3881/L3881)</f>
        <v>#DIV/0!</v>
      </c>
      <c r="Q3881" t="str">
        <f>LEFT(N3881,SEARCH("/",N3881)-1)</f>
        <v>theater</v>
      </c>
      <c r="R3881" t="str">
        <f>RIGHT(N3881, LEN(N3881)-SEARCH("/", N3881))</f>
        <v>musical</v>
      </c>
      <c r="S3881" s="13">
        <f>(J3881/86400)+25569+(-7/24)</f>
        <v>41999.569398148153</v>
      </c>
      <c r="T3881" s="13">
        <f>(I3881/86400)+25569+(-7/24)</f>
        <v>42029.569398148153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</f>
        <v>0.13066666666666665</v>
      </c>
      <c r="P3882" s="9">
        <f>(E3882/L3882)</f>
        <v>57.647058823529413</v>
      </c>
      <c r="Q3882" t="str">
        <f>LEFT(N3882,SEARCH("/",N3882)-1)</f>
        <v>theater</v>
      </c>
      <c r="R3882" t="str">
        <f>RIGHT(N3882, LEN(N3882)-SEARCH("/", N3882))</f>
        <v>musical</v>
      </c>
      <c r="S3882" s="13">
        <f>(J3882/86400)+25569+(-7/24)</f>
        <v>41815.523379629631</v>
      </c>
      <c r="T3882" s="13">
        <f>(I3882/86400)+25569+(-7/24)</f>
        <v>41850.666666666672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</f>
        <v>0.05</v>
      </c>
      <c r="P3883" s="9">
        <f>(E3883/L3883)</f>
        <v>25</v>
      </c>
      <c r="Q3883" t="str">
        <f>LEFT(N3883,SEARCH("/",N3883)-1)</f>
        <v>theater</v>
      </c>
      <c r="R3883" t="str">
        <f>RIGHT(N3883, LEN(N3883)-SEARCH("/", N3883))</f>
        <v>musical</v>
      </c>
      <c r="S3883" s="13">
        <f>(J3883/86400)+25569+(-7/24)</f>
        <v>42755.726840277777</v>
      </c>
      <c r="T3883" s="13">
        <f>(I3883/86400)+25569+(-7/24)</f>
        <v>42785.726840277777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</f>
        <v>0</v>
      </c>
      <c r="P3884" s="9" t="e">
        <f>(E3884/L3884)</f>
        <v>#DIV/0!</v>
      </c>
      <c r="Q3884" t="str">
        <f>LEFT(N3884,SEARCH("/",N3884)-1)</f>
        <v>theater</v>
      </c>
      <c r="R3884" t="str">
        <f>RIGHT(N3884, LEN(N3884)-SEARCH("/", N3884))</f>
        <v>musical</v>
      </c>
      <c r="S3884" s="13">
        <f>(J3884/86400)+25569+(-7/24)</f>
        <v>42373.691782407412</v>
      </c>
      <c r="T3884" s="13">
        <f>(I3884/86400)+25569+(-7/24)</f>
        <v>42400.668750000004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</f>
        <v>0</v>
      </c>
      <c r="P3885" s="9" t="e">
        <f>(E3885/L3885)</f>
        <v>#DIV/0!</v>
      </c>
      <c r="Q3885" t="str">
        <f>LEFT(N3885,SEARCH("/",N3885)-1)</f>
        <v>theater</v>
      </c>
      <c r="R3885" t="str">
        <f>RIGHT(N3885, LEN(N3885)-SEARCH("/", N3885))</f>
        <v>musical</v>
      </c>
      <c r="S3885" s="13">
        <f>(J3885/86400)+25569+(-7/24)</f>
        <v>41854.310983796298</v>
      </c>
      <c r="T3885" s="13">
        <f>(I3885/86400)+25569+(-7/24)</f>
        <v>41884.310983796298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</f>
        <v>0</v>
      </c>
      <c r="P3886" s="9" t="e">
        <f>(E3886/L3886)</f>
        <v>#DIV/0!</v>
      </c>
      <c r="Q3886" t="str">
        <f>LEFT(N3886,SEARCH("/",N3886)-1)</f>
        <v>theater</v>
      </c>
      <c r="R3886" t="str">
        <f>RIGHT(N3886, LEN(N3886)-SEARCH("/", N3886))</f>
        <v>musical</v>
      </c>
      <c r="S3886" s="13">
        <f>(J3886/86400)+25569+(-7/24)</f>
        <v>42065.499907407408</v>
      </c>
      <c r="T3886" s="13">
        <f>(I3886/86400)+25569+(-7/24)</f>
        <v>42090.458240740743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</f>
        <v>0</v>
      </c>
      <c r="P3887" s="9" t="e">
        <f>(E3887/L3887)</f>
        <v>#DIV/0!</v>
      </c>
      <c r="Q3887" t="str">
        <f>LEFT(N3887,SEARCH("/",N3887)-1)</f>
        <v>theater</v>
      </c>
      <c r="R3887" t="str">
        <f>RIGHT(N3887, LEN(N3887)-SEARCH("/", N3887))</f>
        <v>musical</v>
      </c>
      <c r="S3887" s="13">
        <f>(J3887/86400)+25569+(-7/24)</f>
        <v>42469.659618055557</v>
      </c>
      <c r="T3887" s="13">
        <f>(I3887/86400)+25569+(-7/24)</f>
        <v>42499.659618055557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</f>
        <v>0</v>
      </c>
      <c r="P3888" s="9" t="e">
        <f>(E3888/L3888)</f>
        <v>#DIV/0!</v>
      </c>
      <c r="Q3888" t="str">
        <f>LEFT(N3888,SEARCH("/",N3888)-1)</f>
        <v>theater</v>
      </c>
      <c r="R3888" t="str">
        <f>RIGHT(N3888, LEN(N3888)-SEARCH("/", N3888))</f>
        <v>musical</v>
      </c>
      <c r="S3888" s="13">
        <f>(J3888/86400)+25569+(-7/24)</f>
        <v>41953.936365740745</v>
      </c>
      <c r="T3888" s="13">
        <f>(I3888/86400)+25569+(-7/24)</f>
        <v>41983.936365740745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</f>
        <v>1.7500000000000002E-2</v>
      </c>
      <c r="P3889" s="9">
        <f>(E3889/L3889)</f>
        <v>17.5</v>
      </c>
      <c r="Q3889" t="str">
        <f>LEFT(N3889,SEARCH("/",N3889)-1)</f>
        <v>theater</v>
      </c>
      <c r="R3889" t="str">
        <f>RIGHT(N3889, LEN(N3889)-SEARCH("/", N3889))</f>
        <v>musical</v>
      </c>
      <c r="S3889" s="13">
        <f>(J3889/86400)+25569+(-7/24)</f>
        <v>42079.566307870373</v>
      </c>
      <c r="T3889" s="13">
        <f>(I3889/86400)+25569+(-7/24)</f>
        <v>42125.625000000007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</f>
        <v>0.27100000000000002</v>
      </c>
      <c r="P3890" s="9">
        <f>(E3890/L3890)</f>
        <v>38.714285714285715</v>
      </c>
      <c r="Q3890" t="str">
        <f>LEFT(N3890,SEARCH("/",N3890)-1)</f>
        <v>theater</v>
      </c>
      <c r="R3890" t="str">
        <f>RIGHT(N3890, LEN(N3890)-SEARCH("/", N3890))</f>
        <v>plays</v>
      </c>
      <c r="S3890" s="13">
        <f>(J3890/86400)+25569+(-7/24)</f>
        <v>42762.254143518519</v>
      </c>
      <c r="T3890" s="13">
        <f>(I3890/86400)+25569+(-7/24)</f>
        <v>42792.254143518519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</f>
        <v>1.4749999999999999E-2</v>
      </c>
      <c r="P3891" s="9">
        <f>(E3891/L3891)</f>
        <v>13.111111111111111</v>
      </c>
      <c r="Q3891" t="str">
        <f>LEFT(N3891,SEARCH("/",N3891)-1)</f>
        <v>theater</v>
      </c>
      <c r="R3891" t="str">
        <f>RIGHT(N3891, LEN(N3891)-SEARCH("/", N3891))</f>
        <v>plays</v>
      </c>
      <c r="S3891" s="13">
        <f>(J3891/86400)+25569+(-7/24)</f>
        <v>41976.713310185187</v>
      </c>
      <c r="T3891" s="13">
        <f>(I3891/86400)+25569+(-7/24)</f>
        <v>42008.68472222222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</f>
        <v>0.16826666666666668</v>
      </c>
      <c r="P3892" s="9">
        <f>(E3892/L3892)</f>
        <v>315.5</v>
      </c>
      <c r="Q3892" t="str">
        <f>LEFT(N3892,SEARCH("/",N3892)-1)</f>
        <v>theater</v>
      </c>
      <c r="R3892" t="str">
        <f>RIGHT(N3892, LEN(N3892)-SEARCH("/", N3892))</f>
        <v>plays</v>
      </c>
      <c r="S3892" s="13">
        <f>(J3892/86400)+25569+(-7/24)</f>
        <v>42171.466944444452</v>
      </c>
      <c r="T3892" s="13">
        <f>(I3892/86400)+25569+(-7/24)</f>
        <v>42231.466944444452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</f>
        <v>0.32500000000000001</v>
      </c>
      <c r="P3893" s="9">
        <f>(E3893/L3893)</f>
        <v>37.142857142857146</v>
      </c>
      <c r="Q3893" t="str">
        <f>LEFT(N3893,SEARCH("/",N3893)-1)</f>
        <v>theater</v>
      </c>
      <c r="R3893" t="str">
        <f>RIGHT(N3893, LEN(N3893)-SEARCH("/", N3893))</f>
        <v>plays</v>
      </c>
      <c r="S3893" s="13">
        <f>(J3893/86400)+25569+(-7/24)</f>
        <v>42055.840787037036</v>
      </c>
      <c r="T3893" s="13">
        <f>(I3893/86400)+25569+(-7/24)</f>
        <v>42085.915972222225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</f>
        <v>0</v>
      </c>
      <c r="P3894" s="9" t="e">
        <f>(E3894/L3894)</f>
        <v>#DIV/0!</v>
      </c>
      <c r="Q3894" t="str">
        <f>LEFT(N3894,SEARCH("/",N3894)-1)</f>
        <v>theater</v>
      </c>
      <c r="R3894" t="str">
        <f>RIGHT(N3894, LEN(N3894)-SEARCH("/", N3894))</f>
        <v>plays</v>
      </c>
      <c r="S3894" s="13">
        <f>(J3894/86400)+25569+(-7/24)</f>
        <v>41867.360613425924</v>
      </c>
      <c r="T3894" s="13">
        <f>(I3894/86400)+25569+(-7/24)</f>
        <v>41875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</f>
        <v>0.2155</v>
      </c>
      <c r="P3895" s="9">
        <f>(E3895/L3895)</f>
        <v>128.27380952380952</v>
      </c>
      <c r="Q3895" t="str">
        <f>LEFT(N3895,SEARCH("/",N3895)-1)</f>
        <v>theater</v>
      </c>
      <c r="R3895" t="str">
        <f>RIGHT(N3895, LEN(N3895)-SEARCH("/", N3895))</f>
        <v>plays</v>
      </c>
      <c r="S3895" s="13">
        <f>(J3895/86400)+25569+(-7/24)</f>
        <v>41779.366203703707</v>
      </c>
      <c r="T3895" s="13">
        <f>(I3895/86400)+25569+(-7/24)</f>
        <v>41820.958333333336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</f>
        <v>3.4666666666666665E-2</v>
      </c>
      <c r="P3896" s="9">
        <f>(E3896/L3896)</f>
        <v>47.272727272727273</v>
      </c>
      <c r="Q3896" t="str">
        <f>LEFT(N3896,SEARCH("/",N3896)-1)</f>
        <v>theater</v>
      </c>
      <c r="R3896" t="str">
        <f>RIGHT(N3896, LEN(N3896)-SEARCH("/", N3896))</f>
        <v>plays</v>
      </c>
      <c r="S3896" s="13">
        <f>(J3896/86400)+25569+(-7/24)</f>
        <v>42679.666805555556</v>
      </c>
      <c r="T3896" s="13">
        <f>(I3896/86400)+25569+(-7/24)</f>
        <v>42709.915972222225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</f>
        <v>0.05</v>
      </c>
      <c r="P3897" s="9">
        <f>(E3897/L3897)</f>
        <v>50</v>
      </c>
      <c r="Q3897" t="str">
        <f>LEFT(N3897,SEARCH("/",N3897)-1)</f>
        <v>theater</v>
      </c>
      <c r="R3897" t="str">
        <f>RIGHT(N3897, LEN(N3897)-SEARCH("/", N3897))</f>
        <v>plays</v>
      </c>
      <c r="S3897" s="13">
        <f>(J3897/86400)+25569+(-7/24)</f>
        <v>42031.958541666674</v>
      </c>
      <c r="T3897" s="13">
        <f>(I3897/86400)+25569+(-7/24)</f>
        <v>42062.958541666674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</f>
        <v>0.10625</v>
      </c>
      <c r="P3898" s="9">
        <f>(E3898/L3898)</f>
        <v>42.5</v>
      </c>
      <c r="Q3898" t="str">
        <f>LEFT(N3898,SEARCH("/",N3898)-1)</f>
        <v>theater</v>
      </c>
      <c r="R3898" t="str">
        <f>RIGHT(N3898, LEN(N3898)-SEARCH("/", N3898))</f>
        <v>plays</v>
      </c>
      <c r="S3898" s="13">
        <f>(J3898/86400)+25569+(-7/24)</f>
        <v>41792.90020833334</v>
      </c>
      <c r="T3898" s="13">
        <f>(I3898/86400)+25569+(-7/24)</f>
        <v>41806.90020833334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</f>
        <v>0.17599999999999999</v>
      </c>
      <c r="P3899" s="9">
        <f>(E3899/L3899)</f>
        <v>44</v>
      </c>
      <c r="Q3899" t="str">
        <f>LEFT(N3899,SEARCH("/",N3899)-1)</f>
        <v>theater</v>
      </c>
      <c r="R3899" t="str">
        <f>RIGHT(N3899, LEN(N3899)-SEARCH("/", N3899))</f>
        <v>plays</v>
      </c>
      <c r="S3899" s="13">
        <f>(J3899/86400)+25569+(-7/24)</f>
        <v>41982.581979166665</v>
      </c>
      <c r="T3899" s="13">
        <f>(I3899/86400)+25569+(-7/24)</f>
        <v>42012.581979166665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</f>
        <v>0.3256</v>
      </c>
      <c r="P3900" s="9">
        <f>(E3900/L3900)</f>
        <v>50.875</v>
      </c>
      <c r="Q3900" t="str">
        <f>LEFT(N3900,SEARCH("/",N3900)-1)</f>
        <v>theater</v>
      </c>
      <c r="R3900" t="str">
        <f>RIGHT(N3900, LEN(N3900)-SEARCH("/", N3900))</f>
        <v>plays</v>
      </c>
      <c r="S3900" s="13">
        <f>(J3900/86400)+25569+(-7/24)</f>
        <v>42193.190625000003</v>
      </c>
      <c r="T3900" s="13">
        <f>(I3900/86400)+25569+(-7/24)</f>
        <v>42233.375000000007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</f>
        <v>1.2500000000000001E-2</v>
      </c>
      <c r="P3901" s="9">
        <f>(E3901/L3901)</f>
        <v>62.5</v>
      </c>
      <c r="Q3901" t="str">
        <f>LEFT(N3901,SEARCH("/",N3901)-1)</f>
        <v>theater</v>
      </c>
      <c r="R3901" t="str">
        <f>RIGHT(N3901, LEN(N3901)-SEARCH("/", N3901))</f>
        <v>plays</v>
      </c>
      <c r="S3901" s="13">
        <f>(J3901/86400)+25569+(-7/24)</f>
        <v>41843.483344907414</v>
      </c>
      <c r="T3901" s="13">
        <f>(I3901/86400)+25569+(-7/24)</f>
        <v>41863.483344907414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</f>
        <v>5.3999999999999999E-2</v>
      </c>
      <c r="P3902" s="9">
        <f>(E3902/L3902)</f>
        <v>27</v>
      </c>
      <c r="Q3902" t="str">
        <f>LEFT(N3902,SEARCH("/",N3902)-1)</f>
        <v>theater</v>
      </c>
      <c r="R3902" t="str">
        <f>RIGHT(N3902, LEN(N3902)-SEARCH("/", N3902))</f>
        <v>plays</v>
      </c>
      <c r="S3902" s="13">
        <f>(J3902/86400)+25569+(-7/24)</f>
        <v>42135.800821759265</v>
      </c>
      <c r="T3902" s="13">
        <f>(I3902/86400)+25569+(-7/24)</f>
        <v>42165.800821759265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</f>
        <v>8.3333333333333332E-3</v>
      </c>
      <c r="P3903" s="9">
        <f>(E3903/L3903)</f>
        <v>25</v>
      </c>
      <c r="Q3903" t="str">
        <f>LEFT(N3903,SEARCH("/",N3903)-1)</f>
        <v>theater</v>
      </c>
      <c r="R3903" t="str">
        <f>RIGHT(N3903, LEN(N3903)-SEARCH("/", N3903))</f>
        <v>plays</v>
      </c>
      <c r="S3903" s="13">
        <f>(J3903/86400)+25569+(-7/24)</f>
        <v>42317.534710648149</v>
      </c>
      <c r="T3903" s="13">
        <f>(I3903/86400)+25569+(-7/24)</f>
        <v>42357.534710648149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</f>
        <v>0.48833333333333334</v>
      </c>
      <c r="P3904" s="9">
        <f>(E3904/L3904)</f>
        <v>47.258064516129032</v>
      </c>
      <c r="Q3904" t="str">
        <f>LEFT(N3904,SEARCH("/",N3904)-1)</f>
        <v>theater</v>
      </c>
      <c r="R3904" t="str">
        <f>RIGHT(N3904, LEN(N3904)-SEARCH("/", N3904))</f>
        <v>plays</v>
      </c>
      <c r="S3904" s="13">
        <f>(J3904/86400)+25569+(-7/24)</f>
        <v>42663.176412037043</v>
      </c>
      <c r="T3904" s="13">
        <f>(I3904/86400)+25569+(-7/24)</f>
        <v>42688.218078703707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</f>
        <v>0</v>
      </c>
      <c r="P3905" s="9" t="e">
        <f>(E3905/L3905)</f>
        <v>#DIV/0!</v>
      </c>
      <c r="Q3905" t="str">
        <f>LEFT(N3905,SEARCH("/",N3905)-1)</f>
        <v>theater</v>
      </c>
      <c r="R3905" t="str">
        <f>RIGHT(N3905, LEN(N3905)-SEARCH("/", N3905))</f>
        <v>plays</v>
      </c>
      <c r="S3905" s="13">
        <f>(J3905/86400)+25569+(-7/24)</f>
        <v>42185.719502314816</v>
      </c>
      <c r="T3905" s="13">
        <f>(I3905/86400)+25569+(-7/24)</f>
        <v>42230.526388888895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</f>
        <v>2.9999999999999997E-4</v>
      </c>
      <c r="P3906" s="9">
        <f>(E3906/L3906)</f>
        <v>1.5</v>
      </c>
      <c r="Q3906" t="str">
        <f>LEFT(N3906,SEARCH("/",N3906)-1)</f>
        <v>theater</v>
      </c>
      <c r="R3906" t="str">
        <f>RIGHT(N3906, LEN(N3906)-SEARCH("/", N3906))</f>
        <v>plays</v>
      </c>
      <c r="S3906" s="13">
        <f>(J3906/86400)+25569+(-7/24)</f>
        <v>42094.937500000007</v>
      </c>
      <c r="T3906" s="13">
        <f>(I3906/86400)+25569+(-7/24)</f>
        <v>42108.919444444451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</f>
        <v>0.11533333333333333</v>
      </c>
      <c r="P3907" s="9">
        <f>(E3907/L3907)</f>
        <v>24.714285714285715</v>
      </c>
      <c r="Q3907" t="str">
        <f>LEFT(N3907,SEARCH("/",N3907)-1)</f>
        <v>theater</v>
      </c>
      <c r="R3907" t="str">
        <f>RIGHT(N3907, LEN(N3907)-SEARCH("/", N3907))</f>
        <v>plays</v>
      </c>
      <c r="S3907" s="13">
        <f>(J3907/86400)+25569+(-7/24)</f>
        <v>42124.33221064815</v>
      </c>
      <c r="T3907" s="13">
        <f>(I3907/86400)+25569+(-7/24)</f>
        <v>42166.666666666664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</f>
        <v>0.67333333333333334</v>
      </c>
      <c r="P3908" s="9">
        <f>(E3908/L3908)</f>
        <v>63.125</v>
      </c>
      <c r="Q3908" t="str">
        <f>LEFT(N3908,SEARCH("/",N3908)-1)</f>
        <v>theater</v>
      </c>
      <c r="R3908" t="str">
        <f>RIGHT(N3908, LEN(N3908)-SEARCH("/", N3908))</f>
        <v>plays</v>
      </c>
      <c r="S3908" s="13">
        <f>(J3908/86400)+25569+(-7/24)</f>
        <v>42143.626076388893</v>
      </c>
      <c r="T3908" s="13">
        <f>(I3908/86400)+25569+(-7/24)</f>
        <v>42181.267361111117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</f>
        <v>0.153</v>
      </c>
      <c r="P3909" s="9">
        <f>(E3909/L3909)</f>
        <v>38.25</v>
      </c>
      <c r="Q3909" t="str">
        <f>LEFT(N3909,SEARCH("/",N3909)-1)</f>
        <v>theater</v>
      </c>
      <c r="R3909" t="str">
        <f>RIGHT(N3909, LEN(N3909)-SEARCH("/", N3909))</f>
        <v>plays</v>
      </c>
      <c r="S3909" s="13">
        <f>(J3909/86400)+25569+(-7/24)</f>
        <v>41906.527847222227</v>
      </c>
      <c r="T3909" s="13">
        <f>(I3909/86400)+25569+(-7/24)</f>
        <v>41938.547222222223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</f>
        <v>8.666666666666667E-2</v>
      </c>
      <c r="P3910" s="9">
        <f>(E3910/L3910)</f>
        <v>16.25</v>
      </c>
      <c r="Q3910" t="str">
        <f>LEFT(N3910,SEARCH("/",N3910)-1)</f>
        <v>theater</v>
      </c>
      <c r="R3910" t="str">
        <f>RIGHT(N3910, LEN(N3910)-SEARCH("/", N3910))</f>
        <v>plays</v>
      </c>
      <c r="S3910" s="13">
        <f>(J3910/86400)+25569+(-7/24)</f>
        <v>41833.843703703707</v>
      </c>
      <c r="T3910" s="13">
        <f>(I3910/86400)+25569+(-7/24)</f>
        <v>41848.843703703707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</f>
        <v>2.2499999999999998E-3</v>
      </c>
      <c r="P3911" s="9">
        <f>(E3911/L3911)</f>
        <v>33.75</v>
      </c>
      <c r="Q3911" t="str">
        <f>LEFT(N3911,SEARCH("/",N3911)-1)</f>
        <v>theater</v>
      </c>
      <c r="R3911" t="str">
        <f>RIGHT(N3911, LEN(N3911)-SEARCH("/", N3911))</f>
        <v>plays</v>
      </c>
      <c r="S3911" s="13">
        <f>(J3911/86400)+25569+(-7/24)</f>
        <v>41863.067615740743</v>
      </c>
      <c r="T3911" s="13">
        <f>(I3911/86400)+25569+(-7/24)</f>
        <v>41893.067615740743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</f>
        <v>3.0833333333333334E-2</v>
      </c>
      <c r="P3912" s="9">
        <f>(E3912/L3912)</f>
        <v>61.666666666666664</v>
      </c>
      <c r="Q3912" t="str">
        <f>LEFT(N3912,SEARCH("/",N3912)-1)</f>
        <v>theater</v>
      </c>
      <c r="R3912" t="str">
        <f>RIGHT(N3912, LEN(N3912)-SEARCH("/", N3912))</f>
        <v>plays</v>
      </c>
      <c r="S3912" s="13">
        <f>(J3912/86400)+25569+(-7/24)</f>
        <v>42224.465243055558</v>
      </c>
      <c r="T3912" s="13">
        <f>(I3912/86400)+25569+(-7/24)</f>
        <v>42254.465243055558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</f>
        <v>0.37412499999999999</v>
      </c>
      <c r="P3913" s="9">
        <f>(E3913/L3913)</f>
        <v>83.138888888888886</v>
      </c>
      <c r="Q3913" t="str">
        <f>LEFT(N3913,SEARCH("/",N3913)-1)</f>
        <v>theater</v>
      </c>
      <c r="R3913" t="str">
        <f>RIGHT(N3913, LEN(N3913)-SEARCH("/", N3913))</f>
        <v>plays</v>
      </c>
      <c r="S3913" s="13">
        <f>(J3913/86400)+25569+(-7/24)</f>
        <v>41939.520567129635</v>
      </c>
      <c r="T3913" s="13">
        <f>(I3913/86400)+25569+(-7/24)</f>
        <v>41969.5622337963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</f>
        <v>6.666666666666667E-5</v>
      </c>
      <c r="P3914" s="9">
        <f>(E3914/L3914)</f>
        <v>1</v>
      </c>
      <c r="Q3914" t="str">
        <f>LEFT(N3914,SEARCH("/",N3914)-1)</f>
        <v>theater</v>
      </c>
      <c r="R3914" t="str">
        <f>RIGHT(N3914, LEN(N3914)-SEARCH("/", N3914))</f>
        <v>plays</v>
      </c>
      <c r="S3914" s="13">
        <f>(J3914/86400)+25569+(-7/24)</f>
        <v>42058.978356481479</v>
      </c>
      <c r="T3914" s="13">
        <f>(I3914/86400)+25569+(-7/24)</f>
        <v>42118.899305555555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</f>
        <v>0.1</v>
      </c>
      <c r="P3915" s="9">
        <f>(E3915/L3915)</f>
        <v>142.85714285714286</v>
      </c>
      <c r="Q3915" t="str">
        <f>LEFT(N3915,SEARCH("/",N3915)-1)</f>
        <v>theater</v>
      </c>
      <c r="R3915" t="str">
        <f>RIGHT(N3915, LEN(N3915)-SEARCH("/", N3915))</f>
        <v>plays</v>
      </c>
      <c r="S3915" s="13">
        <f>(J3915/86400)+25569+(-7/24)</f>
        <v>42307.919548611113</v>
      </c>
      <c r="T3915" s="13">
        <f>(I3915/86400)+25569+(-7/24)</f>
        <v>42337.961215277777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</f>
        <v>0.36359999999999998</v>
      </c>
      <c r="P3916" s="9">
        <f>(E3916/L3916)</f>
        <v>33.666666666666664</v>
      </c>
      <c r="Q3916" t="str">
        <f>LEFT(N3916,SEARCH("/",N3916)-1)</f>
        <v>theater</v>
      </c>
      <c r="R3916" t="str">
        <f>RIGHT(N3916, LEN(N3916)-SEARCH("/", N3916))</f>
        <v>plays</v>
      </c>
      <c r="S3916" s="13">
        <f>(J3916/86400)+25569+(-7/24)</f>
        <v>42114.527268518526</v>
      </c>
      <c r="T3916" s="13">
        <f>(I3916/86400)+25569+(-7/24)</f>
        <v>42134.665972222225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</f>
        <v>3.3333333333333335E-3</v>
      </c>
      <c r="P3917" s="9">
        <f>(E3917/L3917)</f>
        <v>5</v>
      </c>
      <c r="Q3917" t="str">
        <f>LEFT(N3917,SEARCH("/",N3917)-1)</f>
        <v>theater</v>
      </c>
      <c r="R3917" t="str">
        <f>RIGHT(N3917, LEN(N3917)-SEARCH("/", N3917))</f>
        <v>plays</v>
      </c>
      <c r="S3917" s="13">
        <f>(J3917/86400)+25569+(-7/24)</f>
        <v>42492.693391203706</v>
      </c>
      <c r="T3917" s="13">
        <f>(I3917/86400)+25569+(-7/24)</f>
        <v>42522.693391203706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</f>
        <v>0</v>
      </c>
      <c r="P3918" s="9" t="e">
        <f>(E3918/L3918)</f>
        <v>#DIV/0!</v>
      </c>
      <c r="Q3918" t="str">
        <f>LEFT(N3918,SEARCH("/",N3918)-1)</f>
        <v>theater</v>
      </c>
      <c r="R3918" t="str">
        <f>RIGHT(N3918, LEN(N3918)-SEARCH("/", N3918))</f>
        <v>plays</v>
      </c>
      <c r="S3918" s="13">
        <f>(J3918/86400)+25569+(-7/24)</f>
        <v>42494.18</v>
      </c>
      <c r="T3918" s="13">
        <f>(I3918/86400)+25569+(-7/24)</f>
        <v>42524.18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</f>
        <v>2.8571428571428571E-3</v>
      </c>
      <c r="P3919" s="9">
        <f>(E3919/L3919)</f>
        <v>10</v>
      </c>
      <c r="Q3919" t="str">
        <f>LEFT(N3919,SEARCH("/",N3919)-1)</f>
        <v>theater</v>
      </c>
      <c r="R3919" t="str">
        <f>RIGHT(N3919, LEN(N3919)-SEARCH("/", N3919))</f>
        <v>plays</v>
      </c>
      <c r="S3919" s="13">
        <f>(J3919/86400)+25569+(-7/24)</f>
        <v>41863.235659722224</v>
      </c>
      <c r="T3919" s="13">
        <f>(I3919/86400)+25569+(-7/24)</f>
        <v>41893.235659722224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</f>
        <v>2E-3</v>
      </c>
      <c r="P3920" s="9">
        <f>(E3920/L3920)</f>
        <v>40</v>
      </c>
      <c r="Q3920" t="str">
        <f>LEFT(N3920,SEARCH("/",N3920)-1)</f>
        <v>theater</v>
      </c>
      <c r="R3920" t="str">
        <f>RIGHT(N3920, LEN(N3920)-SEARCH("/", N3920))</f>
        <v>plays</v>
      </c>
      <c r="S3920" s="13">
        <f>(J3920/86400)+25569+(-7/24)</f>
        <v>41843.37295138889</v>
      </c>
      <c r="T3920" s="13">
        <f>(I3920/86400)+25569+(-7/24)</f>
        <v>41855.375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</f>
        <v>1.7999999999999999E-2</v>
      </c>
      <c r="P3921" s="9">
        <f>(E3921/L3921)</f>
        <v>30</v>
      </c>
      <c r="Q3921" t="str">
        <f>LEFT(N3921,SEARCH("/",N3921)-1)</f>
        <v>theater</v>
      </c>
      <c r="R3921" t="str">
        <f>RIGHT(N3921, LEN(N3921)-SEARCH("/", N3921))</f>
        <v>plays</v>
      </c>
      <c r="S3921" s="13">
        <f>(J3921/86400)+25569+(-7/24)</f>
        <v>42358.393206018525</v>
      </c>
      <c r="T3921" s="13">
        <f>(I3921/86400)+25569+(-7/24)</f>
        <v>42386.708333333336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</f>
        <v>5.3999999999999999E-2</v>
      </c>
      <c r="P3922" s="9">
        <f>(E3922/L3922)</f>
        <v>45</v>
      </c>
      <c r="Q3922" t="str">
        <f>LEFT(N3922,SEARCH("/",N3922)-1)</f>
        <v>theater</v>
      </c>
      <c r="R3922" t="str">
        <f>RIGHT(N3922, LEN(N3922)-SEARCH("/", N3922))</f>
        <v>plays</v>
      </c>
      <c r="S3922" s="13">
        <f>(J3922/86400)+25569+(-7/24)</f>
        <v>42657.095601851855</v>
      </c>
      <c r="T3922" s="13">
        <f>(I3922/86400)+25569+(-7/24)</f>
        <v>42687.13726851852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</f>
        <v>0</v>
      </c>
      <c r="P3923" s="9" t="e">
        <f>(E3923/L3923)</f>
        <v>#DIV/0!</v>
      </c>
      <c r="Q3923" t="str">
        <f>LEFT(N3923,SEARCH("/",N3923)-1)</f>
        <v>theater</v>
      </c>
      <c r="R3923" t="str">
        <f>RIGHT(N3923, LEN(N3923)-SEARCH("/", N3923))</f>
        <v>plays</v>
      </c>
      <c r="S3923" s="13">
        <f>(J3923/86400)+25569+(-7/24)</f>
        <v>41926.250636574077</v>
      </c>
      <c r="T3923" s="13">
        <f>(I3923/86400)+25569+(-7/24)</f>
        <v>41938.458333333336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</f>
        <v>8.1333333333333327E-2</v>
      </c>
      <c r="P3924" s="9">
        <f>(E3924/L3924)</f>
        <v>10.166666666666666</v>
      </c>
      <c r="Q3924" t="str">
        <f>LEFT(N3924,SEARCH("/",N3924)-1)</f>
        <v>theater</v>
      </c>
      <c r="R3924" t="str">
        <f>RIGHT(N3924, LEN(N3924)-SEARCH("/", N3924))</f>
        <v>plays</v>
      </c>
      <c r="S3924" s="13">
        <f>(J3924/86400)+25569+(-7/24)</f>
        <v>42020.4769675926</v>
      </c>
      <c r="T3924" s="13">
        <f>(I3924/86400)+25569+(-7/24)</f>
        <v>42065.666666666664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</f>
        <v>0.12034782608695652</v>
      </c>
      <c r="P3925" s="9">
        <f>(E3925/L3925)</f>
        <v>81.411764705882348</v>
      </c>
      <c r="Q3925" t="str">
        <f>LEFT(N3925,SEARCH("/",N3925)-1)</f>
        <v>theater</v>
      </c>
      <c r="R3925" t="str">
        <f>RIGHT(N3925, LEN(N3925)-SEARCH("/", N3925))</f>
        <v>plays</v>
      </c>
      <c r="S3925" s="13">
        <f>(J3925/86400)+25569+(-7/24)</f>
        <v>42075.688321759262</v>
      </c>
      <c r="T3925" s="13">
        <f>(I3925/86400)+25569+(-7/24)</f>
        <v>42103.688321759262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</f>
        <v>0.15266666666666667</v>
      </c>
      <c r="P3926" s="9">
        <f>(E3926/L3926)</f>
        <v>57.25</v>
      </c>
      <c r="Q3926" t="str">
        <f>LEFT(N3926,SEARCH("/",N3926)-1)</f>
        <v>theater</v>
      </c>
      <c r="R3926" t="str">
        <f>RIGHT(N3926, LEN(N3926)-SEARCH("/", N3926))</f>
        <v>plays</v>
      </c>
      <c r="S3926" s="13">
        <f>(J3926/86400)+25569+(-7/24)</f>
        <v>41786.668078703704</v>
      </c>
      <c r="T3926" s="13">
        <f>(I3926/86400)+25569+(-7/24)</f>
        <v>41816.668078703704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</f>
        <v>0.1</v>
      </c>
      <c r="P3927" s="9">
        <f>(E3927/L3927)</f>
        <v>5</v>
      </c>
      <c r="Q3927" t="str">
        <f>LEFT(N3927,SEARCH("/",N3927)-1)</f>
        <v>theater</v>
      </c>
      <c r="R3927" t="str">
        <f>RIGHT(N3927, LEN(N3927)-SEARCH("/", N3927))</f>
        <v>plays</v>
      </c>
      <c r="S3927" s="13">
        <f>(J3927/86400)+25569+(-7/24)</f>
        <v>41820.579155092593</v>
      </c>
      <c r="T3927" s="13">
        <f>(I3927/86400)+25569+(-7/24)</f>
        <v>41850.579155092593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</f>
        <v>3.0000000000000001E-3</v>
      </c>
      <c r="P3928" s="9">
        <f>(E3928/L3928)</f>
        <v>15</v>
      </c>
      <c r="Q3928" t="str">
        <f>LEFT(N3928,SEARCH("/",N3928)-1)</f>
        <v>theater</v>
      </c>
      <c r="R3928" t="str">
        <f>RIGHT(N3928, LEN(N3928)-SEARCH("/", N3928))</f>
        <v>plays</v>
      </c>
      <c r="S3928" s="13">
        <f>(J3928/86400)+25569+(-7/24)</f>
        <v>41969.793379629635</v>
      </c>
      <c r="T3928" s="13">
        <f>(I3928/86400)+25569+(-7/24)</f>
        <v>41999.793379629635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</f>
        <v>0.01</v>
      </c>
      <c r="P3929" s="9">
        <f>(E3929/L3929)</f>
        <v>12.5</v>
      </c>
      <c r="Q3929" t="str">
        <f>LEFT(N3929,SEARCH("/",N3929)-1)</f>
        <v>theater</v>
      </c>
      <c r="R3929" t="str">
        <f>RIGHT(N3929, LEN(N3929)-SEARCH("/", N3929))</f>
        <v>plays</v>
      </c>
      <c r="S3929" s="13">
        <f>(J3929/86400)+25569+(-7/24)</f>
        <v>41829.975740740745</v>
      </c>
      <c r="T3929" s="13">
        <f>(I3929/86400)+25569+(-7/24)</f>
        <v>41859.975740740745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</f>
        <v>0.13020000000000001</v>
      </c>
      <c r="P3930" s="9">
        <f>(E3930/L3930)</f>
        <v>93</v>
      </c>
      <c r="Q3930" t="str">
        <f>LEFT(N3930,SEARCH("/",N3930)-1)</f>
        <v>theater</v>
      </c>
      <c r="R3930" t="str">
        <f>RIGHT(N3930, LEN(N3930)-SEARCH("/", N3930))</f>
        <v>plays</v>
      </c>
      <c r="S3930" s="13">
        <f>(J3930/86400)+25569+(-7/24)</f>
        <v>42265.391516203708</v>
      </c>
      <c r="T3930" s="13">
        <f>(I3930/86400)+25569+(-7/24)</f>
        <v>42292.915972222225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</f>
        <v>2.265E-2</v>
      </c>
      <c r="P3931" s="9">
        <f>(E3931/L3931)</f>
        <v>32.357142857142854</v>
      </c>
      <c r="Q3931" t="str">
        <f>LEFT(N3931,SEARCH("/",N3931)-1)</f>
        <v>theater</v>
      </c>
      <c r="R3931" t="str">
        <f>RIGHT(N3931, LEN(N3931)-SEARCH("/", N3931))</f>
        <v>plays</v>
      </c>
      <c r="S3931" s="13">
        <f>(J3931/86400)+25569+(-7/24)</f>
        <v>42601.535474537035</v>
      </c>
      <c r="T3931" s="13">
        <f>(I3931/86400)+25569+(-7/24)</f>
        <v>42631.535474537035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</f>
        <v>0</v>
      </c>
      <c r="P3932" s="9" t="e">
        <f>(E3932/L3932)</f>
        <v>#DIV/0!</v>
      </c>
      <c r="Q3932" t="str">
        <f>LEFT(N3932,SEARCH("/",N3932)-1)</f>
        <v>theater</v>
      </c>
      <c r="R3932" t="str">
        <f>RIGHT(N3932, LEN(N3932)-SEARCH("/", N3932))</f>
        <v>plays</v>
      </c>
      <c r="S3932" s="13">
        <f>(J3932/86400)+25569+(-7/24)</f>
        <v>42433.047083333331</v>
      </c>
      <c r="T3932" s="13">
        <f>(I3932/86400)+25569+(-7/24)</f>
        <v>42460.958333333336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</f>
        <v>0</v>
      </c>
      <c r="P3933" s="9" t="e">
        <f>(E3933/L3933)</f>
        <v>#DIV/0!</v>
      </c>
      <c r="Q3933" t="str">
        <f>LEFT(N3933,SEARCH("/",N3933)-1)</f>
        <v>theater</v>
      </c>
      <c r="R3933" t="str">
        <f>RIGHT(N3933, LEN(N3933)-SEARCH("/", N3933))</f>
        <v>plays</v>
      </c>
      <c r="S3933" s="13">
        <f>(J3933/86400)+25569+(-7/24)</f>
        <v>42227.860034722224</v>
      </c>
      <c r="T3933" s="13">
        <f>(I3933/86400)+25569+(-7/24)</f>
        <v>42252.860034722224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</f>
        <v>8.3333333333333331E-5</v>
      </c>
      <c r="P3934" s="9">
        <f>(E3934/L3934)</f>
        <v>1</v>
      </c>
      <c r="Q3934" t="str">
        <f>LEFT(N3934,SEARCH("/",N3934)-1)</f>
        <v>theater</v>
      </c>
      <c r="R3934" t="str">
        <f>RIGHT(N3934, LEN(N3934)-SEARCH("/", N3934))</f>
        <v>plays</v>
      </c>
      <c r="S3934" s="13">
        <f>(J3934/86400)+25569+(-7/24)</f>
        <v>42414.876898148148</v>
      </c>
      <c r="T3934" s="13">
        <f>(I3934/86400)+25569+(-7/24)</f>
        <v>42444.835231481484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</f>
        <v>0.15742857142857142</v>
      </c>
      <c r="P3935" s="9">
        <f>(E3935/L3935)</f>
        <v>91.833333333333329</v>
      </c>
      <c r="Q3935" t="str">
        <f>LEFT(N3935,SEARCH("/",N3935)-1)</f>
        <v>theater</v>
      </c>
      <c r="R3935" t="str">
        <f>RIGHT(N3935, LEN(N3935)-SEARCH("/", N3935))</f>
        <v>plays</v>
      </c>
      <c r="S3935" s="13">
        <f>(J3935/86400)+25569+(-7/24)</f>
        <v>42538.67664351852</v>
      </c>
      <c r="T3935" s="13">
        <f>(I3935/86400)+25569+(-7/24)</f>
        <v>42567.738194444442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</f>
        <v>0.11</v>
      </c>
      <c r="P3936" s="9">
        <f>(E3936/L3936)</f>
        <v>45.833333333333336</v>
      </c>
      <c r="Q3936" t="str">
        <f>LEFT(N3936,SEARCH("/",N3936)-1)</f>
        <v>theater</v>
      </c>
      <c r="R3936" t="str">
        <f>RIGHT(N3936, LEN(N3936)-SEARCH("/", N3936))</f>
        <v>plays</v>
      </c>
      <c r="S3936" s="13">
        <f>(J3936/86400)+25569+(-7/24)</f>
        <v>42233.38008101852</v>
      </c>
      <c r="T3936" s="13">
        <f>(I3936/86400)+25569+(-7/24)</f>
        <v>42278.250000000007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</f>
        <v>0.43833333333333335</v>
      </c>
      <c r="P3937" s="9">
        <f>(E3937/L3937)</f>
        <v>57.173913043478258</v>
      </c>
      <c r="Q3937" t="str">
        <f>LEFT(N3937,SEARCH("/",N3937)-1)</f>
        <v>theater</v>
      </c>
      <c r="R3937" t="str">
        <f>RIGHT(N3937, LEN(N3937)-SEARCH("/", N3937))</f>
        <v>plays</v>
      </c>
      <c r="S3937" s="13">
        <f>(J3937/86400)+25569+(-7/24)</f>
        <v>42221.365115740744</v>
      </c>
      <c r="T3937" s="13">
        <f>(I3937/86400)+25569+(-7/24)</f>
        <v>42281.365115740744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</f>
        <v>0</v>
      </c>
      <c r="P3938" s="9" t="e">
        <f>(E3938/L3938)</f>
        <v>#DIV/0!</v>
      </c>
      <c r="Q3938" t="str">
        <f>LEFT(N3938,SEARCH("/",N3938)-1)</f>
        <v>theater</v>
      </c>
      <c r="R3938" t="str">
        <f>RIGHT(N3938, LEN(N3938)-SEARCH("/", N3938))</f>
        <v>plays</v>
      </c>
      <c r="S3938" s="13">
        <f>(J3938/86400)+25569+(-7/24)</f>
        <v>42674.971296296302</v>
      </c>
      <c r="T3938" s="13">
        <f>(I3938/86400)+25569+(-7/24)</f>
        <v>42705.012962962966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</f>
        <v>0.86135181975736563</v>
      </c>
      <c r="P3939" s="9">
        <f>(E3939/L3939)</f>
        <v>248.5</v>
      </c>
      <c r="Q3939" t="str">
        <f>LEFT(N3939,SEARCH("/",N3939)-1)</f>
        <v>theater</v>
      </c>
      <c r="R3939" t="str">
        <f>RIGHT(N3939, LEN(N3939)-SEARCH("/", N3939))</f>
        <v>plays</v>
      </c>
      <c r="S3939" s="13">
        <f>(J3939/86400)+25569+(-7/24)</f>
        <v>42534.339814814819</v>
      </c>
      <c r="T3939" s="13">
        <f>(I3939/86400)+25569+(-7/24)</f>
        <v>42562.339814814819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</f>
        <v>0.12196620583717357</v>
      </c>
      <c r="P3940" s="9">
        <f>(E3940/L3940)</f>
        <v>79.400000000000006</v>
      </c>
      <c r="Q3940" t="str">
        <f>LEFT(N3940,SEARCH("/",N3940)-1)</f>
        <v>theater</v>
      </c>
      <c r="R3940" t="str">
        <f>RIGHT(N3940, LEN(N3940)-SEARCH("/", N3940))</f>
        <v>plays</v>
      </c>
      <c r="S3940" s="13">
        <f>(J3940/86400)+25569+(-7/24)</f>
        <v>42151.614050925928</v>
      </c>
      <c r="T3940" s="13">
        <f>(I3940/86400)+25569+(-7/24)</f>
        <v>42182.614050925928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</f>
        <v>1E-3</v>
      </c>
      <c r="P3941" s="9">
        <f>(E3941/L3941)</f>
        <v>5</v>
      </c>
      <c r="Q3941" t="str">
        <f>LEFT(N3941,SEARCH("/",N3941)-1)</f>
        <v>theater</v>
      </c>
      <c r="R3941" t="str">
        <f>RIGHT(N3941, LEN(N3941)-SEARCH("/", N3941))</f>
        <v>plays</v>
      </c>
      <c r="S3941" s="13">
        <f>(J3941/86400)+25569+(-7/24)</f>
        <v>41915.108553240745</v>
      </c>
      <c r="T3941" s="13">
        <f>(I3941/86400)+25569+(-7/24)</f>
        <v>41918.895833333336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</f>
        <v>2.2000000000000001E-3</v>
      </c>
      <c r="P3942" s="9">
        <f>(E3942/L3942)</f>
        <v>5.5</v>
      </c>
      <c r="Q3942" t="str">
        <f>LEFT(N3942,SEARCH("/",N3942)-1)</f>
        <v>theater</v>
      </c>
      <c r="R3942" t="str">
        <f>RIGHT(N3942, LEN(N3942)-SEARCH("/", N3942))</f>
        <v>plays</v>
      </c>
      <c r="S3942" s="13">
        <f>(J3942/86400)+25569+(-7/24)</f>
        <v>41961.200821759259</v>
      </c>
      <c r="T3942" s="13">
        <f>(I3942/86400)+25569+(-7/24)</f>
        <v>42006.200821759259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</f>
        <v>9.0909090909090905E-3</v>
      </c>
      <c r="P3943" s="9">
        <f>(E3943/L3943)</f>
        <v>25</v>
      </c>
      <c r="Q3943" t="str">
        <f>LEFT(N3943,SEARCH("/",N3943)-1)</f>
        <v>theater</v>
      </c>
      <c r="R3943" t="str">
        <f>RIGHT(N3943, LEN(N3943)-SEARCH("/", N3943))</f>
        <v>plays</v>
      </c>
      <c r="S3943" s="13">
        <f>(J3943/86400)+25569+(-7/24)</f>
        <v>41940.295567129629</v>
      </c>
      <c r="T3943" s="13">
        <f>(I3943/86400)+25569+(-7/24)</f>
        <v>41967.750000000007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</f>
        <v>0</v>
      </c>
      <c r="P3944" s="9" t="e">
        <f>(E3944/L3944)</f>
        <v>#DIV/0!</v>
      </c>
      <c r="Q3944" t="str">
        <f>LEFT(N3944,SEARCH("/",N3944)-1)</f>
        <v>theater</v>
      </c>
      <c r="R3944" t="str">
        <f>RIGHT(N3944, LEN(N3944)-SEARCH("/", N3944))</f>
        <v>plays</v>
      </c>
      <c r="S3944" s="13">
        <f>(J3944/86400)+25569+(-7/24)</f>
        <v>42111.612430555557</v>
      </c>
      <c r="T3944" s="13">
        <f>(I3944/86400)+25569+(-7/24)</f>
        <v>42171.612430555557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</f>
        <v>0.35639999999999999</v>
      </c>
      <c r="P3945" s="9">
        <f>(E3945/L3945)</f>
        <v>137.07692307692307</v>
      </c>
      <c r="Q3945" t="str">
        <f>LEFT(N3945,SEARCH("/",N3945)-1)</f>
        <v>theater</v>
      </c>
      <c r="R3945" t="str">
        <f>RIGHT(N3945, LEN(N3945)-SEARCH("/", N3945))</f>
        <v>plays</v>
      </c>
      <c r="S3945" s="13">
        <f>(J3945/86400)+25569+(-7/24)</f>
        <v>42279.486898148149</v>
      </c>
      <c r="T3945" s="13">
        <f>(I3945/86400)+25569+(-7/24)</f>
        <v>42310.409722222226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</f>
        <v>0</v>
      </c>
      <c r="P3946" s="9" t="e">
        <f>(E3946/L3946)</f>
        <v>#DIV/0!</v>
      </c>
      <c r="Q3946" t="str">
        <f>LEFT(N3946,SEARCH("/",N3946)-1)</f>
        <v>theater</v>
      </c>
      <c r="R3946" t="str">
        <f>RIGHT(N3946, LEN(N3946)-SEARCH("/", N3946))</f>
        <v>plays</v>
      </c>
      <c r="S3946" s="13">
        <f>(J3946/86400)+25569+(-7/24)</f>
        <v>42213.371238425927</v>
      </c>
      <c r="T3946" s="13">
        <f>(I3946/86400)+25569+(-7/24)</f>
        <v>42243.371238425927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</f>
        <v>2.5000000000000001E-3</v>
      </c>
      <c r="P3947" s="9">
        <f>(E3947/L3947)</f>
        <v>5</v>
      </c>
      <c r="Q3947" t="str">
        <f>LEFT(N3947,SEARCH("/",N3947)-1)</f>
        <v>theater</v>
      </c>
      <c r="R3947" t="str">
        <f>RIGHT(N3947, LEN(N3947)-SEARCH("/", N3947))</f>
        <v>plays</v>
      </c>
      <c r="S3947" s="13">
        <f>(J3947/86400)+25569+(-7/24)</f>
        <v>42109.510046296295</v>
      </c>
      <c r="T3947" s="13">
        <f>(I3947/86400)+25569+(-7/24)</f>
        <v>42139.510046296295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</f>
        <v>3.2500000000000001E-2</v>
      </c>
      <c r="P3948" s="9">
        <f>(E3948/L3948)</f>
        <v>39</v>
      </c>
      <c r="Q3948" t="str">
        <f>LEFT(N3948,SEARCH("/",N3948)-1)</f>
        <v>theater</v>
      </c>
      <c r="R3948" t="str">
        <f>RIGHT(N3948, LEN(N3948)-SEARCH("/", N3948))</f>
        <v>plays</v>
      </c>
      <c r="S3948" s="13">
        <f>(J3948/86400)+25569+(-7/24)</f>
        <v>42031.541921296295</v>
      </c>
      <c r="T3948" s="13">
        <f>(I3948/86400)+25569+(-7/24)</f>
        <v>42063.041666666664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</f>
        <v>3.3666666666666664E-2</v>
      </c>
      <c r="P3949" s="9">
        <f>(E3949/L3949)</f>
        <v>50.5</v>
      </c>
      <c r="Q3949" t="str">
        <f>LEFT(N3949,SEARCH("/",N3949)-1)</f>
        <v>theater</v>
      </c>
      <c r="R3949" t="str">
        <f>RIGHT(N3949, LEN(N3949)-SEARCH("/", N3949))</f>
        <v>plays</v>
      </c>
      <c r="S3949" s="13">
        <f>(J3949/86400)+25569+(-7/24)</f>
        <v>42614.851203703707</v>
      </c>
      <c r="T3949" s="13">
        <f>(I3949/86400)+25569+(-7/24)</f>
        <v>42644.851203703707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</f>
        <v>0</v>
      </c>
      <c r="P3950" s="9" t="e">
        <f>(E3950/L3950)</f>
        <v>#DIV/0!</v>
      </c>
      <c r="Q3950" t="str">
        <f>LEFT(N3950,SEARCH("/",N3950)-1)</f>
        <v>theater</v>
      </c>
      <c r="R3950" t="str">
        <f>RIGHT(N3950, LEN(N3950)-SEARCH("/", N3950))</f>
        <v>plays</v>
      </c>
      <c r="S3950" s="13">
        <f>(J3950/86400)+25569+(-7/24)</f>
        <v>41829.033831018525</v>
      </c>
      <c r="T3950" s="13">
        <f>(I3950/86400)+25569+(-7/24)</f>
        <v>41889.033831018525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</f>
        <v>0.15770000000000001</v>
      </c>
      <c r="P3951" s="9">
        <f>(E3951/L3951)</f>
        <v>49.28125</v>
      </c>
      <c r="Q3951" t="str">
        <f>LEFT(N3951,SEARCH("/",N3951)-1)</f>
        <v>theater</v>
      </c>
      <c r="R3951" t="str">
        <f>RIGHT(N3951, LEN(N3951)-SEARCH("/", N3951))</f>
        <v>plays</v>
      </c>
      <c r="S3951" s="13">
        <f>(J3951/86400)+25569+(-7/24)</f>
        <v>42015.828946759262</v>
      </c>
      <c r="T3951" s="13">
        <f>(I3951/86400)+25569+(-7/24)</f>
        <v>42045.828946759262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</f>
        <v>6.2500000000000003E-3</v>
      </c>
      <c r="P3952" s="9">
        <f>(E3952/L3952)</f>
        <v>25</v>
      </c>
      <c r="Q3952" t="str">
        <f>LEFT(N3952,SEARCH("/",N3952)-1)</f>
        <v>theater</v>
      </c>
      <c r="R3952" t="str">
        <f>RIGHT(N3952, LEN(N3952)-SEARCH("/", N3952))</f>
        <v>plays</v>
      </c>
      <c r="S3952" s="13">
        <f>(J3952/86400)+25569+(-7/24)</f>
        <v>42439.41064814815</v>
      </c>
      <c r="T3952" s="13">
        <f>(I3952/86400)+25569+(-7/24)</f>
        <v>42468.482638888891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</f>
        <v>5.0000000000000004E-6</v>
      </c>
      <c r="P3953" s="9">
        <f>(E3953/L3953)</f>
        <v>1</v>
      </c>
      <c r="Q3953" t="str">
        <f>LEFT(N3953,SEARCH("/",N3953)-1)</f>
        <v>theater</v>
      </c>
      <c r="R3953" t="str">
        <f>RIGHT(N3953, LEN(N3953)-SEARCH("/", N3953))</f>
        <v>plays</v>
      </c>
      <c r="S3953" s="13">
        <f>(J3953/86400)+25569+(-7/24)</f>
        <v>42433.534050925933</v>
      </c>
      <c r="T3953" s="13">
        <f>(I3953/86400)+25569+(-7/24)</f>
        <v>42493.492384259262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</f>
        <v>9.6153846153846159E-4</v>
      </c>
      <c r="P3954" s="9">
        <f>(E3954/L3954)</f>
        <v>25</v>
      </c>
      <c r="Q3954" t="str">
        <f>LEFT(N3954,SEARCH("/",N3954)-1)</f>
        <v>theater</v>
      </c>
      <c r="R3954" t="str">
        <f>RIGHT(N3954, LEN(N3954)-SEARCH("/", N3954))</f>
        <v>plays</v>
      </c>
      <c r="S3954" s="13">
        <f>(J3954/86400)+25569+(-7/24)</f>
        <v>42243.498726851853</v>
      </c>
      <c r="T3954" s="13">
        <f>(I3954/86400)+25569+(-7/24)</f>
        <v>42303.498726851853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</f>
        <v>0</v>
      </c>
      <c r="P3955" s="9" t="e">
        <f>(E3955/L3955)</f>
        <v>#DIV/0!</v>
      </c>
      <c r="Q3955" t="str">
        <f>LEFT(N3955,SEARCH("/",N3955)-1)</f>
        <v>theater</v>
      </c>
      <c r="R3955" t="str">
        <f>RIGHT(N3955, LEN(N3955)-SEARCH("/", N3955))</f>
        <v>plays</v>
      </c>
      <c r="S3955" s="13">
        <f>(J3955/86400)+25569+(-7/24)</f>
        <v>42549.756782407414</v>
      </c>
      <c r="T3955" s="13">
        <f>(I3955/86400)+25569+(-7/24)</f>
        <v>42580.686805555561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</f>
        <v>0</v>
      </c>
      <c r="P3956" s="9" t="e">
        <f>(E3956/L3956)</f>
        <v>#DIV/0!</v>
      </c>
      <c r="Q3956" t="str">
        <f>LEFT(N3956,SEARCH("/",N3956)-1)</f>
        <v>theater</v>
      </c>
      <c r="R3956" t="str">
        <f>RIGHT(N3956, LEN(N3956)-SEARCH("/", N3956))</f>
        <v>plays</v>
      </c>
      <c r="S3956" s="13">
        <f>(J3956/86400)+25569+(-7/24)</f>
        <v>41774.359537037039</v>
      </c>
      <c r="T3956" s="13">
        <f>(I3956/86400)+25569+(-7/24)</f>
        <v>41834.359537037039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</f>
        <v>0.24285714285714285</v>
      </c>
      <c r="P3957" s="9">
        <f>(E3957/L3957)</f>
        <v>53.125</v>
      </c>
      <c r="Q3957" t="str">
        <f>LEFT(N3957,SEARCH("/",N3957)-1)</f>
        <v>theater</v>
      </c>
      <c r="R3957" t="str">
        <f>RIGHT(N3957, LEN(N3957)-SEARCH("/", N3957))</f>
        <v>plays</v>
      </c>
      <c r="S3957" s="13">
        <f>(J3957/86400)+25569+(-7/24)</f>
        <v>42306.557187500002</v>
      </c>
      <c r="T3957" s="13">
        <f>(I3957/86400)+25569+(-7/24)</f>
        <v>42336.598854166667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</f>
        <v>0</v>
      </c>
      <c r="P3958" s="9" t="e">
        <f>(E3958/L3958)</f>
        <v>#DIV/0!</v>
      </c>
      <c r="Q3958" t="str">
        <f>LEFT(N3958,SEARCH("/",N3958)-1)</f>
        <v>theater</v>
      </c>
      <c r="R3958" t="str">
        <f>RIGHT(N3958, LEN(N3958)-SEARCH("/", N3958))</f>
        <v>plays</v>
      </c>
      <c r="S3958" s="13">
        <f>(J3958/86400)+25569+(-7/24)</f>
        <v>42457.6403587963</v>
      </c>
      <c r="T3958" s="13">
        <f>(I3958/86400)+25569+(-7/24)</f>
        <v>42484.722222222226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</f>
        <v>2.5000000000000001E-4</v>
      </c>
      <c r="P3959" s="9">
        <f>(E3959/L3959)</f>
        <v>7</v>
      </c>
      <c r="Q3959" t="str">
        <f>LEFT(N3959,SEARCH("/",N3959)-1)</f>
        <v>theater</v>
      </c>
      <c r="R3959" t="str">
        <f>RIGHT(N3959, LEN(N3959)-SEARCH("/", N3959))</f>
        <v>plays</v>
      </c>
      <c r="S3959" s="13">
        <f>(J3959/86400)+25569+(-7/24)</f>
        <v>42513.684652777782</v>
      </c>
      <c r="T3959" s="13">
        <f>(I3959/86400)+25569+(-7/24)</f>
        <v>42559.684652777782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</f>
        <v>0.32050000000000001</v>
      </c>
      <c r="P3960" s="9">
        <f>(E3960/L3960)</f>
        <v>40.0625</v>
      </c>
      <c r="Q3960" t="str">
        <f>LEFT(N3960,SEARCH("/",N3960)-1)</f>
        <v>theater</v>
      </c>
      <c r="R3960" t="str">
        <f>RIGHT(N3960, LEN(N3960)-SEARCH("/", N3960))</f>
        <v>plays</v>
      </c>
      <c r="S3960" s="13">
        <f>(J3960/86400)+25569+(-7/24)</f>
        <v>41816.658703703702</v>
      </c>
      <c r="T3960" s="13">
        <f>(I3960/86400)+25569+(-7/24)</f>
        <v>41853.291666666672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</f>
        <v>0.24333333333333335</v>
      </c>
      <c r="P3961" s="9">
        <f>(E3961/L3961)</f>
        <v>24.333333333333332</v>
      </c>
      <c r="Q3961" t="str">
        <f>LEFT(N3961,SEARCH("/",N3961)-1)</f>
        <v>theater</v>
      </c>
      <c r="R3961" t="str">
        <f>RIGHT(N3961, LEN(N3961)-SEARCH("/", N3961))</f>
        <v>plays</v>
      </c>
      <c r="S3961" s="13">
        <f>(J3961/86400)+25569+(-7/24)</f>
        <v>41880.497175925928</v>
      </c>
      <c r="T3961" s="13">
        <f>(I3961/86400)+25569+(-7/24)</f>
        <v>41910.497175925928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</f>
        <v>1.4999999999999999E-2</v>
      </c>
      <c r="P3962" s="9">
        <f>(E3962/L3962)</f>
        <v>11.25</v>
      </c>
      <c r="Q3962" t="str">
        <f>LEFT(N3962,SEARCH("/",N3962)-1)</f>
        <v>theater</v>
      </c>
      <c r="R3962" t="str">
        <f>RIGHT(N3962, LEN(N3962)-SEARCH("/", N3962))</f>
        <v>plays</v>
      </c>
      <c r="S3962" s="13">
        <f>(J3962/86400)+25569+(-7/24)</f>
        <v>42342.553888888891</v>
      </c>
      <c r="T3962" s="13">
        <f>(I3962/86400)+25569+(-7/24)</f>
        <v>42372.553888888891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</f>
        <v>4.1999999999999997E-3</v>
      </c>
      <c r="P3963" s="9">
        <f>(E3963/L3963)</f>
        <v>10.5</v>
      </c>
      <c r="Q3963" t="str">
        <f>LEFT(N3963,SEARCH("/",N3963)-1)</f>
        <v>theater</v>
      </c>
      <c r="R3963" t="str">
        <f>RIGHT(N3963, LEN(N3963)-SEARCH("/", N3963))</f>
        <v>plays</v>
      </c>
      <c r="S3963" s="13">
        <f>(J3963/86400)+25569+(-7/24)</f>
        <v>41745.599652777782</v>
      </c>
      <c r="T3963" s="13">
        <f>(I3963/86400)+25569+(-7/24)</f>
        <v>41767.599652777782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</f>
        <v>3.214285714285714E-2</v>
      </c>
      <c r="P3964" s="9">
        <f>(E3964/L3964)</f>
        <v>15</v>
      </c>
      <c r="Q3964" t="str">
        <f>LEFT(N3964,SEARCH("/",N3964)-1)</f>
        <v>theater</v>
      </c>
      <c r="R3964" t="str">
        <f>RIGHT(N3964, LEN(N3964)-SEARCH("/", N3964))</f>
        <v>plays</v>
      </c>
      <c r="S3964" s="13">
        <f>(J3964/86400)+25569+(-7/24)</f>
        <v>42311.329791666671</v>
      </c>
      <c r="T3964" s="13">
        <f>(I3964/86400)+25569+(-7/24)</f>
        <v>42336.329791666671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</f>
        <v>0</v>
      </c>
      <c r="P3965" s="9" t="e">
        <f>(E3965/L3965)</f>
        <v>#DIV/0!</v>
      </c>
      <c r="Q3965" t="str">
        <f>LEFT(N3965,SEARCH("/",N3965)-1)</f>
        <v>theater</v>
      </c>
      <c r="R3965" t="str">
        <f>RIGHT(N3965, LEN(N3965)-SEARCH("/", N3965))</f>
        <v>plays</v>
      </c>
      <c r="S3965" s="13">
        <f>(J3965/86400)+25569+(-7/24)</f>
        <v>42295.86246527778</v>
      </c>
      <c r="T3965" s="13">
        <f>(I3965/86400)+25569+(-7/24)</f>
        <v>42325.904131944444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</f>
        <v>6.3E-2</v>
      </c>
      <c r="P3966" s="9">
        <f>(E3966/L3966)</f>
        <v>42</v>
      </c>
      <c r="Q3966" t="str">
        <f>LEFT(N3966,SEARCH("/",N3966)-1)</f>
        <v>theater</v>
      </c>
      <c r="R3966" t="str">
        <f>RIGHT(N3966, LEN(N3966)-SEARCH("/", N3966))</f>
        <v>plays</v>
      </c>
      <c r="S3966" s="13">
        <f>(J3966/86400)+25569+(-7/24)</f>
        <v>42053.430393518523</v>
      </c>
      <c r="T3966" s="13">
        <f>(I3966/86400)+25569+(-7/24)</f>
        <v>42113.388726851852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</f>
        <v>0.14249999999999999</v>
      </c>
      <c r="P3967" s="9">
        <f>(E3967/L3967)</f>
        <v>71.25</v>
      </c>
      <c r="Q3967" t="str">
        <f>LEFT(N3967,SEARCH("/",N3967)-1)</f>
        <v>theater</v>
      </c>
      <c r="R3967" t="str">
        <f>RIGHT(N3967, LEN(N3967)-SEARCH("/", N3967))</f>
        <v>plays</v>
      </c>
      <c r="S3967" s="13">
        <f>(J3967/86400)+25569+(-7/24)</f>
        <v>42413.944212962968</v>
      </c>
      <c r="T3967" s="13">
        <f>(I3967/86400)+25569+(-7/24)</f>
        <v>42473.902546296296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</f>
        <v>6.0000000000000001E-3</v>
      </c>
      <c r="P3968" s="9">
        <f>(E3968/L3968)</f>
        <v>22.5</v>
      </c>
      <c r="Q3968" t="str">
        <f>LEFT(N3968,SEARCH("/",N3968)-1)</f>
        <v>theater</v>
      </c>
      <c r="R3968" t="str">
        <f>RIGHT(N3968, LEN(N3968)-SEARCH("/", N3968))</f>
        <v>plays</v>
      </c>
      <c r="S3968" s="13">
        <f>(J3968/86400)+25569+(-7/24)</f>
        <v>41801.41988425926</v>
      </c>
      <c r="T3968" s="13">
        <f>(I3968/86400)+25569+(-7/24)</f>
        <v>41843.832638888889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</f>
        <v>0.2411764705882353</v>
      </c>
      <c r="P3969" s="9">
        <f>(E3969/L3969)</f>
        <v>41</v>
      </c>
      <c r="Q3969" t="str">
        <f>LEFT(N3969,SEARCH("/",N3969)-1)</f>
        <v>theater</v>
      </c>
      <c r="R3969" t="str">
        <f>RIGHT(N3969, LEN(N3969)-SEARCH("/", N3969))</f>
        <v>plays</v>
      </c>
      <c r="S3969" s="13">
        <f>(J3969/86400)+25569+(-7/24)</f>
        <v>42769.998923611114</v>
      </c>
      <c r="T3969" s="13">
        <f>(I3969/86400)+25569+(-7/24)</f>
        <v>42799.998923611114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</f>
        <v>0.10539999999999999</v>
      </c>
      <c r="P3970" s="9">
        <f>(E3970/L3970)</f>
        <v>47.909090909090907</v>
      </c>
      <c r="Q3970" t="str">
        <f>LEFT(N3970,SEARCH("/",N3970)-1)</f>
        <v>theater</v>
      </c>
      <c r="R3970" t="str">
        <f>RIGHT(N3970, LEN(N3970)-SEARCH("/", N3970))</f>
        <v>plays</v>
      </c>
      <c r="S3970" s="13">
        <f>(J3970/86400)+25569+(-7/24)</f>
        <v>42452.523993055562</v>
      </c>
      <c r="T3970" s="13">
        <f>(I3970/86400)+25569+(-7/24)</f>
        <v>42512.523993055562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</f>
        <v>7.4690265486725665E-2</v>
      </c>
      <c r="P3971" s="9">
        <f>(E3971/L3971)</f>
        <v>35.166666666666664</v>
      </c>
      <c r="Q3971" t="str">
        <f>LEFT(N3971,SEARCH("/",N3971)-1)</f>
        <v>theater</v>
      </c>
      <c r="R3971" t="str">
        <f>RIGHT(N3971, LEN(N3971)-SEARCH("/", N3971))</f>
        <v>plays</v>
      </c>
      <c r="S3971" s="13">
        <f>(J3971/86400)+25569+(-7/24)</f>
        <v>42601.563032407408</v>
      </c>
      <c r="T3971" s="13">
        <f>(I3971/86400)+25569+(-7/24)</f>
        <v>42610.871527777781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</f>
        <v>7.3333333333333334E-4</v>
      </c>
      <c r="P3972" s="9">
        <f>(E3972/L3972)</f>
        <v>5.5</v>
      </c>
      <c r="Q3972" t="str">
        <f>LEFT(N3972,SEARCH("/",N3972)-1)</f>
        <v>theater</v>
      </c>
      <c r="R3972" t="str">
        <f>RIGHT(N3972, LEN(N3972)-SEARCH("/", N3972))</f>
        <v>plays</v>
      </c>
      <c r="S3972" s="13">
        <f>(J3972/86400)+25569+(-7/24)</f>
        <v>42447.571886574078</v>
      </c>
      <c r="T3972" s="13">
        <f>(I3972/86400)+25569+(-7/24)</f>
        <v>42477.571886574078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</f>
        <v>9.7142857142857135E-3</v>
      </c>
      <c r="P3973" s="9">
        <f>(E3973/L3973)</f>
        <v>22.666666666666668</v>
      </c>
      <c r="Q3973" t="str">
        <f>LEFT(N3973,SEARCH("/",N3973)-1)</f>
        <v>theater</v>
      </c>
      <c r="R3973" t="str">
        <f>RIGHT(N3973, LEN(N3973)-SEARCH("/", N3973))</f>
        <v>plays</v>
      </c>
      <c r="S3973" s="13">
        <f>(J3973/86400)+25569+(-7/24)</f>
        <v>41811.244513888894</v>
      </c>
      <c r="T3973" s="13">
        <f>(I3973/86400)+25569+(-7/24)</f>
        <v>41841.244513888894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</f>
        <v>0.21099999999999999</v>
      </c>
      <c r="P3974" s="9">
        <f>(E3974/L3974)</f>
        <v>26.375</v>
      </c>
      <c r="Q3974" t="str">
        <f>LEFT(N3974,SEARCH("/",N3974)-1)</f>
        <v>theater</v>
      </c>
      <c r="R3974" t="str">
        <f>RIGHT(N3974, LEN(N3974)-SEARCH("/", N3974))</f>
        <v>plays</v>
      </c>
      <c r="S3974" s="13">
        <f>(J3974/86400)+25569+(-7/24)</f>
        <v>41980.775856481479</v>
      </c>
      <c r="T3974" s="13">
        <f>(I3974/86400)+25569+(-7/24)</f>
        <v>42040.775856481479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</f>
        <v>0.78100000000000003</v>
      </c>
      <c r="P3975" s="9">
        <f>(E3975/L3975)</f>
        <v>105.54054054054055</v>
      </c>
      <c r="Q3975" t="str">
        <f>LEFT(N3975,SEARCH("/",N3975)-1)</f>
        <v>theater</v>
      </c>
      <c r="R3975" t="str">
        <f>RIGHT(N3975, LEN(N3975)-SEARCH("/", N3975))</f>
        <v>plays</v>
      </c>
      <c r="S3975" s="13">
        <f>(J3975/86400)+25569+(-7/24)</f>
        <v>42469.392476851855</v>
      </c>
      <c r="T3975" s="13">
        <f>(I3975/86400)+25569+(-7/24)</f>
        <v>42498.875000000007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</f>
        <v>0.32</v>
      </c>
      <c r="P3976" s="9">
        <f>(E3976/L3976)</f>
        <v>29.09090909090909</v>
      </c>
      <c r="Q3976" t="str">
        <f>LEFT(N3976,SEARCH("/",N3976)-1)</f>
        <v>theater</v>
      </c>
      <c r="R3976" t="str">
        <f>RIGHT(N3976, LEN(N3976)-SEARCH("/", N3976))</f>
        <v>plays</v>
      </c>
      <c r="S3976" s="13">
        <f>(J3976/86400)+25569+(-7/24)</f>
        <v>42493.255185185182</v>
      </c>
      <c r="T3976" s="13">
        <f>(I3976/86400)+25569+(-7/24)</f>
        <v>42523.255185185182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</f>
        <v>0</v>
      </c>
      <c r="P3977" s="9" t="e">
        <f>(E3977/L3977)</f>
        <v>#DIV/0!</v>
      </c>
      <c r="Q3977" t="str">
        <f>LEFT(N3977,SEARCH("/",N3977)-1)</f>
        <v>theater</v>
      </c>
      <c r="R3977" t="str">
        <f>RIGHT(N3977, LEN(N3977)-SEARCH("/", N3977))</f>
        <v>plays</v>
      </c>
      <c r="S3977" s="13">
        <f>(J3977/86400)+25569+(-7/24)</f>
        <v>42534.575208333335</v>
      </c>
      <c r="T3977" s="13">
        <f>(I3977/86400)+25569+(-7/24)</f>
        <v>42564.575208333335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</f>
        <v>0.47692307692307695</v>
      </c>
      <c r="P3978" s="9">
        <f>(E3978/L3978)</f>
        <v>62</v>
      </c>
      <c r="Q3978" t="str">
        <f>LEFT(N3978,SEARCH("/",N3978)-1)</f>
        <v>theater</v>
      </c>
      <c r="R3978" t="str">
        <f>RIGHT(N3978, LEN(N3978)-SEARCH("/", N3978))</f>
        <v>plays</v>
      </c>
      <c r="S3978" s="13">
        <f>(J3978/86400)+25569+(-7/24)</f>
        <v>41830.566678240742</v>
      </c>
      <c r="T3978" s="13">
        <f>(I3978/86400)+25569+(-7/24)</f>
        <v>41852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</f>
        <v>1.4500000000000001E-2</v>
      </c>
      <c r="P3979" s="9">
        <f>(E3979/L3979)</f>
        <v>217.5</v>
      </c>
      <c r="Q3979" t="str">
        <f>LEFT(N3979,SEARCH("/",N3979)-1)</f>
        <v>theater</v>
      </c>
      <c r="R3979" t="str">
        <f>RIGHT(N3979, LEN(N3979)-SEARCH("/", N3979))</f>
        <v>plays</v>
      </c>
      <c r="S3979" s="13">
        <f>(J3979/86400)+25569+(-7/24)</f>
        <v>42543.496898148151</v>
      </c>
      <c r="T3979" s="13">
        <f>(I3979/86400)+25569+(-7/24)</f>
        <v>42573.496898148151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</f>
        <v>0.107</v>
      </c>
      <c r="P3980" s="9">
        <f>(E3980/L3980)</f>
        <v>26.75</v>
      </c>
      <c r="Q3980" t="str">
        <f>LEFT(N3980,SEARCH("/",N3980)-1)</f>
        <v>theater</v>
      </c>
      <c r="R3980" t="str">
        <f>RIGHT(N3980, LEN(N3980)-SEARCH("/", N3980))</f>
        <v>plays</v>
      </c>
      <c r="S3980" s="13">
        <f>(J3980/86400)+25569+(-7/24)</f>
        <v>41975.351307870376</v>
      </c>
      <c r="T3980" s="13">
        <f>(I3980/86400)+25569+(-7/24)</f>
        <v>42035.351307870376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</f>
        <v>1.8333333333333333E-2</v>
      </c>
      <c r="P3981" s="9">
        <f>(E3981/L3981)</f>
        <v>18.333333333333332</v>
      </c>
      <c r="Q3981" t="str">
        <f>LEFT(N3981,SEARCH("/",N3981)-1)</f>
        <v>theater</v>
      </c>
      <c r="R3981" t="str">
        <f>RIGHT(N3981, LEN(N3981)-SEARCH("/", N3981))</f>
        <v>plays</v>
      </c>
      <c r="S3981" s="13">
        <f>(J3981/86400)+25569+(-7/24)</f>
        <v>42069.61177083334</v>
      </c>
      <c r="T3981" s="13">
        <f>(I3981/86400)+25569+(-7/24)</f>
        <v>42092.541666666664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</f>
        <v>0.18</v>
      </c>
      <c r="P3982" s="9">
        <f>(E3982/L3982)</f>
        <v>64.285714285714292</v>
      </c>
      <c r="Q3982" t="str">
        <f>LEFT(N3982,SEARCH("/",N3982)-1)</f>
        <v>theater</v>
      </c>
      <c r="R3982" t="str">
        <f>RIGHT(N3982, LEN(N3982)-SEARCH("/", N3982))</f>
        <v>plays</v>
      </c>
      <c r="S3982" s="13">
        <f>(J3982/86400)+25569+(-7/24)</f>
        <v>41795.307256944448</v>
      </c>
      <c r="T3982" s="13">
        <f>(I3982/86400)+25569+(-7/24)</f>
        <v>41825.307256944448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</f>
        <v>4.0833333333333333E-2</v>
      </c>
      <c r="P3983" s="9">
        <f>(E3983/L3983)</f>
        <v>175</v>
      </c>
      <c r="Q3983" t="str">
        <f>LEFT(N3983,SEARCH("/",N3983)-1)</f>
        <v>theater</v>
      </c>
      <c r="R3983" t="str">
        <f>RIGHT(N3983, LEN(N3983)-SEARCH("/", N3983))</f>
        <v>plays</v>
      </c>
      <c r="S3983" s="13">
        <f>(J3983/86400)+25569+(-7/24)</f>
        <v>42507.888298611113</v>
      </c>
      <c r="T3983" s="13">
        <f>(I3983/86400)+25569+(-7/24)</f>
        <v>42567.888298611113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</f>
        <v>0.2</v>
      </c>
      <c r="P3984" s="9">
        <f>(E3984/L3984)</f>
        <v>34</v>
      </c>
      <c r="Q3984" t="str">
        <f>LEFT(N3984,SEARCH("/",N3984)-1)</f>
        <v>theater</v>
      </c>
      <c r="R3984" t="str">
        <f>RIGHT(N3984, LEN(N3984)-SEARCH("/", N3984))</f>
        <v>plays</v>
      </c>
      <c r="S3984" s="13">
        <f>(J3984/86400)+25569+(-7/24)</f>
        <v>42132.518287037041</v>
      </c>
      <c r="T3984" s="13">
        <f>(I3984/86400)+25569+(-7/24)</f>
        <v>42192.518287037041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</f>
        <v>0.34802513464991025</v>
      </c>
      <c r="P3985" s="9">
        <f>(E3985/L3985)</f>
        <v>84.282608695652172</v>
      </c>
      <c r="Q3985" t="str">
        <f>LEFT(N3985,SEARCH("/",N3985)-1)</f>
        <v>theater</v>
      </c>
      <c r="R3985" t="str">
        <f>RIGHT(N3985, LEN(N3985)-SEARCH("/", N3985))</f>
        <v>plays</v>
      </c>
      <c r="S3985" s="13">
        <f>(J3985/86400)+25569+(-7/24)</f>
        <v>41747.578194444446</v>
      </c>
      <c r="T3985" s="13">
        <f>(I3985/86400)+25569+(-7/24)</f>
        <v>41778.999305555561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</f>
        <v>6.3333333333333339E-2</v>
      </c>
      <c r="P3986" s="9">
        <f>(E3986/L3986)</f>
        <v>9.5</v>
      </c>
      <c r="Q3986" t="str">
        <f>LEFT(N3986,SEARCH("/",N3986)-1)</f>
        <v>theater</v>
      </c>
      <c r="R3986" t="str">
        <f>RIGHT(N3986, LEN(N3986)-SEARCH("/", N3986))</f>
        <v>plays</v>
      </c>
      <c r="S3986" s="13">
        <f>(J3986/86400)+25569+(-7/24)</f>
        <v>41920.671805555561</v>
      </c>
      <c r="T3986" s="13">
        <f>(I3986/86400)+25569+(-7/24)</f>
        <v>41950.708333333336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</f>
        <v>0.32050000000000001</v>
      </c>
      <c r="P3987" s="9">
        <f>(E3987/L3987)</f>
        <v>33.736842105263158</v>
      </c>
      <c r="Q3987" t="str">
        <f>LEFT(N3987,SEARCH("/",N3987)-1)</f>
        <v>theater</v>
      </c>
      <c r="R3987" t="str">
        <f>RIGHT(N3987, LEN(N3987)-SEARCH("/", N3987))</f>
        <v>plays</v>
      </c>
      <c r="S3987" s="13">
        <f>(J3987/86400)+25569+(-7/24)</f>
        <v>42399.41574074074</v>
      </c>
      <c r="T3987" s="13">
        <f>(I3987/86400)+25569+(-7/24)</f>
        <v>42420.586805555555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</f>
        <v>9.7600000000000006E-2</v>
      </c>
      <c r="P3988" s="9">
        <f>(E3988/L3988)</f>
        <v>37.53846153846154</v>
      </c>
      <c r="Q3988" t="str">
        <f>LEFT(N3988,SEARCH("/",N3988)-1)</f>
        <v>theater</v>
      </c>
      <c r="R3988" t="str">
        <f>RIGHT(N3988, LEN(N3988)-SEARCH("/", N3988))</f>
        <v>plays</v>
      </c>
      <c r="S3988" s="13">
        <f>(J3988/86400)+25569+(-7/24)</f>
        <v>42467.256874999999</v>
      </c>
      <c r="T3988" s="13">
        <f>(I3988/86400)+25569+(-7/24)</f>
        <v>42496.25277777778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</f>
        <v>0.3775</v>
      </c>
      <c r="P3989" s="9">
        <f>(E3989/L3989)</f>
        <v>11.615384615384615</v>
      </c>
      <c r="Q3989" t="str">
        <f>LEFT(N3989,SEARCH("/",N3989)-1)</f>
        <v>theater</v>
      </c>
      <c r="R3989" t="str">
        <f>RIGHT(N3989, LEN(N3989)-SEARCH("/", N3989))</f>
        <v>plays</v>
      </c>
      <c r="S3989" s="13">
        <f>(J3989/86400)+25569+(-7/24)</f>
        <v>41765.632986111115</v>
      </c>
      <c r="T3989" s="13">
        <f>(I3989/86400)+25569+(-7/24)</f>
        <v>41775.632986111115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</f>
        <v>2.1333333333333333E-2</v>
      </c>
      <c r="P3990" s="9">
        <f>(E3990/L3990)</f>
        <v>8</v>
      </c>
      <c r="Q3990" t="str">
        <f>LEFT(N3990,SEARCH("/",N3990)-1)</f>
        <v>theater</v>
      </c>
      <c r="R3990" t="str">
        <f>RIGHT(N3990, LEN(N3990)-SEARCH("/", N3990))</f>
        <v>plays</v>
      </c>
      <c r="S3990" s="13">
        <f>(J3990/86400)+25569+(-7/24)</f>
        <v>42229.789502314816</v>
      </c>
      <c r="T3990" s="13">
        <f>(I3990/86400)+25569+(-7/24)</f>
        <v>42244.789502314816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</f>
        <v>0</v>
      </c>
      <c r="P3991" s="9" t="e">
        <f>(E3991/L3991)</f>
        <v>#DIV/0!</v>
      </c>
      <c r="Q3991" t="str">
        <f>LEFT(N3991,SEARCH("/",N3991)-1)</f>
        <v>theater</v>
      </c>
      <c r="R3991" t="str">
        <f>RIGHT(N3991, LEN(N3991)-SEARCH("/", N3991))</f>
        <v>plays</v>
      </c>
      <c r="S3991" s="13">
        <f>(J3991/86400)+25569+(-7/24)</f>
        <v>42286.458113425928</v>
      </c>
      <c r="T3991" s="13">
        <f>(I3991/86400)+25569+(-7/24)</f>
        <v>42316.499780092599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</f>
        <v>4.1818181818181817E-2</v>
      </c>
      <c r="P3992" s="9">
        <f>(E3992/L3992)</f>
        <v>23</v>
      </c>
      <c r="Q3992" t="str">
        <f>LEFT(N3992,SEARCH("/",N3992)-1)</f>
        <v>theater</v>
      </c>
      <c r="R3992" t="str">
        <f>RIGHT(N3992, LEN(N3992)-SEARCH("/", N3992))</f>
        <v>plays</v>
      </c>
      <c r="S3992" s="13">
        <f>(J3992/86400)+25569+(-7/24)</f>
        <v>42401.380706018521</v>
      </c>
      <c r="T3992" s="13">
        <f>(I3992/86400)+25569+(-7/24)</f>
        <v>42431.380706018521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</f>
        <v>0.2</v>
      </c>
      <c r="P3993" s="9">
        <f>(E3993/L3993)</f>
        <v>100</v>
      </c>
      <c r="Q3993" t="str">
        <f>LEFT(N3993,SEARCH("/",N3993)-1)</f>
        <v>theater</v>
      </c>
      <c r="R3993" t="str">
        <f>RIGHT(N3993, LEN(N3993)-SEARCH("/", N3993))</f>
        <v>plays</v>
      </c>
      <c r="S3993" s="13">
        <f>(J3993/86400)+25569+(-7/24)</f>
        <v>42125.352800925924</v>
      </c>
      <c r="T3993" s="13">
        <f>(I3993/86400)+25569+(-7/24)</f>
        <v>42155.352800925924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</f>
        <v>5.4100000000000002E-2</v>
      </c>
      <c r="P3994" s="9">
        <f>(E3994/L3994)</f>
        <v>60.111111111111114</v>
      </c>
      <c r="Q3994" t="str">
        <f>LEFT(N3994,SEARCH("/",N3994)-1)</f>
        <v>theater</v>
      </c>
      <c r="R3994" t="str">
        <f>RIGHT(N3994, LEN(N3994)-SEARCH("/", N3994))</f>
        <v>plays</v>
      </c>
      <c r="S3994" s="13">
        <f>(J3994/86400)+25569+(-7/24)</f>
        <v>42289.648831018516</v>
      </c>
      <c r="T3994" s="13">
        <f>(I3994/86400)+25569+(-7/24)</f>
        <v>42349.690497685187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</f>
        <v>6.0000000000000002E-5</v>
      </c>
      <c r="P3995" s="9">
        <f>(E3995/L3995)</f>
        <v>3</v>
      </c>
      <c r="Q3995" t="str">
        <f>LEFT(N3995,SEARCH("/",N3995)-1)</f>
        <v>theater</v>
      </c>
      <c r="R3995" t="str">
        <f>RIGHT(N3995, LEN(N3995)-SEARCH("/", N3995))</f>
        <v>plays</v>
      </c>
      <c r="S3995" s="13">
        <f>(J3995/86400)+25569+(-7/24)</f>
        <v>42107.573055555556</v>
      </c>
      <c r="T3995" s="13">
        <f>(I3995/86400)+25569+(-7/24)</f>
        <v>42137.573055555556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</f>
        <v>2.5000000000000001E-3</v>
      </c>
      <c r="P3996" s="9">
        <f>(E3996/L3996)</f>
        <v>5</v>
      </c>
      <c r="Q3996" t="str">
        <f>LEFT(N3996,SEARCH("/",N3996)-1)</f>
        <v>theater</v>
      </c>
      <c r="R3996" t="str">
        <f>RIGHT(N3996, LEN(N3996)-SEARCH("/", N3996))</f>
        <v>plays</v>
      </c>
      <c r="S3996" s="13">
        <f>(J3996/86400)+25569+(-7/24)</f>
        <v>41809.098263888889</v>
      </c>
      <c r="T3996" s="13">
        <f>(I3996/86400)+25569+(-7/24)</f>
        <v>41839.098263888889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</f>
        <v>0.35</v>
      </c>
      <c r="P3997" s="9">
        <f>(E3997/L3997)</f>
        <v>17.5</v>
      </c>
      <c r="Q3997" t="str">
        <f>LEFT(N3997,SEARCH("/",N3997)-1)</f>
        <v>theater</v>
      </c>
      <c r="R3997" t="str">
        <f>RIGHT(N3997, LEN(N3997)-SEARCH("/", N3997))</f>
        <v>plays</v>
      </c>
      <c r="S3997" s="13">
        <f>(J3997/86400)+25569+(-7/24)</f>
        <v>42019.392094907409</v>
      </c>
      <c r="T3997" s="13">
        <f>(I3997/86400)+25569+(-7/24)</f>
        <v>42049.185416666667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</f>
        <v>0.16566666666666666</v>
      </c>
      <c r="P3998" s="9">
        <f>(E3998/L3998)</f>
        <v>29.235294117647058</v>
      </c>
      <c r="Q3998" t="str">
        <f>LEFT(N3998,SEARCH("/",N3998)-1)</f>
        <v>theater</v>
      </c>
      <c r="R3998" t="str">
        <f>RIGHT(N3998, LEN(N3998)-SEARCH("/", N3998))</f>
        <v>plays</v>
      </c>
      <c r="S3998" s="13">
        <f>(J3998/86400)+25569+(-7/24)</f>
        <v>41949.975277777783</v>
      </c>
      <c r="T3998" s="13">
        <f>(I3998/86400)+25569+(-7/24)</f>
        <v>41963.37777777778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</f>
        <v>0</v>
      </c>
      <c r="P3999" s="9" t="e">
        <f>(E3999/L3999)</f>
        <v>#DIV/0!</v>
      </c>
      <c r="Q3999" t="str">
        <f>LEFT(N3999,SEARCH("/",N3999)-1)</f>
        <v>theater</v>
      </c>
      <c r="R3999" t="str">
        <f>RIGHT(N3999, LEN(N3999)-SEARCH("/", N3999))</f>
        <v>plays</v>
      </c>
      <c r="S3999" s="13">
        <f>(J3999/86400)+25569+(-7/24)</f>
        <v>42069.099780092591</v>
      </c>
      <c r="T3999" s="13">
        <f>(I3999/86400)+25569+(-7/24)</f>
        <v>42099.058113425934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</f>
        <v>0.57199999999999995</v>
      </c>
      <c r="P4000" s="9">
        <f>(E4000/L4000)</f>
        <v>59.583333333333336</v>
      </c>
      <c r="Q4000" t="str">
        <f>LEFT(N4000,SEARCH("/",N4000)-1)</f>
        <v>theater</v>
      </c>
      <c r="R4000" t="str">
        <f>RIGHT(N4000, LEN(N4000)-SEARCH("/", N4000))</f>
        <v>plays</v>
      </c>
      <c r="S4000" s="13">
        <f>(J4000/86400)+25569+(-7/24)</f>
        <v>42061.671597222223</v>
      </c>
      <c r="T4000" s="13">
        <f>(I4000/86400)+25569+(-7/24)</f>
        <v>42091.629930555559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</f>
        <v>0.16514285714285715</v>
      </c>
      <c r="P4001" s="9">
        <f>(E4001/L4001)</f>
        <v>82.571428571428569</v>
      </c>
      <c r="Q4001" t="str">
        <f>LEFT(N4001,SEARCH("/",N4001)-1)</f>
        <v>theater</v>
      </c>
      <c r="R4001" t="str">
        <f>RIGHT(N4001, LEN(N4001)-SEARCH("/", N4001))</f>
        <v>plays</v>
      </c>
      <c r="S4001" s="13">
        <f>(J4001/86400)+25569+(-7/24)</f>
        <v>41842.53701388889</v>
      </c>
      <c r="T4001" s="13">
        <f>(I4001/86400)+25569+(-7/24)</f>
        <v>41882.535983796297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</f>
        <v>1.25E-3</v>
      </c>
      <c r="P4002" s="9">
        <f>(E4002/L4002)</f>
        <v>10</v>
      </c>
      <c r="Q4002" t="str">
        <f>LEFT(N4002,SEARCH("/",N4002)-1)</f>
        <v>theater</v>
      </c>
      <c r="R4002" t="str">
        <f>RIGHT(N4002, LEN(N4002)-SEARCH("/", N4002))</f>
        <v>plays</v>
      </c>
      <c r="S4002" s="13">
        <f>(J4002/86400)+25569+(-7/24)</f>
        <v>42437.353680555556</v>
      </c>
      <c r="T4002" s="13">
        <f>(I4002/86400)+25569+(-7/24)</f>
        <v>42497.312013888892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</f>
        <v>0.3775</v>
      </c>
      <c r="P4003" s="9">
        <f>(E4003/L4003)</f>
        <v>32.357142857142854</v>
      </c>
      <c r="Q4003" t="str">
        <f>LEFT(N4003,SEARCH("/",N4003)-1)</f>
        <v>theater</v>
      </c>
      <c r="R4003" t="str">
        <f>RIGHT(N4003, LEN(N4003)-SEARCH("/", N4003))</f>
        <v>plays</v>
      </c>
      <c r="S4003" s="13">
        <f>(J4003/86400)+25569+(-7/24)</f>
        <v>42775.6725462963</v>
      </c>
      <c r="T4003" s="13">
        <f>(I4003/86400)+25569+(-7/24)</f>
        <v>42795.500000000007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</f>
        <v>1.84E-2</v>
      </c>
      <c r="P4004" s="9">
        <f>(E4004/L4004)</f>
        <v>5.75</v>
      </c>
      <c r="Q4004" t="str">
        <f>LEFT(N4004,SEARCH("/",N4004)-1)</f>
        <v>theater</v>
      </c>
      <c r="R4004" t="str">
        <f>RIGHT(N4004, LEN(N4004)-SEARCH("/", N4004))</f>
        <v>plays</v>
      </c>
      <c r="S4004" s="13">
        <f>(J4004/86400)+25569+(-7/24)</f>
        <v>41878.751863425925</v>
      </c>
      <c r="T4004" s="13">
        <f>(I4004/86400)+25569+(-7/24)</f>
        <v>41908.751863425925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</f>
        <v>0.10050000000000001</v>
      </c>
      <c r="P4005" s="9">
        <f>(E4005/L4005)</f>
        <v>100.5</v>
      </c>
      <c r="Q4005" t="str">
        <f>LEFT(N4005,SEARCH("/",N4005)-1)</f>
        <v>theater</v>
      </c>
      <c r="R4005" t="str">
        <f>RIGHT(N4005, LEN(N4005)-SEARCH("/", N4005))</f>
        <v>plays</v>
      </c>
      <c r="S4005" s="13">
        <f>(J4005/86400)+25569+(-7/24)</f>
        <v>42020.295682870368</v>
      </c>
      <c r="T4005" s="13">
        <f>(I4005/86400)+25569+(-7/24)</f>
        <v>42050.295682870368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</f>
        <v>2E-3</v>
      </c>
      <c r="P4006" s="9">
        <f>(E4006/L4006)</f>
        <v>1</v>
      </c>
      <c r="Q4006" t="str">
        <f>LEFT(N4006,SEARCH("/",N4006)-1)</f>
        <v>theater</v>
      </c>
      <c r="R4006" t="str">
        <f>RIGHT(N4006, LEN(N4006)-SEARCH("/", N4006))</f>
        <v>plays</v>
      </c>
      <c r="S4006" s="13">
        <f>(J4006/86400)+25569+(-7/24)</f>
        <v>41889.871030092596</v>
      </c>
      <c r="T4006" s="13">
        <f>(I4006/86400)+25569+(-7/24)</f>
        <v>41919.871030092596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</f>
        <v>1.3333333333333334E-2</v>
      </c>
      <c r="P4007" s="9">
        <f>(E4007/L4007)</f>
        <v>20</v>
      </c>
      <c r="Q4007" t="str">
        <f>LEFT(N4007,SEARCH("/",N4007)-1)</f>
        <v>theater</v>
      </c>
      <c r="R4007" t="str">
        <f>RIGHT(N4007, LEN(N4007)-SEARCH("/", N4007))</f>
        <v>plays</v>
      </c>
      <c r="S4007" s="13">
        <f>(J4007/86400)+25569+(-7/24)</f>
        <v>41872.516030092593</v>
      </c>
      <c r="T4007" s="13">
        <f>(I4007/86400)+25569+(-7/24)</f>
        <v>41932.516030092593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</f>
        <v>6.666666666666667E-5</v>
      </c>
      <c r="P4008" s="9">
        <f>(E4008/L4008)</f>
        <v>2</v>
      </c>
      <c r="Q4008" t="str">
        <f>LEFT(N4008,SEARCH("/",N4008)-1)</f>
        <v>theater</v>
      </c>
      <c r="R4008" t="str">
        <f>RIGHT(N4008, LEN(N4008)-SEARCH("/", N4008))</f>
        <v>plays</v>
      </c>
      <c r="S4008" s="13">
        <f>(J4008/86400)+25569+(-7/24)</f>
        <v>42391.48133101852</v>
      </c>
      <c r="T4008" s="13">
        <f>(I4008/86400)+25569+(-7/24)</f>
        <v>42416.48133101852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</f>
        <v>2.5000000000000001E-3</v>
      </c>
      <c r="P4009" s="9">
        <f>(E4009/L4009)</f>
        <v>5</v>
      </c>
      <c r="Q4009" t="str">
        <f>LEFT(N4009,SEARCH("/",N4009)-1)</f>
        <v>theater</v>
      </c>
      <c r="R4009" t="str">
        <f>RIGHT(N4009, LEN(N4009)-SEARCH("/", N4009))</f>
        <v>plays</v>
      </c>
      <c r="S4009" s="13">
        <f>(J4009/86400)+25569+(-7/24)</f>
        <v>41848.481261574074</v>
      </c>
      <c r="T4009" s="13">
        <f>(I4009/86400)+25569+(-7/24)</f>
        <v>41877.394444444442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</f>
        <v>0.06</v>
      </c>
      <c r="P4010" s="9">
        <f>(E4010/L4010)</f>
        <v>15</v>
      </c>
      <c r="Q4010" t="str">
        <f>LEFT(N4010,SEARCH("/",N4010)-1)</f>
        <v>theater</v>
      </c>
      <c r="R4010" t="str">
        <f>RIGHT(N4010, LEN(N4010)-SEARCH("/", N4010))</f>
        <v>plays</v>
      </c>
      <c r="S4010" s="13">
        <f>(J4010/86400)+25569+(-7/24)</f>
        <v>42177.672534722224</v>
      </c>
      <c r="T4010" s="13">
        <f>(I4010/86400)+25569+(-7/24)</f>
        <v>42207.672534722224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</f>
        <v>3.8860103626943004E-2</v>
      </c>
      <c r="P4011" s="9">
        <f>(E4011/L4011)</f>
        <v>25</v>
      </c>
      <c r="Q4011" t="str">
        <f>LEFT(N4011,SEARCH("/",N4011)-1)</f>
        <v>theater</v>
      </c>
      <c r="R4011" t="str">
        <f>RIGHT(N4011, LEN(N4011)-SEARCH("/", N4011))</f>
        <v>plays</v>
      </c>
      <c r="S4011" s="13">
        <f>(J4011/86400)+25569+(-7/24)</f>
        <v>41851.409259259264</v>
      </c>
      <c r="T4011" s="13">
        <f>(I4011/86400)+25569+(-7/24)</f>
        <v>41891.409259259264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</f>
        <v>0.24194444444444443</v>
      </c>
      <c r="P4012" s="9">
        <f>(E4012/L4012)</f>
        <v>45.842105263157897</v>
      </c>
      <c r="Q4012" t="str">
        <f>LEFT(N4012,SEARCH("/",N4012)-1)</f>
        <v>theater</v>
      </c>
      <c r="R4012" t="str">
        <f>RIGHT(N4012, LEN(N4012)-SEARCH("/", N4012))</f>
        <v>plays</v>
      </c>
      <c r="S4012" s="13">
        <f>(J4012/86400)+25569+(-7/24)</f>
        <v>41921.478773148148</v>
      </c>
      <c r="T4012" s="13">
        <f>(I4012/86400)+25569+(-7/24)</f>
        <v>41938.478773148148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</f>
        <v>7.5999999999999998E-2</v>
      </c>
      <c r="P4013" s="9">
        <f>(E4013/L4013)</f>
        <v>4.75</v>
      </c>
      <c r="Q4013" t="str">
        <f>LEFT(N4013,SEARCH("/",N4013)-1)</f>
        <v>theater</v>
      </c>
      <c r="R4013" t="str">
        <f>RIGHT(N4013, LEN(N4013)-SEARCH("/", N4013))</f>
        <v>plays</v>
      </c>
      <c r="S4013" s="13">
        <f>(J4013/86400)+25569+(-7/24)</f>
        <v>42002.253217592595</v>
      </c>
      <c r="T4013" s="13">
        <f>(I4013/86400)+25569+(-7/24)</f>
        <v>42032.253217592595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</f>
        <v>0</v>
      </c>
      <c r="P4014" s="9" t="e">
        <f>(E4014/L4014)</f>
        <v>#DIV/0!</v>
      </c>
      <c r="Q4014" t="str">
        <f>LEFT(N4014,SEARCH("/",N4014)-1)</f>
        <v>theater</v>
      </c>
      <c r="R4014" t="str">
        <f>RIGHT(N4014, LEN(N4014)-SEARCH("/", N4014))</f>
        <v>plays</v>
      </c>
      <c r="S4014" s="13">
        <f>(J4014/86400)+25569+(-7/24)</f>
        <v>42096.252881944449</v>
      </c>
      <c r="T4014" s="13">
        <f>(I4014/86400)+25569+(-7/24)</f>
        <v>42126.252881944449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</f>
        <v>1.2999999999999999E-2</v>
      </c>
      <c r="P4015" s="9">
        <f>(E4015/L4015)</f>
        <v>13</v>
      </c>
      <c r="Q4015" t="str">
        <f>LEFT(N4015,SEARCH("/",N4015)-1)</f>
        <v>theater</v>
      </c>
      <c r="R4015" t="str">
        <f>RIGHT(N4015, LEN(N4015)-SEARCH("/", N4015))</f>
        <v>plays</v>
      </c>
      <c r="S4015" s="13">
        <f>(J4015/86400)+25569+(-7/24)</f>
        <v>42021.009525462963</v>
      </c>
      <c r="T4015" s="13">
        <f>(I4015/86400)+25569+(-7/24)</f>
        <v>42051.009525462963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</f>
        <v>0</v>
      </c>
      <c r="P4016" s="9" t="e">
        <f>(E4016/L4016)</f>
        <v>#DIV/0!</v>
      </c>
      <c r="Q4016" t="str">
        <f>LEFT(N4016,SEARCH("/",N4016)-1)</f>
        <v>theater</v>
      </c>
      <c r="R4016" t="str">
        <f>RIGHT(N4016, LEN(N4016)-SEARCH("/", N4016))</f>
        <v>plays</v>
      </c>
      <c r="S4016" s="13">
        <f>(J4016/86400)+25569+(-7/24)</f>
        <v>42418.954502314817</v>
      </c>
      <c r="T4016" s="13">
        <f>(I4016/86400)+25569+(-7/24)</f>
        <v>42433.954502314817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</f>
        <v>1.4285714285714287E-4</v>
      </c>
      <c r="P4017" s="9">
        <f>(E4017/L4017)</f>
        <v>1</v>
      </c>
      <c r="Q4017" t="str">
        <f>LEFT(N4017,SEARCH("/",N4017)-1)</f>
        <v>theater</v>
      </c>
      <c r="R4017" t="str">
        <f>RIGHT(N4017, LEN(N4017)-SEARCH("/", N4017))</f>
        <v>plays</v>
      </c>
      <c r="S4017" s="13">
        <f>(J4017/86400)+25569+(-7/24)</f>
        <v>42174.489155092597</v>
      </c>
      <c r="T4017" s="13">
        <f>(I4017/86400)+25569+(-7/24)</f>
        <v>42204.489155092597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</f>
        <v>0.14000000000000001</v>
      </c>
      <c r="P4018" s="9">
        <f>(E4018/L4018)</f>
        <v>10</v>
      </c>
      <c r="Q4018" t="str">
        <f>LEFT(N4018,SEARCH("/",N4018)-1)</f>
        <v>theater</v>
      </c>
      <c r="R4018" t="str">
        <f>RIGHT(N4018, LEN(N4018)-SEARCH("/", N4018))</f>
        <v>plays</v>
      </c>
      <c r="S4018" s="13">
        <f>(J4018/86400)+25569+(-7/24)</f>
        <v>41869.581018518518</v>
      </c>
      <c r="T4018" s="13">
        <f>(I4018/86400)+25569+(-7/24)</f>
        <v>41899.581018518518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</f>
        <v>1.0500000000000001E-2</v>
      </c>
      <c r="P4019" s="9">
        <f>(E4019/L4019)</f>
        <v>52.5</v>
      </c>
      <c r="Q4019" t="str">
        <f>LEFT(N4019,SEARCH("/",N4019)-1)</f>
        <v>theater</v>
      </c>
      <c r="R4019" t="str">
        <f>RIGHT(N4019, LEN(N4019)-SEARCH("/", N4019))</f>
        <v>plays</v>
      </c>
      <c r="S4019" s="13">
        <f>(J4019/86400)+25569+(-7/24)</f>
        <v>41856.380486111113</v>
      </c>
      <c r="T4019" s="13">
        <f>(I4019/86400)+25569+(-7/24)</f>
        <v>41886.380486111113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</f>
        <v>8.666666666666667E-2</v>
      </c>
      <c r="P4020" s="9">
        <f>(E4020/L4020)</f>
        <v>32.5</v>
      </c>
      <c r="Q4020" t="str">
        <f>LEFT(N4020,SEARCH("/",N4020)-1)</f>
        <v>theater</v>
      </c>
      <c r="R4020" t="str">
        <f>RIGHT(N4020, LEN(N4020)-SEARCH("/", N4020))</f>
        <v>plays</v>
      </c>
      <c r="S4020" s="13">
        <f>(J4020/86400)+25569+(-7/24)</f>
        <v>42620.619305555556</v>
      </c>
      <c r="T4020" s="13">
        <f>(I4020/86400)+25569+(-7/24)</f>
        <v>42650.619305555556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</f>
        <v>8.2857142857142851E-3</v>
      </c>
      <c r="P4021" s="9">
        <f>(E4021/L4021)</f>
        <v>7.25</v>
      </c>
      <c r="Q4021" t="str">
        <f>LEFT(N4021,SEARCH("/",N4021)-1)</f>
        <v>theater</v>
      </c>
      <c r="R4021" t="str">
        <f>RIGHT(N4021, LEN(N4021)-SEARCH("/", N4021))</f>
        <v>plays</v>
      </c>
      <c r="S4021" s="13">
        <f>(J4021/86400)+25569+(-7/24)</f>
        <v>42417.38421296297</v>
      </c>
      <c r="T4021" s="13">
        <f>(I4021/86400)+25569+(-7/24)</f>
        <v>42475.394444444442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</f>
        <v>0.16666666666666666</v>
      </c>
      <c r="P4022" s="9">
        <f>(E4022/L4022)</f>
        <v>33.333333333333336</v>
      </c>
      <c r="Q4022" t="str">
        <f>LEFT(N4022,SEARCH("/",N4022)-1)</f>
        <v>theater</v>
      </c>
      <c r="R4022" t="str">
        <f>RIGHT(N4022, LEN(N4022)-SEARCH("/", N4022))</f>
        <v>plays</v>
      </c>
      <c r="S4022" s="13">
        <f>(J4022/86400)+25569+(-7/24)</f>
        <v>42056.899293981485</v>
      </c>
      <c r="T4022" s="13">
        <f>(I4022/86400)+25569+(-7/24)</f>
        <v>42086.857627314814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</f>
        <v>8.3333333333333332E-3</v>
      </c>
      <c r="P4023" s="9">
        <f>(E4023/L4023)</f>
        <v>62.5</v>
      </c>
      <c r="Q4023" t="str">
        <f>LEFT(N4023,SEARCH("/",N4023)-1)</f>
        <v>theater</v>
      </c>
      <c r="R4023" t="str">
        <f>RIGHT(N4023, LEN(N4023)-SEARCH("/", N4023))</f>
        <v>plays</v>
      </c>
      <c r="S4023" s="13">
        <f>(J4023/86400)+25569+(-7/24)</f>
        <v>41878.619884259264</v>
      </c>
      <c r="T4023" s="13">
        <f>(I4023/86400)+25569+(-7/24)</f>
        <v>41938.619884259264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</f>
        <v>0.69561111111111107</v>
      </c>
      <c r="P4024" s="9">
        <f>(E4024/L4024)</f>
        <v>63.558375634517766</v>
      </c>
      <c r="Q4024" t="str">
        <f>LEFT(N4024,SEARCH("/",N4024)-1)</f>
        <v>theater</v>
      </c>
      <c r="R4024" t="str">
        <f>RIGHT(N4024, LEN(N4024)-SEARCH("/", N4024))</f>
        <v>plays</v>
      </c>
      <c r="S4024" s="13">
        <f>(J4024/86400)+25569+(-7/24)</f>
        <v>41990.292442129634</v>
      </c>
      <c r="T4024" s="13">
        <f>(I4024/86400)+25569+(-7/24)</f>
        <v>42035.82916666667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</f>
        <v>0</v>
      </c>
      <c r="P4025" s="9" t="e">
        <f>(E4025/L4025)</f>
        <v>#DIV/0!</v>
      </c>
      <c r="Q4025" t="str">
        <f>LEFT(N4025,SEARCH("/",N4025)-1)</f>
        <v>theater</v>
      </c>
      <c r="R4025" t="str">
        <f>RIGHT(N4025, LEN(N4025)-SEARCH("/", N4025))</f>
        <v>plays</v>
      </c>
      <c r="S4025" s="13">
        <f>(J4025/86400)+25569+(-7/24)</f>
        <v>42408.707905092597</v>
      </c>
      <c r="T4025" s="13">
        <f>(I4025/86400)+25569+(-7/24)</f>
        <v>42453.666238425933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</f>
        <v>1.2500000000000001E-2</v>
      </c>
      <c r="P4026" s="9">
        <f>(E4026/L4026)</f>
        <v>10</v>
      </c>
      <c r="Q4026" t="str">
        <f>LEFT(N4026,SEARCH("/",N4026)-1)</f>
        <v>theater</v>
      </c>
      <c r="R4026" t="str">
        <f>RIGHT(N4026, LEN(N4026)-SEARCH("/", N4026))</f>
        <v>plays</v>
      </c>
      <c r="S4026" s="13">
        <f>(J4026/86400)+25569+(-7/24)</f>
        <v>42217.378437500003</v>
      </c>
      <c r="T4026" s="13">
        <f>(I4026/86400)+25569+(-7/24)</f>
        <v>42247.378437500003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</f>
        <v>0.05</v>
      </c>
      <c r="P4027" s="9">
        <f>(E4027/L4027)</f>
        <v>62.5</v>
      </c>
      <c r="Q4027" t="str">
        <f>LEFT(N4027,SEARCH("/",N4027)-1)</f>
        <v>theater</v>
      </c>
      <c r="R4027" t="str">
        <f>RIGHT(N4027, LEN(N4027)-SEARCH("/", N4027))</f>
        <v>plays</v>
      </c>
      <c r="S4027" s="13">
        <f>(J4027/86400)+25569+(-7/24)</f>
        <v>42150.946018518523</v>
      </c>
      <c r="T4027" s="13">
        <f>(I4027/86400)+25569+(-7/24)</f>
        <v>42210.946018518523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</f>
        <v>0</v>
      </c>
      <c r="P4028" s="9" t="e">
        <f>(E4028/L4028)</f>
        <v>#DIV/0!</v>
      </c>
      <c r="Q4028" t="str">
        <f>LEFT(N4028,SEARCH("/",N4028)-1)</f>
        <v>theater</v>
      </c>
      <c r="R4028" t="str">
        <f>RIGHT(N4028, LEN(N4028)-SEARCH("/", N4028))</f>
        <v>plays</v>
      </c>
      <c r="S4028" s="13">
        <f>(J4028/86400)+25569+(-7/24)</f>
        <v>42282.36387731482</v>
      </c>
      <c r="T4028" s="13">
        <f>(I4028/86400)+25569+(-7/24)</f>
        <v>42342.405543981484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</f>
        <v>7.166666666666667E-2</v>
      </c>
      <c r="P4029" s="9">
        <f>(E4029/L4029)</f>
        <v>30.714285714285715</v>
      </c>
      <c r="Q4029" t="str">
        <f>LEFT(N4029,SEARCH("/",N4029)-1)</f>
        <v>theater</v>
      </c>
      <c r="R4029" t="str">
        <f>RIGHT(N4029, LEN(N4029)-SEARCH("/", N4029))</f>
        <v>plays</v>
      </c>
      <c r="S4029" s="13">
        <f>(J4029/86400)+25569+(-7/24)</f>
        <v>42768.679178240745</v>
      </c>
      <c r="T4029" s="13">
        <f>(I4029/86400)+25569+(-7/24)</f>
        <v>42788.750000000007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</f>
        <v>0.28050000000000003</v>
      </c>
      <c r="P4030" s="9">
        <f>(E4030/L4030)</f>
        <v>51</v>
      </c>
      <c r="Q4030" t="str">
        <f>LEFT(N4030,SEARCH("/",N4030)-1)</f>
        <v>theater</v>
      </c>
      <c r="R4030" t="str">
        <f>RIGHT(N4030, LEN(N4030)-SEARCH("/", N4030))</f>
        <v>plays</v>
      </c>
      <c r="S4030" s="13">
        <f>(J4030/86400)+25569+(-7/24)</f>
        <v>41765.646990740745</v>
      </c>
      <c r="T4030" s="13">
        <f>(I4030/86400)+25569+(-7/24)</f>
        <v>41795.646990740745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</f>
        <v>0</v>
      </c>
      <c r="P4031" s="9" t="e">
        <f>(E4031/L4031)</f>
        <v>#DIV/0!</v>
      </c>
      <c r="Q4031" t="str">
        <f>LEFT(N4031,SEARCH("/",N4031)-1)</f>
        <v>theater</v>
      </c>
      <c r="R4031" t="str">
        <f>RIGHT(N4031, LEN(N4031)-SEARCH("/", N4031))</f>
        <v>plays</v>
      </c>
      <c r="S4031" s="13">
        <f>(J4031/86400)+25569+(-7/24)</f>
        <v>42321.733449074076</v>
      </c>
      <c r="T4031" s="13">
        <f>(I4031/86400)+25569+(-7/24)</f>
        <v>42351.733449074076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</f>
        <v>0.16</v>
      </c>
      <c r="P4032" s="9">
        <f>(E4032/L4032)</f>
        <v>66.666666666666671</v>
      </c>
      <c r="Q4032" t="str">
        <f>LEFT(N4032,SEARCH("/",N4032)-1)</f>
        <v>theater</v>
      </c>
      <c r="R4032" t="str">
        <f>RIGHT(N4032, LEN(N4032)-SEARCH("/", N4032))</f>
        <v>plays</v>
      </c>
      <c r="S4032" s="13">
        <f>(J4032/86400)+25569+(-7/24)</f>
        <v>42374.36341435185</v>
      </c>
      <c r="T4032" s="13">
        <f>(I4032/86400)+25569+(-7/24)</f>
        <v>42403.492361111115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</f>
        <v>0</v>
      </c>
      <c r="P4033" s="9" t="e">
        <f>(E4033/L4033)</f>
        <v>#DIV/0!</v>
      </c>
      <c r="Q4033" t="str">
        <f>LEFT(N4033,SEARCH("/",N4033)-1)</f>
        <v>theater</v>
      </c>
      <c r="R4033" t="str">
        <f>RIGHT(N4033, LEN(N4033)-SEARCH("/", N4033))</f>
        <v>plays</v>
      </c>
      <c r="S4033" s="13">
        <f>(J4033/86400)+25569+(-7/24)</f>
        <v>41941.29356481482</v>
      </c>
      <c r="T4033" s="13">
        <f>(I4033/86400)+25569+(-7/24)</f>
        <v>41991.335231481484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</f>
        <v>6.8287037037037035E-2</v>
      </c>
      <c r="P4034" s="9">
        <f>(E4034/L4034)</f>
        <v>59</v>
      </c>
      <c r="Q4034" t="str">
        <f>LEFT(N4034,SEARCH("/",N4034)-1)</f>
        <v>theater</v>
      </c>
      <c r="R4034" t="str">
        <f>RIGHT(N4034, LEN(N4034)-SEARCH("/", N4034))</f>
        <v>plays</v>
      </c>
      <c r="S4034" s="13">
        <f>(J4034/86400)+25569+(-7/24)</f>
        <v>42293.517546296302</v>
      </c>
      <c r="T4034" s="13">
        <f>(I4034/86400)+25569+(-7/24)</f>
        <v>42353.559212962966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</f>
        <v>0.25698702928870293</v>
      </c>
      <c r="P4035" s="9">
        <f>(E4035/L4035)</f>
        <v>65.340319148936175</v>
      </c>
      <c r="Q4035" t="str">
        <f>LEFT(N4035,SEARCH("/",N4035)-1)</f>
        <v>theater</v>
      </c>
      <c r="R4035" t="str">
        <f>RIGHT(N4035, LEN(N4035)-SEARCH("/", N4035))</f>
        <v>plays</v>
      </c>
      <c r="S4035" s="13">
        <f>(J4035/86400)+25569+(-7/24)</f>
        <v>42613.977129629631</v>
      </c>
      <c r="T4035" s="13">
        <f>(I4035/86400)+25569+(-7/24)</f>
        <v>42645.083333333336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</f>
        <v>1.4814814814814815E-2</v>
      </c>
      <c r="P4036" s="9">
        <f>(E4036/L4036)</f>
        <v>100</v>
      </c>
      <c r="Q4036" t="str">
        <f>LEFT(N4036,SEARCH("/",N4036)-1)</f>
        <v>theater</v>
      </c>
      <c r="R4036" t="str">
        <f>RIGHT(N4036, LEN(N4036)-SEARCH("/", N4036))</f>
        <v>plays</v>
      </c>
      <c r="S4036" s="13">
        <f>(J4036/86400)+25569+(-7/24)</f>
        <v>42067.655671296299</v>
      </c>
      <c r="T4036" s="13">
        <f>(I4036/86400)+25569+(-7/24)</f>
        <v>42097.614004629628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</f>
        <v>0.36849999999999999</v>
      </c>
      <c r="P4037" s="9">
        <f>(E4037/L4037)</f>
        <v>147.4</v>
      </c>
      <c r="Q4037" t="str">
        <f>LEFT(N4037,SEARCH("/",N4037)-1)</f>
        <v>theater</v>
      </c>
      <c r="R4037" t="str">
        <f>RIGHT(N4037, LEN(N4037)-SEARCH("/", N4037))</f>
        <v>plays</v>
      </c>
      <c r="S4037" s="13">
        <f>(J4037/86400)+25569+(-7/24)</f>
        <v>41903.591284722228</v>
      </c>
      <c r="T4037" s="13">
        <f>(I4037/86400)+25569+(-7/24)</f>
        <v>41933.591284722228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</f>
        <v>0.47049999999999997</v>
      </c>
      <c r="P4038" s="9">
        <f>(E4038/L4038)</f>
        <v>166.05882352941177</v>
      </c>
      <c r="Q4038" t="str">
        <f>LEFT(N4038,SEARCH("/",N4038)-1)</f>
        <v>theater</v>
      </c>
      <c r="R4038" t="str">
        <f>RIGHT(N4038, LEN(N4038)-SEARCH("/", N4038))</f>
        <v>plays</v>
      </c>
      <c r="S4038" s="13">
        <f>(J4038/86400)+25569+(-7/24)</f>
        <v>41804.645416666674</v>
      </c>
      <c r="T4038" s="13">
        <f>(I4038/86400)+25569+(-7/24)</f>
        <v>41821.645833333336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</f>
        <v>0.11428571428571428</v>
      </c>
      <c r="P4039" s="9">
        <f>(E4039/L4039)</f>
        <v>40</v>
      </c>
      <c r="Q4039" t="str">
        <f>LEFT(N4039,SEARCH("/",N4039)-1)</f>
        <v>theater</v>
      </c>
      <c r="R4039" t="str">
        <f>RIGHT(N4039, LEN(N4039)-SEARCH("/", N4039))</f>
        <v>plays</v>
      </c>
      <c r="S4039" s="13">
        <f>(J4039/86400)+25569+(-7/24)</f>
        <v>42496.779108796298</v>
      </c>
      <c r="T4039" s="13">
        <f>(I4039/86400)+25569+(-7/24)</f>
        <v>42514.309027777781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</f>
        <v>0.12039999999999999</v>
      </c>
      <c r="P4040" s="9">
        <f>(E4040/L4040)</f>
        <v>75.25</v>
      </c>
      <c r="Q4040" t="str">
        <f>LEFT(N4040,SEARCH("/",N4040)-1)</f>
        <v>theater</v>
      </c>
      <c r="R4040" t="str">
        <f>RIGHT(N4040, LEN(N4040)-SEARCH("/", N4040))</f>
        <v>plays</v>
      </c>
      <c r="S4040" s="13">
        <f>(J4040/86400)+25569+(-7/24)</f>
        <v>41869.507060185184</v>
      </c>
      <c r="T4040" s="13">
        <f>(I4040/86400)+25569+(-7/24)</f>
        <v>41929.507060185184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</f>
        <v>0.6</v>
      </c>
      <c r="P4041" s="9">
        <f>(E4041/L4041)</f>
        <v>60</v>
      </c>
      <c r="Q4041" t="str">
        <f>LEFT(N4041,SEARCH("/",N4041)-1)</f>
        <v>theater</v>
      </c>
      <c r="R4041" t="str">
        <f>RIGHT(N4041, LEN(N4041)-SEARCH("/", N4041))</f>
        <v>plays</v>
      </c>
      <c r="S4041" s="13">
        <f>(J4041/86400)+25569+(-7/24)</f>
        <v>42305.379247685189</v>
      </c>
      <c r="T4041" s="13">
        <f>(I4041/86400)+25569+(-7/24)</f>
        <v>42338.957638888889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</f>
        <v>0.3125</v>
      </c>
      <c r="P4042" s="9">
        <f>(E4042/L4042)</f>
        <v>1250</v>
      </c>
      <c r="Q4042" t="str">
        <f>LEFT(N4042,SEARCH("/",N4042)-1)</f>
        <v>theater</v>
      </c>
      <c r="R4042" t="str">
        <f>RIGHT(N4042, LEN(N4042)-SEARCH("/", N4042))</f>
        <v>plays</v>
      </c>
      <c r="S4042" s="13">
        <f>(J4042/86400)+25569+(-7/24)</f>
        <v>42143.939861111117</v>
      </c>
      <c r="T4042" s="13">
        <f>(I4042/86400)+25569+(-7/24)</f>
        <v>42202.833333333336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</f>
        <v>4.1999999999999997E-3</v>
      </c>
      <c r="P4043" s="9">
        <f>(E4043/L4043)</f>
        <v>10.5</v>
      </c>
      <c r="Q4043" t="str">
        <f>LEFT(N4043,SEARCH("/",N4043)-1)</f>
        <v>theater</v>
      </c>
      <c r="R4043" t="str">
        <f>RIGHT(N4043, LEN(N4043)-SEARCH("/", N4043))</f>
        <v>plays</v>
      </c>
      <c r="S4043" s="13">
        <f>(J4043/86400)+25569+(-7/24)</f>
        <v>42559.182337962964</v>
      </c>
      <c r="T4043" s="13">
        <f>(I4043/86400)+25569+(-7/24)</f>
        <v>42619.182337962964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</f>
        <v>2.0999999999999999E-3</v>
      </c>
      <c r="P4044" s="9">
        <f>(E4044/L4044)</f>
        <v>7</v>
      </c>
      <c r="Q4044" t="str">
        <f>LEFT(N4044,SEARCH("/",N4044)-1)</f>
        <v>theater</v>
      </c>
      <c r="R4044" t="str">
        <f>RIGHT(N4044, LEN(N4044)-SEARCH("/", N4044))</f>
        <v>plays</v>
      </c>
      <c r="S4044" s="13">
        <f>(J4044/86400)+25569+(-7/24)</f>
        <v>41994.792407407411</v>
      </c>
      <c r="T4044" s="13">
        <f>(I4044/86400)+25569+(-7/24)</f>
        <v>42024.511111111111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</f>
        <v>0</v>
      </c>
      <c r="P4045" s="9" t="e">
        <f>(E4045/L4045)</f>
        <v>#DIV/0!</v>
      </c>
      <c r="Q4045" t="str">
        <f>LEFT(N4045,SEARCH("/",N4045)-1)</f>
        <v>theater</v>
      </c>
      <c r="R4045" t="str">
        <f>RIGHT(N4045, LEN(N4045)-SEARCH("/", N4045))</f>
        <v>plays</v>
      </c>
      <c r="S4045" s="13">
        <f>(J4045/86400)+25569+(-7/24)</f>
        <v>41948.665798611117</v>
      </c>
      <c r="T4045" s="13">
        <f>(I4045/86400)+25569+(-7/24)</f>
        <v>41963.665798611117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</f>
        <v>0.375</v>
      </c>
      <c r="P4046" s="9">
        <f>(E4046/L4046)</f>
        <v>56.25</v>
      </c>
      <c r="Q4046" t="str">
        <f>LEFT(N4046,SEARCH("/",N4046)-1)</f>
        <v>theater</v>
      </c>
      <c r="R4046" t="str">
        <f>RIGHT(N4046, LEN(N4046)-SEARCH("/", N4046))</f>
        <v>plays</v>
      </c>
      <c r="S4046" s="13">
        <f>(J4046/86400)+25569+(-7/24)</f>
        <v>42073.928032407413</v>
      </c>
      <c r="T4046" s="13">
        <f>(I4046/86400)+25569+(-7/24)</f>
        <v>42103.916666666664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</f>
        <v>2.0000000000000001E-4</v>
      </c>
      <c r="P4047" s="9">
        <f>(E4047/L4047)</f>
        <v>1</v>
      </c>
      <c r="Q4047" t="str">
        <f>LEFT(N4047,SEARCH("/",N4047)-1)</f>
        <v>theater</v>
      </c>
      <c r="R4047" t="str">
        <f>RIGHT(N4047, LEN(N4047)-SEARCH("/", N4047))</f>
        <v>plays</v>
      </c>
      <c r="S4047" s="13">
        <f>(J4047/86400)+25569+(-7/24)</f>
        <v>41841.909594907411</v>
      </c>
      <c r="T4047" s="13">
        <f>(I4047/86400)+25569+(-7/24)</f>
        <v>41871.909594907411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</f>
        <v>8.2142857142857142E-2</v>
      </c>
      <c r="P4048" s="9">
        <f>(E4048/L4048)</f>
        <v>38.333333333333336</v>
      </c>
      <c r="Q4048" t="str">
        <f>LEFT(N4048,SEARCH("/",N4048)-1)</f>
        <v>theater</v>
      </c>
      <c r="R4048" t="str">
        <f>RIGHT(N4048, LEN(N4048)-SEARCH("/", N4048))</f>
        <v>plays</v>
      </c>
      <c r="S4048" s="13">
        <f>(J4048/86400)+25569+(-7/24)</f>
        <v>41904.358912037038</v>
      </c>
      <c r="T4048" s="13">
        <f>(I4048/86400)+25569+(-7/24)</f>
        <v>41934.358912037038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</f>
        <v>2.1999999999999999E-2</v>
      </c>
      <c r="P4049" s="9">
        <f>(E4049/L4049)</f>
        <v>27.5</v>
      </c>
      <c r="Q4049" t="str">
        <f>LEFT(N4049,SEARCH("/",N4049)-1)</f>
        <v>theater</v>
      </c>
      <c r="R4049" t="str">
        <f>RIGHT(N4049, LEN(N4049)-SEARCH("/", N4049))</f>
        <v>plays</v>
      </c>
      <c r="S4049" s="13">
        <f>(J4049/86400)+25569+(-7/24)</f>
        <v>41990.730821759258</v>
      </c>
      <c r="T4049" s="13">
        <f>(I4049/86400)+25569+(-7/24)</f>
        <v>42014.750000000007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</f>
        <v>0.17652941176470588</v>
      </c>
      <c r="P4050" s="9">
        <f>(E4050/L4050)</f>
        <v>32.978021978021978</v>
      </c>
      <c r="Q4050" t="str">
        <f>LEFT(N4050,SEARCH("/",N4050)-1)</f>
        <v>theater</v>
      </c>
      <c r="R4050" t="str">
        <f>RIGHT(N4050, LEN(N4050)-SEARCH("/", N4050))</f>
        <v>plays</v>
      </c>
      <c r="S4050" s="13">
        <f>(J4050/86400)+25569+(-7/24)</f>
        <v>42436.217442129629</v>
      </c>
      <c r="T4050" s="13">
        <f>(I4050/86400)+25569+(-7/24)</f>
        <v>42471.175775462965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</f>
        <v>8.0000000000000004E-4</v>
      </c>
      <c r="P4051" s="9">
        <f>(E4051/L4051)</f>
        <v>16</v>
      </c>
      <c r="Q4051" t="str">
        <f>LEFT(N4051,SEARCH("/",N4051)-1)</f>
        <v>theater</v>
      </c>
      <c r="R4051" t="str">
        <f>RIGHT(N4051, LEN(N4051)-SEARCH("/", N4051))</f>
        <v>plays</v>
      </c>
      <c r="S4051" s="13">
        <f>(J4051/86400)+25569+(-7/24)</f>
        <v>42169.66684027778</v>
      </c>
      <c r="T4051" s="13">
        <f>(I4051/86400)+25569+(-7/24)</f>
        <v>42199.66684027778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</f>
        <v>6.6666666666666664E-4</v>
      </c>
      <c r="P4052" s="9">
        <f>(E4052/L4052)</f>
        <v>1</v>
      </c>
      <c r="Q4052" t="str">
        <f>LEFT(N4052,SEARCH("/",N4052)-1)</f>
        <v>theater</v>
      </c>
      <c r="R4052" t="str">
        <f>RIGHT(N4052, LEN(N4052)-SEARCH("/", N4052))</f>
        <v>plays</v>
      </c>
      <c r="S4052" s="13">
        <f>(J4052/86400)+25569+(-7/24)</f>
        <v>41905.34480324074</v>
      </c>
      <c r="T4052" s="13">
        <f>(I4052/86400)+25569+(-7/24)</f>
        <v>41935.34480324074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</f>
        <v>0</v>
      </c>
      <c r="P4053" s="9" t="e">
        <f>(E4053/L4053)</f>
        <v>#DIV/0!</v>
      </c>
      <c r="Q4053" t="str">
        <f>LEFT(N4053,SEARCH("/",N4053)-1)</f>
        <v>theater</v>
      </c>
      <c r="R4053" t="str">
        <f>RIGHT(N4053, LEN(N4053)-SEARCH("/", N4053))</f>
        <v>plays</v>
      </c>
      <c r="S4053" s="13">
        <f>(J4053/86400)+25569+(-7/24)</f>
        <v>41761.518483796295</v>
      </c>
      <c r="T4053" s="13">
        <f>(I4053/86400)+25569+(-7/24)</f>
        <v>41767.995138888895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</f>
        <v>0.37533333333333335</v>
      </c>
      <c r="P4054" s="9">
        <f>(E4054/L4054)</f>
        <v>86.615384615384613</v>
      </c>
      <c r="Q4054" t="str">
        <f>LEFT(N4054,SEARCH("/",N4054)-1)</f>
        <v>theater</v>
      </c>
      <c r="R4054" t="str">
        <f>RIGHT(N4054, LEN(N4054)-SEARCH("/", N4054))</f>
        <v>plays</v>
      </c>
      <c r="S4054" s="13">
        <f>(J4054/86400)+25569+(-7/24)</f>
        <v>41865.58699074074</v>
      </c>
      <c r="T4054" s="13">
        <f>(I4054/86400)+25569+(-7/24)</f>
        <v>41925.58699074074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</f>
        <v>0.22</v>
      </c>
      <c r="P4055" s="9">
        <f>(E4055/L4055)</f>
        <v>55</v>
      </c>
      <c r="Q4055" t="str">
        <f>LEFT(N4055,SEARCH("/",N4055)-1)</f>
        <v>theater</v>
      </c>
      <c r="R4055" t="str">
        <f>RIGHT(N4055, LEN(N4055)-SEARCH("/", N4055))</f>
        <v>plays</v>
      </c>
      <c r="S4055" s="13">
        <f>(J4055/86400)+25569+(-7/24)</f>
        <v>41928.398472222223</v>
      </c>
      <c r="T4055" s="13">
        <f>(I4055/86400)+25569+(-7/24)</f>
        <v>41958.541666666664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</f>
        <v>0</v>
      </c>
      <c r="P4056" s="9" t="e">
        <f>(E4056/L4056)</f>
        <v>#DIV/0!</v>
      </c>
      <c r="Q4056" t="str">
        <f>LEFT(N4056,SEARCH("/",N4056)-1)</f>
        <v>theater</v>
      </c>
      <c r="R4056" t="str">
        <f>RIGHT(N4056, LEN(N4056)-SEARCH("/", N4056))</f>
        <v>plays</v>
      </c>
      <c r="S4056" s="13">
        <f>(J4056/86400)+25569+(-7/24)</f>
        <v>42613.54959490741</v>
      </c>
      <c r="T4056" s="13">
        <f>(I4056/86400)+25569+(-7/24)</f>
        <v>42643.875000000007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</f>
        <v>0.1762</v>
      </c>
      <c r="P4057" s="9">
        <f>(E4057/L4057)</f>
        <v>41.952380952380949</v>
      </c>
      <c r="Q4057" t="str">
        <f>LEFT(N4057,SEARCH("/",N4057)-1)</f>
        <v>theater</v>
      </c>
      <c r="R4057" t="str">
        <f>RIGHT(N4057, LEN(N4057)-SEARCH("/", N4057))</f>
        <v>plays</v>
      </c>
      <c r="S4057" s="13">
        <f>(J4057/86400)+25569+(-7/24)</f>
        <v>41779.356840277782</v>
      </c>
      <c r="T4057" s="13">
        <f>(I4057/86400)+25569+(-7/24)</f>
        <v>41809.356840277782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</f>
        <v>0.53</v>
      </c>
      <c r="P4058" s="9">
        <f>(E4058/L4058)</f>
        <v>88.333333333333329</v>
      </c>
      <c r="Q4058" t="str">
        <f>LEFT(N4058,SEARCH("/",N4058)-1)</f>
        <v>theater</v>
      </c>
      <c r="R4058" t="str">
        <f>RIGHT(N4058, LEN(N4058)-SEARCH("/", N4058))</f>
        <v>plays</v>
      </c>
      <c r="S4058" s="13">
        <f>(J4058/86400)+25569+(-7/24)</f>
        <v>42534.641655092593</v>
      </c>
      <c r="T4058" s="13">
        <f>(I4058/86400)+25569+(-7/24)</f>
        <v>42554.540972222225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</f>
        <v>0.22142857142857142</v>
      </c>
      <c r="P4059" s="9">
        <f>(E4059/L4059)</f>
        <v>129.16666666666666</v>
      </c>
      <c r="Q4059" t="str">
        <f>LEFT(N4059,SEARCH("/",N4059)-1)</f>
        <v>theater</v>
      </c>
      <c r="R4059" t="str">
        <f>RIGHT(N4059, LEN(N4059)-SEARCH("/", N4059))</f>
        <v>plays</v>
      </c>
      <c r="S4059" s="13">
        <f>(J4059/86400)+25569+(-7/24)</f>
        <v>42310.676851851858</v>
      </c>
      <c r="T4059" s="13">
        <f>(I4059/86400)+25569+(-7/24)</f>
        <v>42333.666666666664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</f>
        <v>2.5333333333333333E-2</v>
      </c>
      <c r="P4060" s="9">
        <f>(E4060/L4060)</f>
        <v>23.75</v>
      </c>
      <c r="Q4060" t="str">
        <f>LEFT(N4060,SEARCH("/",N4060)-1)</f>
        <v>theater</v>
      </c>
      <c r="R4060" t="str">
        <f>RIGHT(N4060, LEN(N4060)-SEARCH("/", N4060))</f>
        <v>plays</v>
      </c>
      <c r="S4060" s="13">
        <f>(J4060/86400)+25569+(-7/24)</f>
        <v>42445.76902777778</v>
      </c>
      <c r="T4060" s="13">
        <f>(I4060/86400)+25569+(-7/24)</f>
        <v>42460.874305555561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</f>
        <v>2.5000000000000001E-2</v>
      </c>
      <c r="P4061" s="9">
        <f>(E4061/L4061)</f>
        <v>35.714285714285715</v>
      </c>
      <c r="Q4061" t="str">
        <f>LEFT(N4061,SEARCH("/",N4061)-1)</f>
        <v>theater</v>
      </c>
      <c r="R4061" t="str">
        <f>RIGHT(N4061, LEN(N4061)-SEARCH("/", N4061))</f>
        <v>plays</v>
      </c>
      <c r="S4061" s="13">
        <f>(J4061/86400)+25569+(-7/24)</f>
        <v>41866.348981481482</v>
      </c>
      <c r="T4061" s="13">
        <f>(I4061/86400)+25569+(-7/24)</f>
        <v>41897.833333333336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</f>
        <v>2.8500000000000001E-2</v>
      </c>
      <c r="P4062" s="9">
        <f>(E4062/L4062)</f>
        <v>57</v>
      </c>
      <c r="Q4062" t="str">
        <f>LEFT(N4062,SEARCH("/",N4062)-1)</f>
        <v>theater</v>
      </c>
      <c r="R4062" t="str">
        <f>RIGHT(N4062, LEN(N4062)-SEARCH("/", N4062))</f>
        <v>plays</v>
      </c>
      <c r="S4062" s="13">
        <f>(J4062/86400)+25569+(-7/24)</f>
        <v>41779.403425925928</v>
      </c>
      <c r="T4062" s="13">
        <f>(I4062/86400)+25569+(-7/24)</f>
        <v>41813.375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</f>
        <v>0</v>
      </c>
      <c r="P4063" s="9" t="e">
        <f>(E4063/L4063)</f>
        <v>#DIV/0!</v>
      </c>
      <c r="Q4063" t="str">
        <f>LEFT(N4063,SEARCH("/",N4063)-1)</f>
        <v>theater</v>
      </c>
      <c r="R4063" t="str">
        <f>RIGHT(N4063, LEN(N4063)-SEARCH("/", N4063))</f>
        <v>plays</v>
      </c>
      <c r="S4063" s="13">
        <f>(J4063/86400)+25569+(-7/24)</f>
        <v>42420.849803240744</v>
      </c>
      <c r="T4063" s="13">
        <f>(I4063/86400)+25569+(-7/24)</f>
        <v>42480.808136574073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</f>
        <v>2.4500000000000001E-2</v>
      </c>
      <c r="P4064" s="9">
        <f>(E4064/L4064)</f>
        <v>163.33333333333334</v>
      </c>
      <c r="Q4064" t="str">
        <f>LEFT(N4064,SEARCH("/",N4064)-1)</f>
        <v>theater</v>
      </c>
      <c r="R4064" t="str">
        <f>RIGHT(N4064, LEN(N4064)-SEARCH("/", N4064))</f>
        <v>plays</v>
      </c>
      <c r="S4064" s="13">
        <f>(J4064/86400)+25569+(-7/24)</f>
        <v>42523.447546296295</v>
      </c>
      <c r="T4064" s="13">
        <f>(I4064/86400)+25569+(-7/24)</f>
        <v>42553.447546296295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</f>
        <v>1.4210526315789474E-2</v>
      </c>
      <c r="P4065" s="9">
        <f>(E4065/L4065)</f>
        <v>15</v>
      </c>
      <c r="Q4065" t="str">
        <f>LEFT(N4065,SEARCH("/",N4065)-1)</f>
        <v>theater</v>
      </c>
      <c r="R4065" t="str">
        <f>RIGHT(N4065, LEN(N4065)-SEARCH("/", N4065))</f>
        <v>plays</v>
      </c>
      <c r="S4065" s="13">
        <f>(J4065/86400)+25569+(-7/24)</f>
        <v>41787.389861111114</v>
      </c>
      <c r="T4065" s="13">
        <f>(I4065/86400)+25569+(-7/24)</f>
        <v>41817.389861111114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</f>
        <v>0.1925</v>
      </c>
      <c r="P4066" s="9">
        <f>(E4066/L4066)</f>
        <v>64.166666666666671</v>
      </c>
      <c r="Q4066" t="str">
        <f>LEFT(N4066,SEARCH("/",N4066)-1)</f>
        <v>theater</v>
      </c>
      <c r="R4066" t="str">
        <f>RIGHT(N4066, LEN(N4066)-SEARCH("/", N4066))</f>
        <v>plays</v>
      </c>
      <c r="S4066" s="13">
        <f>(J4066/86400)+25569+(-7/24)</f>
        <v>42093.296597222223</v>
      </c>
      <c r="T4066" s="13">
        <f>(I4066/86400)+25569+(-7/24)</f>
        <v>42123.296597222223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</f>
        <v>6.7499999999999999E-3</v>
      </c>
      <c r="P4067" s="9">
        <f>(E4067/L4067)</f>
        <v>6.75</v>
      </c>
      <c r="Q4067" t="str">
        <f>LEFT(N4067,SEARCH("/",N4067)-1)</f>
        <v>theater</v>
      </c>
      <c r="R4067" t="str">
        <f>RIGHT(N4067, LEN(N4067)-SEARCH("/", N4067))</f>
        <v>plays</v>
      </c>
      <c r="S4067" s="13">
        <f>(J4067/86400)+25569+(-7/24)</f>
        <v>41833.659849537042</v>
      </c>
      <c r="T4067" s="13">
        <f>(I4067/86400)+25569+(-7/24)</f>
        <v>41863.659849537042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</f>
        <v>1.6666666666666668E-3</v>
      </c>
      <c r="P4068" s="9">
        <f>(E4068/L4068)</f>
        <v>25</v>
      </c>
      <c r="Q4068" t="str">
        <f>LEFT(N4068,SEARCH("/",N4068)-1)</f>
        <v>theater</v>
      </c>
      <c r="R4068" t="str">
        <f>RIGHT(N4068, LEN(N4068)-SEARCH("/", N4068))</f>
        <v>plays</v>
      </c>
      <c r="S4068" s="13">
        <f>(J4068/86400)+25569+(-7/24)</f>
        <v>42478.747546296298</v>
      </c>
      <c r="T4068" s="13">
        <f>(I4068/86400)+25569+(-7/24)</f>
        <v>42508.747546296298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</f>
        <v>0.60899999999999999</v>
      </c>
      <c r="P4069" s="9">
        <f>(E4069/L4069)</f>
        <v>179.11764705882354</v>
      </c>
      <c r="Q4069" t="str">
        <f>LEFT(N4069,SEARCH("/",N4069)-1)</f>
        <v>theater</v>
      </c>
      <c r="R4069" t="str">
        <f>RIGHT(N4069, LEN(N4069)-SEARCH("/", N4069))</f>
        <v>plays</v>
      </c>
      <c r="S4069" s="13">
        <f>(J4069/86400)+25569+(-7/24)</f>
        <v>42234.82581018519</v>
      </c>
      <c r="T4069" s="13">
        <f>(I4069/86400)+25569+(-7/24)</f>
        <v>42274.82581018519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</f>
        <v>0.01</v>
      </c>
      <c r="P4070" s="9">
        <f>(E4070/L4070)</f>
        <v>34.950000000000003</v>
      </c>
      <c r="Q4070" t="str">
        <f>LEFT(N4070,SEARCH("/",N4070)-1)</f>
        <v>theater</v>
      </c>
      <c r="R4070" t="str">
        <f>RIGHT(N4070, LEN(N4070)-SEARCH("/", N4070))</f>
        <v>plays</v>
      </c>
      <c r="S4070" s="13">
        <f>(J4070/86400)+25569+(-7/24)</f>
        <v>42718.671932870369</v>
      </c>
      <c r="T4070" s="13">
        <f>(I4070/86400)+25569+(-7/24)</f>
        <v>42748.670138888891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</f>
        <v>0.34399999999999997</v>
      </c>
      <c r="P4071" s="9">
        <f>(E4071/L4071)</f>
        <v>33.07692307692308</v>
      </c>
      <c r="Q4071" t="str">
        <f>LEFT(N4071,SEARCH("/",N4071)-1)</f>
        <v>theater</v>
      </c>
      <c r="R4071" t="str">
        <f>RIGHT(N4071, LEN(N4071)-SEARCH("/", N4071))</f>
        <v>plays</v>
      </c>
      <c r="S4071" s="13">
        <f>(J4071/86400)+25569+(-7/24)</f>
        <v>42022.36986111111</v>
      </c>
      <c r="T4071" s="13">
        <f>(I4071/86400)+25569+(-7/24)</f>
        <v>42063.208333333336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</f>
        <v>0.16500000000000001</v>
      </c>
      <c r="P4072" s="9">
        <f>(E4072/L4072)</f>
        <v>27.5</v>
      </c>
      <c r="Q4072" t="str">
        <f>LEFT(N4072,SEARCH("/",N4072)-1)</f>
        <v>theater</v>
      </c>
      <c r="R4072" t="str">
        <f>RIGHT(N4072, LEN(N4072)-SEARCH("/", N4072))</f>
        <v>plays</v>
      </c>
      <c r="S4072" s="13">
        <f>(J4072/86400)+25569+(-7/24)</f>
        <v>42031.375231481485</v>
      </c>
      <c r="T4072" s="13">
        <f>(I4072/86400)+25569+(-7/24)</f>
        <v>42063.833333333336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</f>
        <v>0</v>
      </c>
      <c r="P4073" s="9" t="e">
        <f>(E4073/L4073)</f>
        <v>#DIV/0!</v>
      </c>
      <c r="Q4073" t="str">
        <f>LEFT(N4073,SEARCH("/",N4073)-1)</f>
        <v>theater</v>
      </c>
      <c r="R4073" t="str">
        <f>RIGHT(N4073, LEN(N4073)-SEARCH("/", N4073))</f>
        <v>plays</v>
      </c>
      <c r="S4073" s="13">
        <f>(J4073/86400)+25569+(-7/24)</f>
        <v>42700.513090277782</v>
      </c>
      <c r="T4073" s="13">
        <f>(I4073/86400)+25569+(-7/24)</f>
        <v>42730.513090277782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</f>
        <v>4.0000000000000001E-3</v>
      </c>
      <c r="P4074" s="9">
        <f>(E4074/L4074)</f>
        <v>2</v>
      </c>
      <c r="Q4074" t="str">
        <f>LEFT(N4074,SEARCH("/",N4074)-1)</f>
        <v>theater</v>
      </c>
      <c r="R4074" t="str">
        <f>RIGHT(N4074, LEN(N4074)-SEARCH("/", N4074))</f>
        <v>plays</v>
      </c>
      <c r="S4074" s="13">
        <f>(J4074/86400)+25569+(-7/24)</f>
        <v>41812.482766203706</v>
      </c>
      <c r="T4074" s="13">
        <f>(I4074/86400)+25569+(-7/24)</f>
        <v>41872.482766203706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</f>
        <v>1.0571428571428572E-2</v>
      </c>
      <c r="P4075" s="9">
        <f>(E4075/L4075)</f>
        <v>18.5</v>
      </c>
      <c r="Q4075" t="str">
        <f>LEFT(N4075,SEARCH("/",N4075)-1)</f>
        <v>theater</v>
      </c>
      <c r="R4075" t="str">
        <f>RIGHT(N4075, LEN(N4075)-SEARCH("/", N4075))</f>
        <v>plays</v>
      </c>
      <c r="S4075" s="13">
        <f>(J4075/86400)+25569+(-7/24)</f>
        <v>42078.053541666668</v>
      </c>
      <c r="T4075" s="13">
        <f>(I4075/86400)+25569+(-7/24)</f>
        <v>42132.875000000007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</f>
        <v>0.26727272727272727</v>
      </c>
      <c r="P4076" s="9">
        <f>(E4076/L4076)</f>
        <v>35</v>
      </c>
      <c r="Q4076" t="str">
        <f>LEFT(N4076,SEARCH("/",N4076)-1)</f>
        <v>theater</v>
      </c>
      <c r="R4076" t="str">
        <f>RIGHT(N4076, LEN(N4076)-SEARCH("/", N4076))</f>
        <v>plays</v>
      </c>
      <c r="S4076" s="13">
        <f>(J4076/86400)+25569+(-7/24)</f>
        <v>42283.261284722226</v>
      </c>
      <c r="T4076" s="13">
        <f>(I4076/86400)+25569+(-7/24)</f>
        <v>42313.302951388891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</f>
        <v>0.28799999999999998</v>
      </c>
      <c r="P4077" s="9">
        <f>(E4077/L4077)</f>
        <v>44.307692307692307</v>
      </c>
      <c r="Q4077" t="str">
        <f>LEFT(N4077,SEARCH("/",N4077)-1)</f>
        <v>theater</v>
      </c>
      <c r="R4077" t="str">
        <f>RIGHT(N4077, LEN(N4077)-SEARCH("/", N4077))</f>
        <v>plays</v>
      </c>
      <c r="S4077" s="13">
        <f>(J4077/86400)+25569+(-7/24)</f>
        <v>41778.754270833335</v>
      </c>
      <c r="T4077" s="13">
        <f>(I4077/86400)+25569+(-7/24)</f>
        <v>41820.436111111114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</f>
        <v>0</v>
      </c>
      <c r="P4078" s="9" t="e">
        <f>(E4078/L4078)</f>
        <v>#DIV/0!</v>
      </c>
      <c r="Q4078" t="str">
        <f>LEFT(N4078,SEARCH("/",N4078)-1)</f>
        <v>theater</v>
      </c>
      <c r="R4078" t="str">
        <f>RIGHT(N4078, LEN(N4078)-SEARCH("/", N4078))</f>
        <v>plays</v>
      </c>
      <c r="S4078" s="13">
        <f>(J4078/86400)+25569+(-7/24)</f>
        <v>41905.50403935185</v>
      </c>
      <c r="T4078" s="13">
        <f>(I4078/86400)+25569+(-7/24)</f>
        <v>41933.535416666673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</f>
        <v>8.8999999999999996E-2</v>
      </c>
      <c r="P4079" s="9">
        <f>(E4079/L4079)</f>
        <v>222.5</v>
      </c>
      <c r="Q4079" t="str">
        <f>LEFT(N4079,SEARCH("/",N4079)-1)</f>
        <v>theater</v>
      </c>
      <c r="R4079" t="str">
        <f>RIGHT(N4079, LEN(N4079)-SEARCH("/", N4079))</f>
        <v>plays</v>
      </c>
      <c r="S4079" s="13">
        <f>(J4079/86400)+25569+(-7/24)</f>
        <v>42695.418912037036</v>
      </c>
      <c r="T4079" s="13">
        <f>(I4079/86400)+25569+(-7/24)</f>
        <v>42725.418912037036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</f>
        <v>0</v>
      </c>
      <c r="P4080" s="9" t="e">
        <f>(E4080/L4080)</f>
        <v>#DIV/0!</v>
      </c>
      <c r="Q4080" t="str">
        <f>LEFT(N4080,SEARCH("/",N4080)-1)</f>
        <v>theater</v>
      </c>
      <c r="R4080" t="str">
        <f>RIGHT(N4080, LEN(N4080)-SEARCH("/", N4080))</f>
        <v>plays</v>
      </c>
      <c r="S4080" s="13">
        <f>(J4080/86400)+25569+(-7/24)</f>
        <v>42732.495856481481</v>
      </c>
      <c r="T4080" s="13">
        <f>(I4080/86400)+25569+(-7/24)</f>
        <v>42762.495856481481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</f>
        <v>1.6666666666666668E-3</v>
      </c>
      <c r="P4081" s="9">
        <f>(E4081/L4081)</f>
        <v>5</v>
      </c>
      <c r="Q4081" t="str">
        <f>LEFT(N4081,SEARCH("/",N4081)-1)</f>
        <v>theater</v>
      </c>
      <c r="R4081" t="str">
        <f>RIGHT(N4081, LEN(N4081)-SEARCH("/", N4081))</f>
        <v>plays</v>
      </c>
      <c r="S4081" s="13">
        <f>(J4081/86400)+25569+(-7/24)</f>
        <v>42510.647233796299</v>
      </c>
      <c r="T4081" s="13">
        <f>(I4081/86400)+25569+(-7/24)</f>
        <v>42540.647233796299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</f>
        <v>0</v>
      </c>
      <c r="P4082" s="9" t="e">
        <f>(E4082/L4082)</f>
        <v>#DIV/0!</v>
      </c>
      <c r="Q4082" t="str">
        <f>LEFT(N4082,SEARCH("/",N4082)-1)</f>
        <v>theater</v>
      </c>
      <c r="R4082" t="str">
        <f>RIGHT(N4082, LEN(N4082)-SEARCH("/", N4082))</f>
        <v>plays</v>
      </c>
      <c r="S4082" s="13">
        <f>(J4082/86400)+25569+(-7/24)</f>
        <v>42511.406435185192</v>
      </c>
      <c r="T4082" s="13">
        <f>(I4082/86400)+25569+(-7/24)</f>
        <v>42535.495833333334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</f>
        <v>0.15737410071942445</v>
      </c>
      <c r="P4083" s="9">
        <f>(E4083/L4083)</f>
        <v>29.166666666666668</v>
      </c>
      <c r="Q4083" t="str">
        <f>LEFT(N4083,SEARCH("/",N4083)-1)</f>
        <v>theater</v>
      </c>
      <c r="R4083" t="str">
        <f>RIGHT(N4083, LEN(N4083)-SEARCH("/", N4083))</f>
        <v>plays</v>
      </c>
      <c r="S4083" s="13">
        <f>(J4083/86400)+25569+(-7/24)</f>
        <v>42041.289641203701</v>
      </c>
      <c r="T4083" s="13">
        <f>(I4083/86400)+25569+(-7/24)</f>
        <v>42071.247974537044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</f>
        <v>0.02</v>
      </c>
      <c r="P4084" s="9">
        <f>(E4084/L4084)</f>
        <v>1.5</v>
      </c>
      <c r="Q4084" t="str">
        <f>LEFT(N4084,SEARCH("/",N4084)-1)</f>
        <v>theater</v>
      </c>
      <c r="R4084" t="str">
        <f>RIGHT(N4084, LEN(N4084)-SEARCH("/", N4084))</f>
        <v>plays</v>
      </c>
      <c r="S4084" s="13">
        <f>(J4084/86400)+25569+(-7/24)</f>
        <v>42306.897604166668</v>
      </c>
      <c r="T4084" s="13">
        <f>(I4084/86400)+25569+(-7/24)</f>
        <v>42322.666666666664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</f>
        <v>0.21685714285714286</v>
      </c>
      <c r="P4085" s="9">
        <f>(E4085/L4085)</f>
        <v>126.5</v>
      </c>
      <c r="Q4085" t="str">
        <f>LEFT(N4085,SEARCH("/",N4085)-1)</f>
        <v>theater</v>
      </c>
      <c r="R4085" t="str">
        <f>RIGHT(N4085, LEN(N4085)-SEARCH("/", N4085))</f>
        <v>plays</v>
      </c>
      <c r="S4085" s="13">
        <f>(J4085/86400)+25569+(-7/24)</f>
        <v>42353.470092592594</v>
      </c>
      <c r="T4085" s="13">
        <f>(I4085/86400)+25569+(-7/24)</f>
        <v>42383.470092592594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</f>
        <v>3.3333333333333335E-3</v>
      </c>
      <c r="P4086" s="9">
        <f>(E4086/L4086)</f>
        <v>10</v>
      </c>
      <c r="Q4086" t="str">
        <f>LEFT(N4086,SEARCH("/",N4086)-1)</f>
        <v>theater</v>
      </c>
      <c r="R4086" t="str">
        <f>RIGHT(N4086, LEN(N4086)-SEARCH("/", N4086))</f>
        <v>plays</v>
      </c>
      <c r="S4086" s="13">
        <f>(J4086/86400)+25569+(-7/24)</f>
        <v>42622.144745370373</v>
      </c>
      <c r="T4086" s="13">
        <f>(I4086/86400)+25569+(-7/24)</f>
        <v>42652.144745370373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</f>
        <v>2.8571428571428571E-3</v>
      </c>
      <c r="P4087" s="9">
        <f>(E4087/L4087)</f>
        <v>10</v>
      </c>
      <c r="Q4087" t="str">
        <f>LEFT(N4087,SEARCH("/",N4087)-1)</f>
        <v>theater</v>
      </c>
      <c r="R4087" t="str">
        <f>RIGHT(N4087, LEN(N4087)-SEARCH("/", N4087))</f>
        <v>plays</v>
      </c>
      <c r="S4087" s="13">
        <f>(J4087/86400)+25569+(-7/24)</f>
        <v>42058.312210648153</v>
      </c>
      <c r="T4087" s="13">
        <f>(I4087/86400)+25569+(-7/24)</f>
        <v>42086.874305555561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</f>
        <v>4.7E-2</v>
      </c>
      <c r="P4088" s="9">
        <f>(E4088/L4088)</f>
        <v>9.4</v>
      </c>
      <c r="Q4088" t="str">
        <f>LEFT(N4088,SEARCH("/",N4088)-1)</f>
        <v>theater</v>
      </c>
      <c r="R4088" t="str">
        <f>RIGHT(N4088, LEN(N4088)-SEARCH("/", N4088))</f>
        <v>plays</v>
      </c>
      <c r="S4088" s="13">
        <f>(J4088/86400)+25569+(-7/24)</f>
        <v>42304.649293981485</v>
      </c>
      <c r="T4088" s="13">
        <f>(I4088/86400)+25569+(-7/24)</f>
        <v>42328.875000000007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</f>
        <v>0</v>
      </c>
      <c r="P4089" s="9" t="e">
        <f>(E4089/L4089)</f>
        <v>#DIV/0!</v>
      </c>
      <c r="Q4089" t="str">
        <f>LEFT(N4089,SEARCH("/",N4089)-1)</f>
        <v>theater</v>
      </c>
      <c r="R4089" t="str">
        <f>RIGHT(N4089, LEN(N4089)-SEARCH("/", N4089))</f>
        <v>plays</v>
      </c>
      <c r="S4089" s="13">
        <f>(J4089/86400)+25569+(-7/24)</f>
        <v>42538.451226851852</v>
      </c>
      <c r="T4089" s="13">
        <f>(I4089/86400)+25569+(-7/24)</f>
        <v>42568.451226851852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</f>
        <v>0.108</v>
      </c>
      <c r="P4090" s="9">
        <f>(E4090/L4090)</f>
        <v>72</v>
      </c>
      <c r="Q4090" t="str">
        <f>LEFT(N4090,SEARCH("/",N4090)-1)</f>
        <v>theater</v>
      </c>
      <c r="R4090" t="str">
        <f>RIGHT(N4090, LEN(N4090)-SEARCH("/", N4090))</f>
        <v>plays</v>
      </c>
      <c r="S4090" s="13">
        <f>(J4090/86400)+25569+(-7/24)</f>
        <v>41990.320879629631</v>
      </c>
      <c r="T4090" s="13">
        <f>(I4090/86400)+25569+(-7/24)</f>
        <v>42020.143055555556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</f>
        <v>4.8000000000000001E-2</v>
      </c>
      <c r="P4091" s="9">
        <f>(E4091/L4091)</f>
        <v>30</v>
      </c>
      <c r="Q4091" t="str">
        <f>LEFT(N4091,SEARCH("/",N4091)-1)</f>
        <v>theater</v>
      </c>
      <c r="R4091" t="str">
        <f>RIGHT(N4091, LEN(N4091)-SEARCH("/", N4091))</f>
        <v>plays</v>
      </c>
      <c r="S4091" s="13">
        <f>(J4091/86400)+25569+(-7/24)</f>
        <v>42122.440833333334</v>
      </c>
      <c r="T4091" s="13">
        <f>(I4091/86400)+25569+(-7/24)</f>
        <v>42155.440972222226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</f>
        <v>3.2000000000000001E-2</v>
      </c>
      <c r="P4092" s="9">
        <f>(E4092/L4092)</f>
        <v>10.666666666666666</v>
      </c>
      <c r="Q4092" t="str">
        <f>LEFT(N4092,SEARCH("/",N4092)-1)</f>
        <v>theater</v>
      </c>
      <c r="R4092" t="str">
        <f>RIGHT(N4092, LEN(N4092)-SEARCH("/", N4092))</f>
        <v>plays</v>
      </c>
      <c r="S4092" s="13">
        <f>(J4092/86400)+25569+(-7/24)</f>
        <v>42209.381215277775</v>
      </c>
      <c r="T4092" s="13">
        <f>(I4092/86400)+25569+(-7/24)</f>
        <v>42223.333333333336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</f>
        <v>0.1275</v>
      </c>
      <c r="P4093" s="9">
        <f>(E4093/L4093)</f>
        <v>25.5</v>
      </c>
      <c r="Q4093" t="str">
        <f>LEFT(N4093,SEARCH("/",N4093)-1)</f>
        <v>theater</v>
      </c>
      <c r="R4093" t="str">
        <f>RIGHT(N4093, LEN(N4093)-SEARCH("/", N4093))</f>
        <v>plays</v>
      </c>
      <c r="S4093" s="13">
        <f>(J4093/86400)+25569+(-7/24)</f>
        <v>41990.21471064815</v>
      </c>
      <c r="T4093" s="13">
        <f>(I4093/86400)+25569+(-7/24)</f>
        <v>42020.21471064815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</f>
        <v>1.8181818181818181E-4</v>
      </c>
      <c r="P4094" s="9">
        <f>(E4094/L4094)</f>
        <v>20</v>
      </c>
      <c r="Q4094" t="str">
        <f>LEFT(N4094,SEARCH("/",N4094)-1)</f>
        <v>theater</v>
      </c>
      <c r="R4094" t="str">
        <f>RIGHT(N4094, LEN(N4094)-SEARCH("/", N4094))</f>
        <v>plays</v>
      </c>
      <c r="S4094" s="13">
        <f>(J4094/86400)+25569+(-7/24)</f>
        <v>42038.903321759259</v>
      </c>
      <c r="T4094" s="13">
        <f>(I4094/86400)+25569+(-7/24)</f>
        <v>42098.861655092594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</f>
        <v>2.4E-2</v>
      </c>
      <c r="P4095" s="9">
        <f>(E4095/L4095)</f>
        <v>15</v>
      </c>
      <c r="Q4095" t="str">
        <f>LEFT(N4095,SEARCH("/",N4095)-1)</f>
        <v>theater</v>
      </c>
      <c r="R4095" t="str">
        <f>RIGHT(N4095, LEN(N4095)-SEARCH("/", N4095))</f>
        <v>plays</v>
      </c>
      <c r="S4095" s="13">
        <f>(J4095/86400)+25569+(-7/24)</f>
        <v>42178.524224537039</v>
      </c>
      <c r="T4095" s="13">
        <f>(I4095/86400)+25569+(-7/24)</f>
        <v>42238.524224537039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</f>
        <v>0.36499999999999999</v>
      </c>
      <c r="P4096" s="9">
        <f>(E4096/L4096)</f>
        <v>91.25</v>
      </c>
      <c r="Q4096" t="str">
        <f>LEFT(N4096,SEARCH("/",N4096)-1)</f>
        <v>theater</v>
      </c>
      <c r="R4096" t="str">
        <f>RIGHT(N4096, LEN(N4096)-SEARCH("/", N4096))</f>
        <v>plays</v>
      </c>
      <c r="S4096" s="13">
        <f>(J4096/86400)+25569+(-7/24)</f>
        <v>41889.795138888891</v>
      </c>
      <c r="T4096" s="13">
        <f>(I4096/86400)+25569+(-7/24)</f>
        <v>41933.915972222225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</f>
        <v>2.6666666666666668E-2</v>
      </c>
      <c r="P4097" s="9">
        <f>(E4097/L4097)</f>
        <v>800</v>
      </c>
      <c r="Q4097" t="str">
        <f>LEFT(N4097,SEARCH("/",N4097)-1)</f>
        <v>theater</v>
      </c>
      <c r="R4097" t="str">
        <f>RIGHT(N4097, LEN(N4097)-SEARCH("/", N4097))</f>
        <v>plays</v>
      </c>
      <c r="S4097" s="13">
        <f>(J4097/86400)+25569+(-7/24)</f>
        <v>42692.740162037044</v>
      </c>
      <c r="T4097" s="13">
        <f>(I4097/86400)+25569+(-7/24)</f>
        <v>42722.740162037044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</f>
        <v>0.11428571428571428</v>
      </c>
      <c r="P4098" s="9">
        <f>(E4098/L4098)</f>
        <v>80</v>
      </c>
      <c r="Q4098" t="str">
        <f>LEFT(N4098,SEARCH("/",N4098)-1)</f>
        <v>theater</v>
      </c>
      <c r="R4098" t="str">
        <f>RIGHT(N4098, LEN(N4098)-SEARCH("/", N4098))</f>
        <v>plays</v>
      </c>
      <c r="S4098" s="13">
        <f>(J4098/86400)+25569+(-7/24)</f>
        <v>42750.238645833335</v>
      </c>
      <c r="T4098" s="13">
        <f>(I4098/86400)+25569+(-7/24)</f>
        <v>42794.077083333337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</f>
        <v>0</v>
      </c>
      <c r="P4099" s="9" t="e">
        <f>(E4099/L4099)</f>
        <v>#DIV/0!</v>
      </c>
      <c r="Q4099" t="str">
        <f>LEFT(N4099,SEARCH("/",N4099)-1)</f>
        <v>theater</v>
      </c>
      <c r="R4099" t="str">
        <f>RIGHT(N4099, LEN(N4099)-SEARCH("/", N4099))</f>
        <v>plays</v>
      </c>
      <c r="S4099" s="13">
        <f>(J4099/86400)+25569+(-7/24)</f>
        <v>42344.532835648155</v>
      </c>
      <c r="T4099" s="13">
        <f>(I4099/86400)+25569+(-7/24)</f>
        <v>42400.704861111117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</f>
        <v>0</v>
      </c>
      <c r="P4100" s="9" t="e">
        <f>(E4100/L4100)</f>
        <v>#DIV/0!</v>
      </c>
      <c r="Q4100" t="str">
        <f>LEFT(N4100,SEARCH("/",N4100)-1)</f>
        <v>theater</v>
      </c>
      <c r="R4100" t="str">
        <f>RIGHT(N4100, LEN(N4100)-SEARCH("/", N4100))</f>
        <v>plays</v>
      </c>
      <c r="S4100" s="13">
        <f>(J4100/86400)+25569+(-7/24)</f>
        <v>42495.430520833332</v>
      </c>
      <c r="T4100" s="13">
        <f>(I4100/86400)+25569+(-7/24)</f>
        <v>42525.430520833332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</f>
        <v>1.1111111111111112E-2</v>
      </c>
      <c r="P4101" s="9">
        <f>(E4101/L4101)</f>
        <v>50</v>
      </c>
      <c r="Q4101" t="str">
        <f>LEFT(N4101,SEARCH("/",N4101)-1)</f>
        <v>theater</v>
      </c>
      <c r="R4101" t="str">
        <f>RIGHT(N4101, LEN(N4101)-SEARCH("/", N4101))</f>
        <v>plays</v>
      </c>
      <c r="S4101" s="13">
        <f>(J4101/86400)+25569+(-7/24)</f>
        <v>42570.558715277781</v>
      </c>
      <c r="T4101" s="13">
        <f>(I4101/86400)+25569+(-7/24)</f>
        <v>42615.558715277781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</f>
        <v>0</v>
      </c>
      <c r="P4102" s="9" t="e">
        <f>(E4102/L4102)</f>
        <v>#DIV/0!</v>
      </c>
      <c r="Q4102" t="str">
        <f>LEFT(N4102,SEARCH("/",N4102)-1)</f>
        <v>theater</v>
      </c>
      <c r="R4102" t="str">
        <f>RIGHT(N4102, LEN(N4102)-SEARCH("/", N4102))</f>
        <v>plays</v>
      </c>
      <c r="S4102" s="13">
        <f>(J4102/86400)+25569+(-7/24)</f>
        <v>41926.833217592597</v>
      </c>
      <c r="T4102" s="13">
        <f>(I4102/86400)+25569+(-7/24)</f>
        <v>41936.833217592597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</f>
        <v>0</v>
      </c>
      <c r="P4103" s="9" t="e">
        <f>(E4103/L4103)</f>
        <v>#DIV/0!</v>
      </c>
      <c r="Q4103" t="str">
        <f>LEFT(N4103,SEARCH("/",N4103)-1)</f>
        <v>theater</v>
      </c>
      <c r="R4103" t="str">
        <f>RIGHT(N4103, LEN(N4103)-SEARCH("/", N4103))</f>
        <v>plays</v>
      </c>
      <c r="S4103" s="13">
        <f>(J4103/86400)+25569+(-7/24)</f>
        <v>42730.612060185187</v>
      </c>
      <c r="T4103" s="13">
        <f>(I4103/86400)+25569+(-7/24)</f>
        <v>42760.612060185187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</f>
        <v>0.27400000000000002</v>
      </c>
      <c r="P4104" s="9">
        <f>(E4104/L4104)</f>
        <v>22.833333333333332</v>
      </c>
      <c r="Q4104" t="str">
        <f>LEFT(N4104,SEARCH("/",N4104)-1)</f>
        <v>theater</v>
      </c>
      <c r="R4104" t="str">
        <f>RIGHT(N4104, LEN(N4104)-SEARCH("/", N4104))</f>
        <v>plays</v>
      </c>
      <c r="S4104" s="13">
        <f>(J4104/86400)+25569+(-7/24)</f>
        <v>42475.556400462963</v>
      </c>
      <c r="T4104" s="13">
        <f>(I4104/86400)+25569+(-7/24)</f>
        <v>42505.556400462963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</f>
        <v>0.1</v>
      </c>
      <c r="P4105" s="9">
        <f>(E4105/L4105)</f>
        <v>16.666666666666668</v>
      </c>
      <c r="Q4105" t="str">
        <f>LEFT(N4105,SEARCH("/",N4105)-1)</f>
        <v>theater</v>
      </c>
      <c r="R4105" t="str">
        <f>RIGHT(N4105, LEN(N4105)-SEARCH("/", N4105))</f>
        <v>plays</v>
      </c>
      <c r="S4105" s="13">
        <f>(J4105/86400)+25569+(-7/24)</f>
        <v>42188.541273148156</v>
      </c>
      <c r="T4105" s="13">
        <f>(I4105/86400)+25569+(-7/24)</f>
        <v>42242.480555555558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</f>
        <v>0.21366666666666667</v>
      </c>
      <c r="P4106" s="9">
        <f>(E4106/L4106)</f>
        <v>45.785714285714285</v>
      </c>
      <c r="Q4106" t="str">
        <f>LEFT(N4106,SEARCH("/",N4106)-1)</f>
        <v>theater</v>
      </c>
      <c r="R4106" t="str">
        <f>RIGHT(N4106, LEN(N4106)-SEARCH("/", N4106))</f>
        <v>plays</v>
      </c>
      <c r="S4106" s="13">
        <f>(J4106/86400)+25569+(-7/24)</f>
        <v>42639.986504629633</v>
      </c>
      <c r="T4106" s="13">
        <f>(I4106/86400)+25569+(-7/24)</f>
        <v>42669.986504629633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</f>
        <v>6.9696969696969702E-2</v>
      </c>
      <c r="P4107" s="9">
        <f>(E4107/L4107)</f>
        <v>383.33333333333331</v>
      </c>
      <c r="Q4107" t="str">
        <f>LEFT(N4107,SEARCH("/",N4107)-1)</f>
        <v>theater</v>
      </c>
      <c r="R4107" t="str">
        <f>RIGHT(N4107, LEN(N4107)-SEARCH("/", N4107))</f>
        <v>plays</v>
      </c>
      <c r="S4107" s="13">
        <f>(J4107/86400)+25569+(-7/24)</f>
        <v>42696.718854166669</v>
      </c>
      <c r="T4107" s="13">
        <f>(I4107/86400)+25569+(-7/24)</f>
        <v>42729.718854166669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</f>
        <v>0.70599999999999996</v>
      </c>
      <c r="P4108" s="9">
        <f>(E4108/L4108)</f>
        <v>106.96969696969697</v>
      </c>
      <c r="Q4108" t="str">
        <f>LEFT(N4108,SEARCH("/",N4108)-1)</f>
        <v>theater</v>
      </c>
      <c r="R4108" t="str">
        <f>RIGHT(N4108, LEN(N4108)-SEARCH("/", N4108))</f>
        <v>plays</v>
      </c>
      <c r="S4108" s="13">
        <f>(J4108/86400)+25569+(-7/24)</f>
        <v>42052.757708333338</v>
      </c>
      <c r="T4108" s="13">
        <f>(I4108/86400)+25569+(-7/24)</f>
        <v>42095.750000000007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</f>
        <v>2.0500000000000001E-2</v>
      </c>
      <c r="P4109" s="9">
        <f>(E4109/L4109)</f>
        <v>10.25</v>
      </c>
      <c r="Q4109" t="str">
        <f>LEFT(N4109,SEARCH("/",N4109)-1)</f>
        <v>theater</v>
      </c>
      <c r="R4109" t="str">
        <f>RIGHT(N4109, LEN(N4109)-SEARCH("/", N4109))</f>
        <v>plays</v>
      </c>
      <c r="S4109" s="13">
        <f>(J4109/86400)+25569+(-7/24)</f>
        <v>41883.625011574077</v>
      </c>
      <c r="T4109" s="13">
        <f>(I4109/86400)+25569+(-7/24)</f>
        <v>41906.625011574077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</f>
        <v>1.9666666666666666E-2</v>
      </c>
      <c r="P4110" s="9">
        <f>(E4110/L4110)</f>
        <v>59</v>
      </c>
      <c r="Q4110" t="str">
        <f>LEFT(N4110,SEARCH("/",N4110)-1)</f>
        <v>theater</v>
      </c>
      <c r="R4110" t="str">
        <f>RIGHT(N4110, LEN(N4110)-SEARCH("/", N4110))</f>
        <v>plays</v>
      </c>
      <c r="S4110" s="13">
        <f>(J4110/86400)+25569+(-7/24)</f>
        <v>42766.740011574075</v>
      </c>
      <c r="T4110" s="13">
        <f>(I4110/86400)+25569+(-7/24)</f>
        <v>42796.916666666664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</f>
        <v>0</v>
      </c>
      <c r="P4111" s="9" t="e">
        <f>(E4111/L4111)</f>
        <v>#DIV/0!</v>
      </c>
      <c r="Q4111" t="str">
        <f>LEFT(N4111,SEARCH("/",N4111)-1)</f>
        <v>theater</v>
      </c>
      <c r="R4111" t="str">
        <f>RIGHT(N4111, LEN(N4111)-SEARCH("/", N4111))</f>
        <v>plays</v>
      </c>
      <c r="S4111" s="13">
        <f>(J4111/86400)+25569+(-7/24)</f>
        <v>42307.247731481482</v>
      </c>
      <c r="T4111" s="13">
        <f>(I4111/86400)+25569+(-7/24)</f>
        <v>42337.289398148154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</f>
        <v>0.28666666666666668</v>
      </c>
      <c r="P4112" s="9">
        <f>(E4112/L4112)</f>
        <v>14.333333333333334</v>
      </c>
      <c r="Q4112" t="str">
        <f>LEFT(N4112,SEARCH("/",N4112)-1)</f>
        <v>theater</v>
      </c>
      <c r="R4112" t="str">
        <f>RIGHT(N4112, LEN(N4112)-SEARCH("/", N4112))</f>
        <v>plays</v>
      </c>
      <c r="S4112" s="13">
        <f>(J4112/86400)+25569+(-7/24)</f>
        <v>42512.335081018522</v>
      </c>
      <c r="T4112" s="13">
        <f>(I4112/86400)+25569+(-7/24)</f>
        <v>42572.335081018522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</f>
        <v>3.1333333333333331E-2</v>
      </c>
      <c r="P4113" s="9">
        <f>(E4113/L4113)</f>
        <v>15.666666666666666</v>
      </c>
      <c r="Q4113" t="str">
        <f>LEFT(N4113,SEARCH("/",N4113)-1)</f>
        <v>theater</v>
      </c>
      <c r="R4113" t="str">
        <f>RIGHT(N4113, LEN(N4113)-SEARCH("/", N4113))</f>
        <v>plays</v>
      </c>
      <c r="S4113" s="13">
        <f>(J4113/86400)+25569+(-7/24)</f>
        <v>42028.844212962962</v>
      </c>
      <c r="T4113" s="13">
        <f>(I4113/86400)+25569+(-7/24)</f>
        <v>42058.844212962962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</f>
        <v>4.0000000000000002E-4</v>
      </c>
      <c r="P4114" s="9">
        <f>(E4114/L4114)</f>
        <v>1</v>
      </c>
      <c r="Q4114" t="str">
        <f>LEFT(N4114,SEARCH("/",N4114)-1)</f>
        <v>theater</v>
      </c>
      <c r="R4114" t="str">
        <f>RIGHT(N4114, LEN(N4114)-SEARCH("/", N4114))</f>
        <v>plays</v>
      </c>
      <c r="S4114" s="13">
        <f>(J4114/86400)+25569+(-7/24)</f>
        <v>42400.65493055556</v>
      </c>
      <c r="T4114" s="13">
        <f>(I4114/86400)+25569+(-7/24)</f>
        <v>42427.708333333336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</f>
        <v>2E-3</v>
      </c>
      <c r="P4115" s="9">
        <f>(E4115/L4115)</f>
        <v>1</v>
      </c>
      <c r="Q4115" t="str">
        <f>LEFT(N4115,SEARCH("/",N4115)-1)</f>
        <v>theater</v>
      </c>
      <c r="R4115" t="str">
        <f>RIGHT(N4115, LEN(N4115)-SEARCH("/", N4115))</f>
        <v>plays</v>
      </c>
      <c r="S4115" s="13">
        <f>(J4115/86400)+25569+(-7/24)</f>
        <v>42358.281516203708</v>
      </c>
      <c r="T4115" s="13">
        <f>(I4115/86400)+25569+(-7/24)</f>
        <v>42376.981944444451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E30000"/>
        <color rgb="FF00B050"/>
        <color rgb="FF382D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7AB7-02B8-D647-A62D-5C820EA87FC0}">
  <sheetPr codeName="Sheet2"/>
  <dimension ref="A1:G25"/>
  <sheetViews>
    <sheetView tabSelected="1" topLeftCell="A2"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8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7.33203125" bestFit="1" customWidth="1"/>
    <col min="8" max="8" width="21.6640625" bestFit="1" customWidth="1"/>
    <col min="9" max="9" width="11.83203125" bestFit="1" customWidth="1"/>
    <col min="10" max="10" width="25.83203125" bestFit="1" customWidth="1"/>
    <col min="11" max="11" width="16" bestFit="1" customWidth="1"/>
    <col min="12" max="12" width="5.5" bestFit="1" customWidth="1"/>
    <col min="13" max="13" width="8.1640625" bestFit="1" customWidth="1"/>
    <col min="14" max="14" width="6.33203125" bestFit="1" customWidth="1"/>
    <col min="15" max="15" width="13.83203125" bestFit="1" customWidth="1"/>
    <col min="16" max="16" width="21" bestFit="1" customWidth="1"/>
    <col min="17" max="17" width="13.83203125" bestFit="1" customWidth="1"/>
    <col min="18" max="18" width="21" bestFit="1" customWidth="1"/>
    <col min="19" max="19" width="6.83203125" bestFit="1" customWidth="1"/>
    <col min="20" max="20" width="8.83203125" bestFit="1" customWidth="1"/>
    <col min="21" max="21" width="5.5" bestFit="1" customWidth="1"/>
    <col min="22" max="22" width="8.1640625" bestFit="1" customWidth="1"/>
    <col min="23" max="23" width="6.33203125" bestFit="1" customWidth="1"/>
    <col min="24" max="25" width="8.83203125" bestFit="1" customWidth="1"/>
    <col min="26" max="26" width="13.83203125" bestFit="1" customWidth="1"/>
    <col min="27" max="27" width="21" bestFit="1" customWidth="1"/>
    <col min="28" max="28" width="13.83203125" bestFit="1" customWidth="1"/>
    <col min="29" max="29" width="21" bestFit="1" customWidth="1"/>
    <col min="30" max="30" width="13.83203125" bestFit="1" customWidth="1"/>
    <col min="31" max="31" width="21" bestFit="1" customWidth="1"/>
    <col min="32" max="32" width="8.1640625" bestFit="1" customWidth="1"/>
    <col min="33" max="33" width="7.83203125" bestFit="1" customWidth="1"/>
    <col min="34" max="34" width="5.5" bestFit="1" customWidth="1"/>
    <col min="35" max="35" width="8.1640625" bestFit="1" customWidth="1"/>
    <col min="36" max="36" width="6.33203125" bestFit="1" customWidth="1"/>
    <col min="37" max="37" width="13.83203125" bestFit="1" customWidth="1"/>
    <col min="38" max="38" width="21" bestFit="1" customWidth="1"/>
    <col min="39" max="39" width="6.83203125" bestFit="1" customWidth="1"/>
    <col min="40" max="40" width="8.83203125" bestFit="1" customWidth="1"/>
    <col min="41" max="41" width="5.83203125" bestFit="1" customWidth="1"/>
    <col min="42" max="42" width="7.83203125" bestFit="1" customWidth="1"/>
    <col min="43" max="43" width="13.83203125" bestFit="1" customWidth="1"/>
    <col min="44" max="44" width="21" bestFit="1" customWidth="1"/>
    <col min="45" max="45" width="13.83203125" bestFit="1" customWidth="1"/>
    <col min="46" max="46" width="21" bestFit="1" customWidth="1"/>
    <col min="47" max="47" width="4" bestFit="1" customWidth="1"/>
    <col min="48" max="48" width="5.5" bestFit="1" customWidth="1"/>
    <col min="49" max="49" width="8.1640625" bestFit="1" customWidth="1"/>
    <col min="50" max="50" width="6.33203125" bestFit="1" customWidth="1"/>
    <col min="51" max="51" width="13.83203125" bestFit="1" customWidth="1"/>
    <col min="52" max="52" width="21" bestFit="1" customWidth="1"/>
    <col min="53" max="53" width="8.83203125" bestFit="1" customWidth="1"/>
    <col min="54" max="54" width="10.83203125" bestFit="1" customWidth="1"/>
    <col min="55" max="55" width="13.83203125" bestFit="1" customWidth="1"/>
    <col min="56" max="56" width="21" bestFit="1" customWidth="1"/>
    <col min="57" max="57" width="5.83203125" bestFit="1" customWidth="1"/>
    <col min="58" max="58" width="7.83203125" bestFit="1" customWidth="1"/>
    <col min="59" max="59" width="13.83203125" bestFit="1" customWidth="1"/>
    <col min="60" max="60" width="21" bestFit="1" customWidth="1"/>
    <col min="61" max="61" width="6.83203125" bestFit="1" customWidth="1"/>
    <col min="62" max="62" width="8.83203125" bestFit="1" customWidth="1"/>
    <col min="63" max="63" width="5.83203125" bestFit="1" customWidth="1"/>
    <col min="64" max="64" width="7.83203125" bestFit="1" customWidth="1"/>
    <col min="65" max="65" width="5.5" bestFit="1" customWidth="1"/>
    <col min="66" max="66" width="6.33203125" bestFit="1" customWidth="1"/>
    <col min="67" max="67" width="13.83203125" bestFit="1" customWidth="1"/>
    <col min="68" max="68" width="21" bestFit="1" customWidth="1"/>
    <col min="69" max="69" width="6.83203125" bestFit="1" customWidth="1"/>
    <col min="70" max="70" width="8.83203125" bestFit="1" customWidth="1"/>
    <col min="71" max="71" width="13.83203125" bestFit="1" customWidth="1"/>
    <col min="72" max="72" width="21" bestFit="1" customWidth="1"/>
    <col min="73" max="73" width="8.1640625" bestFit="1" customWidth="1"/>
    <col min="74" max="74" width="7.83203125" bestFit="1" customWidth="1"/>
    <col min="75" max="75" width="13.83203125" bestFit="1" customWidth="1"/>
    <col min="76" max="76" width="21" bestFit="1" customWidth="1"/>
    <col min="77" max="77" width="6.83203125" bestFit="1" customWidth="1"/>
    <col min="78" max="78" width="8.83203125" bestFit="1" customWidth="1"/>
    <col min="79" max="79" width="13.83203125" bestFit="1" customWidth="1"/>
    <col min="80" max="80" width="21" bestFit="1" customWidth="1"/>
    <col min="81" max="81" width="5.5" bestFit="1" customWidth="1"/>
    <col min="82" max="82" width="6.33203125" bestFit="1" customWidth="1"/>
    <col min="83" max="83" width="13.83203125" bestFit="1" customWidth="1"/>
    <col min="84" max="84" width="20" bestFit="1" customWidth="1"/>
    <col min="85" max="85" width="8.83203125" bestFit="1" customWidth="1"/>
    <col min="86" max="86" width="5.5" bestFit="1" customWidth="1"/>
    <col min="87" max="87" width="8.83203125" bestFit="1" customWidth="1"/>
    <col min="88" max="88" width="13.83203125" bestFit="1" customWidth="1"/>
    <col min="89" max="89" width="21" bestFit="1" customWidth="1"/>
    <col min="90" max="90" width="8.83203125" bestFit="1" customWidth="1"/>
    <col min="91" max="91" width="5.5" bestFit="1" customWidth="1"/>
    <col min="92" max="92" width="7.83203125" bestFit="1" customWidth="1"/>
    <col min="93" max="93" width="5.5" bestFit="1" customWidth="1"/>
    <col min="94" max="94" width="6.33203125" bestFit="1" customWidth="1"/>
    <col min="95" max="95" width="7.83203125" bestFit="1" customWidth="1"/>
    <col min="96" max="96" width="9.83203125" bestFit="1" customWidth="1"/>
    <col min="97" max="97" width="13.83203125" bestFit="1" customWidth="1"/>
    <col min="98" max="98" width="21" bestFit="1" customWidth="1"/>
    <col min="99" max="99" width="5.83203125" bestFit="1" customWidth="1"/>
    <col min="100" max="100" width="8.1640625" bestFit="1" customWidth="1"/>
    <col min="101" max="101" width="7.83203125" bestFit="1" customWidth="1"/>
    <col min="102" max="102" width="13.83203125" bestFit="1" customWidth="1"/>
    <col min="103" max="103" width="21" bestFit="1" customWidth="1"/>
    <col min="104" max="104" width="6.83203125" bestFit="1" customWidth="1"/>
    <col min="105" max="105" width="8.83203125" bestFit="1" customWidth="1"/>
    <col min="106" max="106" width="13.83203125" bestFit="1" customWidth="1"/>
    <col min="107" max="107" width="21" bestFit="1" customWidth="1"/>
    <col min="108" max="108" width="5.5" bestFit="1" customWidth="1"/>
    <col min="109" max="109" width="6.33203125" bestFit="1" customWidth="1"/>
    <col min="110" max="110" width="5.83203125" bestFit="1" customWidth="1"/>
    <col min="111" max="111" width="7.83203125" bestFit="1" customWidth="1"/>
    <col min="112" max="112" width="5.83203125" bestFit="1" customWidth="1"/>
    <col min="113" max="113" width="7.83203125" bestFit="1" customWidth="1"/>
    <col min="114" max="114" width="6.83203125" bestFit="1" customWidth="1"/>
    <col min="115" max="116" width="8.83203125" bestFit="1" customWidth="1"/>
    <col min="117" max="117" width="4" bestFit="1" customWidth="1"/>
    <col min="118" max="118" width="5.5" bestFit="1" customWidth="1"/>
    <col min="119" max="119" width="8.1640625" bestFit="1" customWidth="1"/>
    <col min="120" max="120" width="7.33203125" bestFit="1" customWidth="1"/>
    <col min="121" max="121" width="13.83203125" bestFit="1" customWidth="1"/>
    <col min="122" max="122" width="21" bestFit="1" customWidth="1"/>
    <col min="123" max="123" width="13.83203125" bestFit="1" customWidth="1"/>
    <col min="124" max="124" width="21" bestFit="1" customWidth="1"/>
    <col min="125" max="125" width="7.83203125" bestFit="1" customWidth="1"/>
    <col min="126" max="126" width="9.83203125" bestFit="1" customWidth="1"/>
    <col min="127" max="127" width="13.83203125" bestFit="1" customWidth="1"/>
    <col min="128" max="128" width="21" bestFit="1" customWidth="1"/>
    <col min="129" max="129" width="8.83203125" bestFit="1" customWidth="1"/>
    <col min="130" max="130" width="10.83203125" bestFit="1" customWidth="1"/>
    <col min="131" max="131" width="6.83203125" bestFit="1" customWidth="1"/>
    <col min="132" max="132" width="8.83203125" bestFit="1" customWidth="1"/>
    <col min="133" max="133" width="13.83203125" bestFit="1" customWidth="1"/>
    <col min="134" max="134" width="21" bestFit="1" customWidth="1"/>
    <col min="135" max="135" width="13.83203125" bestFit="1" customWidth="1"/>
    <col min="136" max="136" width="21" bestFit="1" customWidth="1"/>
    <col min="137" max="137" width="9.83203125" bestFit="1" customWidth="1"/>
    <col min="138" max="138" width="11.83203125" bestFit="1" customWidth="1"/>
    <col min="139" max="139" width="13.83203125" bestFit="1" customWidth="1"/>
    <col min="140" max="140" width="21" bestFit="1" customWidth="1"/>
    <col min="141" max="141" width="7.83203125" bestFit="1" customWidth="1"/>
    <col min="142" max="142" width="9.83203125" bestFit="1" customWidth="1"/>
    <col min="143" max="143" width="13.83203125" bestFit="1" customWidth="1"/>
    <col min="144" max="144" width="21" bestFit="1" customWidth="1"/>
    <col min="145" max="145" width="13.83203125" bestFit="1" customWidth="1"/>
    <col min="146" max="146" width="21" bestFit="1" customWidth="1"/>
    <col min="147" max="147" width="13.83203125" bestFit="1" customWidth="1"/>
    <col min="148" max="148" width="21" bestFit="1" customWidth="1"/>
    <col min="149" max="149" width="13.83203125" bestFit="1" customWidth="1"/>
    <col min="150" max="150" width="21" bestFit="1" customWidth="1"/>
    <col min="151" max="151" width="13.83203125" bestFit="1" customWidth="1"/>
    <col min="152" max="152" width="21" bestFit="1" customWidth="1"/>
    <col min="153" max="153" width="13.83203125" bestFit="1" customWidth="1"/>
    <col min="154" max="154" width="5.5" bestFit="1" customWidth="1"/>
    <col min="155" max="155" width="8.1640625" bestFit="1" customWidth="1"/>
    <col min="156" max="156" width="21" bestFit="1" customWidth="1"/>
    <col min="157" max="157" width="13.83203125" bestFit="1" customWidth="1"/>
    <col min="158" max="158" width="21" bestFit="1" customWidth="1"/>
    <col min="159" max="159" width="13.83203125" bestFit="1" customWidth="1"/>
    <col min="160" max="160" width="21" bestFit="1" customWidth="1"/>
    <col min="161" max="161" width="9.83203125" bestFit="1" customWidth="1"/>
    <col min="162" max="162" width="11.83203125" bestFit="1" customWidth="1"/>
    <col min="163" max="163" width="8.83203125" bestFit="1" customWidth="1"/>
    <col min="164" max="164" width="5.5" bestFit="1" customWidth="1"/>
    <col min="165" max="165" width="8.1640625" bestFit="1" customWidth="1"/>
    <col min="166" max="166" width="7.33203125" bestFit="1" customWidth="1"/>
    <col min="167" max="167" width="13.83203125" bestFit="1" customWidth="1"/>
    <col min="168" max="168" width="21" bestFit="1" customWidth="1"/>
    <col min="169" max="169" width="6.83203125" bestFit="1" customWidth="1"/>
    <col min="170" max="170" width="8.83203125" bestFit="1" customWidth="1"/>
    <col min="171" max="171" width="13.83203125" bestFit="1" customWidth="1"/>
    <col min="172" max="172" width="21" bestFit="1" customWidth="1"/>
    <col min="173" max="173" width="6.83203125" bestFit="1" customWidth="1"/>
    <col min="174" max="174" width="8.83203125" bestFit="1" customWidth="1"/>
    <col min="175" max="175" width="13.83203125" bestFit="1" customWidth="1"/>
    <col min="176" max="176" width="21" bestFit="1" customWidth="1"/>
    <col min="177" max="177" width="13.83203125" bestFit="1" customWidth="1"/>
    <col min="178" max="178" width="21" bestFit="1" customWidth="1"/>
    <col min="179" max="179" width="7.83203125" bestFit="1" customWidth="1"/>
    <col min="180" max="180" width="9.83203125" bestFit="1" customWidth="1"/>
    <col min="181" max="181" width="6.83203125" bestFit="1" customWidth="1"/>
    <col min="182" max="183" width="8.83203125" bestFit="1" customWidth="1"/>
    <col min="184" max="184" width="5.5" bestFit="1" customWidth="1"/>
    <col min="185" max="185" width="8.1640625" bestFit="1" customWidth="1"/>
    <col min="186" max="186" width="7.33203125" bestFit="1" customWidth="1"/>
    <col min="187" max="187" width="8.83203125" bestFit="1" customWidth="1"/>
    <col min="188" max="188" width="10.83203125" bestFit="1" customWidth="1"/>
    <col min="189" max="189" width="13.83203125" bestFit="1" customWidth="1"/>
    <col min="190" max="190" width="21" bestFit="1" customWidth="1"/>
    <col min="191" max="191" width="7.83203125" bestFit="1" customWidth="1"/>
    <col min="192" max="192" width="9.83203125" bestFit="1" customWidth="1"/>
    <col min="193" max="193" width="13.83203125" bestFit="1" customWidth="1"/>
    <col min="194" max="194" width="8.1640625" bestFit="1" customWidth="1"/>
    <col min="195" max="195" width="21" bestFit="1" customWidth="1"/>
    <col min="196" max="196" width="13.83203125" bestFit="1" customWidth="1"/>
    <col min="197" max="197" width="21" bestFit="1" customWidth="1"/>
    <col min="198" max="198" width="13.83203125" bestFit="1" customWidth="1"/>
    <col min="199" max="199" width="21" bestFit="1" customWidth="1"/>
    <col min="200" max="200" width="13.83203125" bestFit="1" customWidth="1"/>
    <col min="201" max="201" width="21" bestFit="1" customWidth="1"/>
    <col min="202" max="203" width="8.83203125" bestFit="1" customWidth="1"/>
    <col min="204" max="204" width="5.5" bestFit="1" customWidth="1"/>
    <col min="205" max="205" width="8.1640625" bestFit="1" customWidth="1"/>
    <col min="206" max="206" width="7.33203125" bestFit="1" customWidth="1"/>
    <col min="207" max="207" width="8.83203125" bestFit="1" customWidth="1"/>
    <col min="208" max="208" width="10.83203125" bestFit="1" customWidth="1"/>
    <col min="209" max="209" width="13.83203125" bestFit="1" customWidth="1"/>
    <col min="210" max="210" width="21" bestFit="1" customWidth="1"/>
    <col min="211" max="211" width="13.83203125" bestFit="1" customWidth="1"/>
    <col min="212" max="212" width="21" bestFit="1" customWidth="1"/>
    <col min="213" max="213" width="13.83203125" bestFit="1" customWidth="1"/>
    <col min="214" max="214" width="21" bestFit="1" customWidth="1"/>
    <col min="215" max="215" width="13.83203125" bestFit="1" customWidth="1"/>
    <col min="216" max="216" width="21" bestFit="1" customWidth="1"/>
    <col min="217" max="217" width="8.83203125" bestFit="1" customWidth="1"/>
    <col min="218" max="218" width="9.83203125" bestFit="1" customWidth="1"/>
    <col min="219" max="219" width="8.83203125" bestFit="1" customWidth="1"/>
    <col min="220" max="220" width="4" bestFit="1" customWidth="1"/>
    <col min="221" max="221" width="5.5" bestFit="1" customWidth="1"/>
    <col min="222" max="222" width="8.1640625" bestFit="1" customWidth="1"/>
    <col min="223" max="223" width="7.33203125" bestFit="1" customWidth="1"/>
    <col min="224" max="224" width="13.83203125" bestFit="1" customWidth="1"/>
    <col min="225" max="225" width="21" bestFit="1" customWidth="1"/>
    <col min="226" max="226" width="13.83203125" bestFit="1" customWidth="1"/>
    <col min="227" max="227" width="21" bestFit="1" customWidth="1"/>
    <col min="228" max="228" width="13.83203125" bestFit="1" customWidth="1"/>
    <col min="229" max="229" width="21" bestFit="1" customWidth="1"/>
    <col min="230" max="230" width="6.83203125" bestFit="1" customWidth="1"/>
    <col min="231" max="231" width="8.83203125" bestFit="1" customWidth="1"/>
    <col min="232" max="232" width="13.83203125" bestFit="1" customWidth="1"/>
    <col min="233" max="233" width="21" bestFit="1" customWidth="1"/>
    <col min="234" max="234" width="13.83203125" bestFit="1" customWidth="1"/>
    <col min="235" max="235" width="21" bestFit="1" customWidth="1"/>
    <col min="236" max="236" width="6.83203125" bestFit="1" customWidth="1"/>
    <col min="237" max="237" width="8.83203125" bestFit="1" customWidth="1"/>
    <col min="238" max="238" width="13.83203125" bestFit="1" customWidth="1"/>
    <col min="239" max="239" width="21" bestFit="1" customWidth="1"/>
    <col min="240" max="240" width="13.83203125" bestFit="1" customWidth="1"/>
    <col min="241" max="241" width="21" bestFit="1" customWidth="1"/>
    <col min="242" max="242" width="13.83203125" bestFit="1" customWidth="1"/>
    <col min="243" max="243" width="21" bestFit="1" customWidth="1"/>
    <col min="244" max="244" width="7.83203125" bestFit="1" customWidth="1"/>
    <col min="245" max="245" width="9.83203125" bestFit="1" customWidth="1"/>
    <col min="246" max="246" width="13.83203125" bestFit="1" customWidth="1"/>
    <col min="247" max="247" width="21" bestFit="1" customWidth="1"/>
    <col min="248" max="248" width="13.83203125" bestFit="1" customWidth="1"/>
    <col min="249" max="249" width="21" bestFit="1" customWidth="1"/>
    <col min="250" max="250" width="5.5" bestFit="1" customWidth="1"/>
    <col min="251" max="251" width="7.33203125" bestFit="1" customWidth="1"/>
    <col min="252" max="252" width="6.83203125" bestFit="1" customWidth="1"/>
    <col min="253" max="254" width="8.83203125" bestFit="1" customWidth="1"/>
    <col min="255" max="255" width="5.5" bestFit="1" customWidth="1"/>
    <col min="256" max="256" width="9.83203125" bestFit="1" customWidth="1"/>
    <col min="257" max="257" width="13.83203125" bestFit="1" customWidth="1"/>
    <col min="258" max="258" width="21" bestFit="1" customWidth="1"/>
    <col min="259" max="259" width="8.83203125" bestFit="1" customWidth="1"/>
    <col min="260" max="260" width="10.83203125" bestFit="1" customWidth="1"/>
    <col min="261" max="261" width="6.83203125" bestFit="1" customWidth="1"/>
    <col min="262" max="262" width="8.83203125" bestFit="1" customWidth="1"/>
    <col min="263" max="263" width="13.83203125" bestFit="1" customWidth="1"/>
    <col min="264" max="264" width="21" bestFit="1" customWidth="1"/>
    <col min="265" max="265" width="8.83203125" bestFit="1" customWidth="1"/>
    <col min="266" max="266" width="10.83203125" bestFit="1" customWidth="1"/>
    <col min="267" max="267" width="13.83203125" bestFit="1" customWidth="1"/>
    <col min="268" max="268" width="21" bestFit="1" customWidth="1"/>
    <col min="269" max="269" width="13.83203125" bestFit="1" customWidth="1"/>
    <col min="270" max="270" width="21" bestFit="1" customWidth="1"/>
    <col min="271" max="271" width="13.83203125" bestFit="1" customWidth="1"/>
    <col min="272" max="272" width="21" bestFit="1" customWidth="1"/>
    <col min="273" max="273" width="5.5" bestFit="1" customWidth="1"/>
    <col min="274" max="274" width="7.33203125" bestFit="1" customWidth="1"/>
    <col min="275" max="275" width="6.83203125" bestFit="1" customWidth="1"/>
    <col min="276" max="276" width="8.83203125" bestFit="1" customWidth="1"/>
    <col min="277" max="277" width="13.83203125" bestFit="1" customWidth="1"/>
    <col min="278" max="278" width="21" bestFit="1" customWidth="1"/>
    <col min="279" max="279" width="7.83203125" bestFit="1" customWidth="1"/>
    <col min="280" max="280" width="9.83203125" bestFit="1" customWidth="1"/>
    <col min="281" max="281" width="13.83203125" bestFit="1" customWidth="1"/>
    <col min="282" max="282" width="21" bestFit="1" customWidth="1"/>
    <col min="283" max="283" width="13.83203125" bestFit="1" customWidth="1"/>
    <col min="284" max="284" width="21" bestFit="1" customWidth="1"/>
    <col min="285" max="285" width="6.83203125" bestFit="1" customWidth="1"/>
    <col min="286" max="286" width="8.1640625" bestFit="1" customWidth="1"/>
    <col min="287" max="287" width="8.83203125" bestFit="1" customWidth="1"/>
    <col min="288" max="288" width="13.83203125" bestFit="1" customWidth="1"/>
    <col min="289" max="289" width="21" bestFit="1" customWidth="1"/>
    <col min="290" max="290" width="13.83203125" bestFit="1" customWidth="1"/>
    <col min="291" max="291" width="21" bestFit="1" customWidth="1"/>
    <col min="292" max="292" width="13.83203125" bestFit="1" customWidth="1"/>
    <col min="293" max="293" width="21" bestFit="1" customWidth="1"/>
    <col min="294" max="294" width="13.83203125" bestFit="1" customWidth="1"/>
    <col min="295" max="295" width="21" bestFit="1" customWidth="1"/>
    <col min="296" max="296" width="13.83203125" bestFit="1" customWidth="1"/>
    <col min="297" max="297" width="21" bestFit="1" customWidth="1"/>
    <col min="298" max="298" width="8.83203125" bestFit="1" customWidth="1"/>
    <col min="299" max="299" width="10.83203125" bestFit="1" customWidth="1"/>
    <col min="300" max="300" width="13.83203125" bestFit="1" customWidth="1"/>
    <col min="301" max="301" width="21" bestFit="1" customWidth="1"/>
    <col min="302" max="302" width="8.83203125" bestFit="1" customWidth="1"/>
    <col min="303" max="303" width="4" bestFit="1" customWidth="1"/>
    <col min="304" max="304" width="5.5" bestFit="1" customWidth="1"/>
    <col min="305" max="305" width="7.33203125" bestFit="1" customWidth="1"/>
    <col min="306" max="306" width="13.83203125" bestFit="1" customWidth="1"/>
    <col min="307" max="307" width="21" bestFit="1" customWidth="1"/>
    <col min="308" max="308" width="13.83203125" bestFit="1" customWidth="1"/>
    <col min="309" max="309" width="21" bestFit="1" customWidth="1"/>
    <col min="310" max="310" width="13.83203125" bestFit="1" customWidth="1"/>
    <col min="311" max="311" width="8.1640625" bestFit="1" customWidth="1"/>
    <col min="312" max="312" width="21" bestFit="1" customWidth="1"/>
    <col min="313" max="313" width="6.83203125" bestFit="1" customWidth="1"/>
    <col min="314" max="314" width="8.83203125" bestFit="1" customWidth="1"/>
    <col min="315" max="315" width="13.83203125" bestFit="1" customWidth="1"/>
    <col min="316" max="316" width="21" bestFit="1" customWidth="1"/>
    <col min="317" max="317" width="13.83203125" bestFit="1" customWidth="1"/>
    <col min="318" max="318" width="21" bestFit="1" customWidth="1"/>
    <col min="319" max="319" width="13.83203125" bestFit="1" customWidth="1"/>
    <col min="320" max="320" width="21" bestFit="1" customWidth="1"/>
    <col min="321" max="321" width="8.83203125" bestFit="1" customWidth="1"/>
    <col min="322" max="322" width="4" bestFit="1" customWidth="1"/>
    <col min="323" max="323" width="5.5" bestFit="1" customWidth="1"/>
    <col min="324" max="324" width="9.83203125" bestFit="1" customWidth="1"/>
    <col min="325" max="325" width="12.83203125" bestFit="1" customWidth="1"/>
    <col min="326" max="326" width="21" bestFit="1" customWidth="1"/>
    <col min="327" max="327" width="13.83203125" bestFit="1" customWidth="1"/>
    <col min="328" max="328" width="21" bestFit="1" customWidth="1"/>
    <col min="329" max="329" width="13.83203125" bestFit="1" customWidth="1"/>
    <col min="330" max="330" width="21" bestFit="1" customWidth="1"/>
    <col min="331" max="331" width="5.5" bestFit="1" customWidth="1"/>
    <col min="332" max="332" width="7.33203125" bestFit="1" customWidth="1"/>
    <col min="333" max="333" width="13.83203125" bestFit="1" customWidth="1"/>
    <col min="334" max="334" width="21" bestFit="1" customWidth="1"/>
    <col min="335" max="335" width="13.83203125" bestFit="1" customWidth="1"/>
    <col min="336" max="336" width="21" bestFit="1" customWidth="1"/>
    <col min="337" max="337" width="13.83203125" bestFit="1" customWidth="1"/>
    <col min="338" max="338" width="8.1640625" bestFit="1" customWidth="1"/>
    <col min="339" max="339" width="21" bestFit="1" customWidth="1"/>
    <col min="340" max="340" width="6.83203125" bestFit="1" customWidth="1"/>
    <col min="341" max="341" width="8.83203125" bestFit="1" customWidth="1"/>
    <col min="342" max="342" width="13.83203125" bestFit="1" customWidth="1"/>
    <col min="343" max="343" width="21" bestFit="1" customWidth="1"/>
    <col min="344" max="344" width="13.83203125" bestFit="1" customWidth="1"/>
    <col min="345" max="345" width="21" bestFit="1" customWidth="1"/>
    <col min="346" max="346" width="13.83203125" bestFit="1" customWidth="1"/>
    <col min="347" max="347" width="21" bestFit="1" customWidth="1"/>
    <col min="348" max="348" width="6.83203125" bestFit="1" customWidth="1"/>
    <col min="349" max="349" width="8.83203125" bestFit="1" customWidth="1"/>
    <col min="350" max="350" width="13.83203125" bestFit="1" customWidth="1"/>
    <col min="351" max="351" width="21" bestFit="1" customWidth="1"/>
    <col min="352" max="352" width="12.83203125" bestFit="1" customWidth="1"/>
    <col min="353" max="353" width="21" bestFit="1" customWidth="1"/>
    <col min="354" max="354" width="8.83203125" bestFit="1" customWidth="1"/>
    <col min="355" max="355" width="5.5" bestFit="1" customWidth="1"/>
    <col min="356" max="356" width="8.1640625" bestFit="1" customWidth="1"/>
    <col min="357" max="357" width="7.33203125" bestFit="1" customWidth="1"/>
    <col min="358" max="358" width="13.83203125" bestFit="1" customWidth="1"/>
    <col min="359" max="359" width="21" bestFit="1" customWidth="1"/>
    <col min="360" max="360" width="13.83203125" bestFit="1" customWidth="1"/>
    <col min="361" max="361" width="21" bestFit="1" customWidth="1"/>
    <col min="362" max="362" width="13.83203125" bestFit="1" customWidth="1"/>
    <col min="363" max="363" width="21" bestFit="1" customWidth="1"/>
    <col min="364" max="364" width="8.1640625" bestFit="1" customWidth="1"/>
    <col min="365" max="365" width="9.83203125" bestFit="1" customWidth="1"/>
    <col min="366" max="366" width="13.83203125" bestFit="1" customWidth="1"/>
    <col min="367" max="367" width="21" bestFit="1" customWidth="1"/>
    <col min="368" max="368" width="13.83203125" bestFit="1" customWidth="1"/>
    <col min="369" max="369" width="21" bestFit="1" customWidth="1"/>
    <col min="370" max="370" width="13.83203125" bestFit="1" customWidth="1"/>
    <col min="371" max="371" width="21" bestFit="1" customWidth="1"/>
    <col min="372" max="372" width="6.83203125" bestFit="1" customWidth="1"/>
    <col min="373" max="373" width="8.1640625" bestFit="1" customWidth="1"/>
    <col min="374" max="374" width="8.83203125" bestFit="1" customWidth="1"/>
    <col min="375" max="375" width="9.83203125" bestFit="1" customWidth="1"/>
    <col min="376" max="376" width="11.83203125" bestFit="1" customWidth="1"/>
    <col min="377" max="377" width="13.83203125" bestFit="1" customWidth="1"/>
    <col min="378" max="378" width="21" bestFit="1" customWidth="1"/>
    <col min="379" max="379" width="8.83203125" bestFit="1" customWidth="1"/>
    <col min="380" max="380" width="10.83203125" bestFit="1" customWidth="1"/>
    <col min="381" max="381" width="8.83203125" bestFit="1" customWidth="1"/>
    <col min="382" max="382" width="10.83203125" bestFit="1" customWidth="1"/>
    <col min="383" max="383" width="13.83203125" bestFit="1" customWidth="1"/>
    <col min="384" max="384" width="21" bestFit="1" customWidth="1"/>
    <col min="385" max="386" width="8.83203125" bestFit="1" customWidth="1"/>
    <col min="387" max="387" width="13.83203125" bestFit="1" customWidth="1"/>
    <col min="388" max="388" width="20" bestFit="1" customWidth="1"/>
    <col min="389" max="389" width="7.83203125" bestFit="1" customWidth="1"/>
    <col min="390" max="390" width="5.5" bestFit="1" customWidth="1"/>
    <col min="391" max="391" width="9.83203125" bestFit="1" customWidth="1"/>
    <col min="392" max="392" width="13.83203125" bestFit="1" customWidth="1"/>
    <col min="393" max="393" width="21" bestFit="1" customWidth="1"/>
    <col min="394" max="394" width="13.83203125" bestFit="1" customWidth="1"/>
    <col min="395" max="395" width="21" bestFit="1" customWidth="1"/>
    <col min="396" max="396" width="8.83203125" bestFit="1" customWidth="1"/>
    <col min="397" max="397" width="9.83203125" bestFit="1" customWidth="1"/>
    <col min="398" max="398" width="13.83203125" bestFit="1" customWidth="1"/>
    <col min="399" max="399" width="21" bestFit="1" customWidth="1"/>
    <col min="400" max="400" width="13.83203125" bestFit="1" customWidth="1"/>
    <col min="401" max="401" width="21" bestFit="1" customWidth="1"/>
    <col min="402" max="402" width="13.83203125" bestFit="1" customWidth="1"/>
    <col min="403" max="403" width="21" bestFit="1" customWidth="1"/>
    <col min="404" max="405" width="8.83203125" bestFit="1" customWidth="1"/>
    <col min="406" max="406" width="13.83203125" bestFit="1" customWidth="1"/>
    <col min="407" max="407" width="21" bestFit="1" customWidth="1"/>
    <col min="408" max="408" width="13.83203125" bestFit="1" customWidth="1"/>
    <col min="409" max="409" width="21" bestFit="1" customWidth="1"/>
    <col min="410" max="410" width="13.83203125" bestFit="1" customWidth="1"/>
    <col min="411" max="411" width="21" bestFit="1" customWidth="1"/>
    <col min="412" max="412" width="13.83203125" bestFit="1" customWidth="1"/>
    <col min="413" max="413" width="21" bestFit="1" customWidth="1"/>
    <col min="414" max="414" width="13.83203125" bestFit="1" customWidth="1"/>
    <col min="415" max="415" width="21" bestFit="1" customWidth="1"/>
    <col min="416" max="416" width="13.83203125" bestFit="1" customWidth="1"/>
    <col min="417" max="417" width="21" bestFit="1" customWidth="1"/>
    <col min="418" max="418" width="6.83203125" bestFit="1" customWidth="1"/>
    <col min="419" max="419" width="8.83203125" bestFit="1" customWidth="1"/>
    <col min="420" max="420" width="13.83203125" bestFit="1" customWidth="1"/>
    <col min="421" max="421" width="21" bestFit="1" customWidth="1"/>
    <col min="422" max="422" width="13.83203125" bestFit="1" customWidth="1"/>
    <col min="423" max="423" width="21" bestFit="1" customWidth="1"/>
    <col min="424" max="424" width="12.83203125" bestFit="1" customWidth="1"/>
    <col min="425" max="425" width="21" bestFit="1" customWidth="1"/>
    <col min="426" max="426" width="5.5" bestFit="1" customWidth="1"/>
    <col min="427" max="427" width="7.33203125" bestFit="1" customWidth="1"/>
    <col min="428" max="428" width="13.83203125" bestFit="1" customWidth="1"/>
    <col min="429" max="429" width="21" bestFit="1" customWidth="1"/>
    <col min="430" max="430" width="13.83203125" bestFit="1" customWidth="1"/>
    <col min="431" max="431" width="21" bestFit="1" customWidth="1"/>
    <col min="432" max="432" width="13.83203125" bestFit="1" customWidth="1"/>
    <col min="433" max="433" width="21" bestFit="1" customWidth="1"/>
    <col min="434" max="434" width="13.83203125" bestFit="1" customWidth="1"/>
    <col min="435" max="435" width="21" bestFit="1" customWidth="1"/>
    <col min="436" max="436" width="13.83203125" bestFit="1" customWidth="1"/>
    <col min="437" max="437" width="21" bestFit="1" customWidth="1"/>
    <col min="438" max="438" width="8.83203125" bestFit="1" customWidth="1"/>
    <col min="439" max="439" width="5.5" bestFit="1" customWidth="1"/>
    <col min="440" max="440" width="8.83203125" bestFit="1" customWidth="1"/>
    <col min="441" max="441" width="13.83203125" bestFit="1" customWidth="1"/>
    <col min="442" max="442" width="21" bestFit="1" customWidth="1"/>
    <col min="443" max="443" width="13.83203125" bestFit="1" customWidth="1"/>
    <col min="444" max="444" width="21" bestFit="1" customWidth="1"/>
    <col min="445" max="445" width="13.83203125" bestFit="1" customWidth="1"/>
    <col min="446" max="446" width="21" bestFit="1" customWidth="1"/>
    <col min="447" max="447" width="13.83203125" bestFit="1" customWidth="1"/>
    <col min="448" max="448" width="21" bestFit="1" customWidth="1"/>
    <col min="449" max="449" width="7.83203125" bestFit="1" customWidth="1"/>
    <col min="450" max="450" width="8.1640625" bestFit="1" customWidth="1"/>
    <col min="451" max="451" width="9.83203125" bestFit="1" customWidth="1"/>
    <col min="452" max="452" width="13.83203125" bestFit="1" customWidth="1"/>
    <col min="453" max="453" width="21" bestFit="1" customWidth="1"/>
    <col min="454" max="454" width="13.83203125" bestFit="1" customWidth="1"/>
    <col min="455" max="455" width="21" bestFit="1" customWidth="1"/>
    <col min="456" max="456" width="5.5" bestFit="1" customWidth="1"/>
    <col min="457" max="457" width="7.33203125" bestFit="1" customWidth="1"/>
    <col min="458" max="458" width="13.83203125" bestFit="1" customWidth="1"/>
    <col min="459" max="459" width="21" bestFit="1" customWidth="1"/>
    <col min="460" max="460" width="13.83203125" bestFit="1" customWidth="1"/>
    <col min="461" max="461" width="21" bestFit="1" customWidth="1"/>
    <col min="462" max="462" width="13.83203125" bestFit="1" customWidth="1"/>
    <col min="463" max="463" width="21" bestFit="1" customWidth="1"/>
    <col min="464" max="464" width="13.83203125" bestFit="1" customWidth="1"/>
    <col min="465" max="465" width="21" bestFit="1" customWidth="1"/>
    <col min="466" max="466" width="13.83203125" bestFit="1" customWidth="1"/>
    <col min="467" max="467" width="21" bestFit="1" customWidth="1"/>
    <col min="468" max="468" width="13.83203125" bestFit="1" customWidth="1"/>
    <col min="469" max="469" width="21" bestFit="1" customWidth="1"/>
    <col min="470" max="470" width="13.83203125" bestFit="1" customWidth="1"/>
    <col min="471" max="471" width="21" bestFit="1" customWidth="1"/>
    <col min="472" max="472" width="7.83203125" bestFit="1" customWidth="1"/>
    <col min="473" max="473" width="9.83203125" bestFit="1" customWidth="1"/>
    <col min="474" max="474" width="13.83203125" bestFit="1" customWidth="1"/>
    <col min="475" max="475" width="21" bestFit="1" customWidth="1"/>
    <col min="476" max="476" width="13.83203125" bestFit="1" customWidth="1"/>
    <col min="477" max="477" width="5.5" bestFit="1" customWidth="1"/>
    <col min="478" max="478" width="8.1640625" bestFit="1" customWidth="1"/>
    <col min="479" max="479" width="21" bestFit="1" customWidth="1"/>
    <col min="480" max="480" width="13.83203125" bestFit="1" customWidth="1"/>
    <col min="481" max="481" width="20" bestFit="1" customWidth="1"/>
    <col min="482" max="482" width="6.83203125" bestFit="1" customWidth="1"/>
    <col min="483" max="483" width="8.83203125" bestFit="1" customWidth="1"/>
    <col min="484" max="484" width="13.83203125" bestFit="1" customWidth="1"/>
    <col min="485" max="485" width="21" bestFit="1" customWidth="1"/>
    <col min="486" max="486" width="13.83203125" bestFit="1" customWidth="1"/>
    <col min="487" max="487" width="21" bestFit="1" customWidth="1"/>
    <col min="488" max="488" width="8.83203125" bestFit="1" customWidth="1"/>
    <col min="489" max="489" width="10.83203125" bestFit="1" customWidth="1"/>
    <col min="490" max="490" width="13.83203125" bestFit="1" customWidth="1"/>
    <col min="491" max="491" width="21" bestFit="1" customWidth="1"/>
    <col min="492" max="492" width="13.83203125" bestFit="1" customWidth="1"/>
    <col min="493" max="493" width="21" bestFit="1" customWidth="1"/>
    <col min="494" max="494" width="13.83203125" bestFit="1" customWidth="1"/>
    <col min="495" max="495" width="21" bestFit="1" customWidth="1"/>
    <col min="496" max="496" width="13.83203125" bestFit="1" customWidth="1"/>
    <col min="497" max="497" width="21" bestFit="1" customWidth="1"/>
    <col min="498" max="498" width="7.83203125" bestFit="1" customWidth="1"/>
    <col min="499" max="499" width="9.83203125" bestFit="1" customWidth="1"/>
    <col min="500" max="500" width="13.83203125" bestFit="1" customWidth="1"/>
    <col min="501" max="501" width="20" bestFit="1" customWidth="1"/>
    <col min="502" max="502" width="13.83203125" bestFit="1" customWidth="1"/>
    <col min="503" max="503" width="21" bestFit="1" customWidth="1"/>
    <col min="504" max="504" width="13.83203125" bestFit="1" customWidth="1"/>
    <col min="505" max="505" width="21" bestFit="1" customWidth="1"/>
    <col min="506" max="506" width="13.83203125" bestFit="1" customWidth="1"/>
    <col min="507" max="507" width="21" bestFit="1" customWidth="1"/>
    <col min="508" max="508" width="13.83203125" bestFit="1" customWidth="1"/>
    <col min="509" max="509" width="21" bestFit="1" customWidth="1"/>
    <col min="510" max="510" width="13.83203125" bestFit="1" customWidth="1"/>
    <col min="511" max="511" width="21" bestFit="1" customWidth="1"/>
    <col min="512" max="512" width="13.83203125" bestFit="1" customWidth="1"/>
    <col min="513" max="513" width="21" bestFit="1" customWidth="1"/>
    <col min="514" max="514" width="4.83203125" bestFit="1" customWidth="1"/>
    <col min="515" max="515" width="7.33203125" bestFit="1" customWidth="1"/>
    <col min="516" max="516" width="13.83203125" bestFit="1" customWidth="1"/>
    <col min="517" max="517" width="21" bestFit="1" customWidth="1"/>
    <col min="518" max="518" width="13.83203125" bestFit="1" customWidth="1"/>
    <col min="519" max="519" width="21" bestFit="1" customWidth="1"/>
    <col min="520" max="521" width="8.83203125" bestFit="1" customWidth="1"/>
    <col min="522" max="522" width="13.83203125" bestFit="1" customWidth="1"/>
    <col min="523" max="523" width="21" bestFit="1" customWidth="1"/>
    <col min="524" max="524" width="12.83203125" bestFit="1" customWidth="1"/>
    <col min="525" max="525" width="21" bestFit="1" customWidth="1"/>
    <col min="526" max="526" width="13.83203125" bestFit="1" customWidth="1"/>
    <col min="527" max="527" width="21" bestFit="1" customWidth="1"/>
    <col min="528" max="528" width="13.83203125" bestFit="1" customWidth="1"/>
    <col min="529" max="529" width="21" bestFit="1" customWidth="1"/>
    <col min="530" max="530" width="11.83203125" bestFit="1" customWidth="1"/>
    <col min="531" max="532" width="13.83203125" bestFit="1" customWidth="1"/>
    <col min="533" max="533" width="21" bestFit="1" customWidth="1"/>
    <col min="534" max="534" width="13.83203125" bestFit="1" customWidth="1"/>
    <col min="535" max="535" width="21" bestFit="1" customWidth="1"/>
    <col min="536" max="536" width="6.83203125" bestFit="1" customWidth="1"/>
    <col min="537" max="537" width="8.83203125" bestFit="1" customWidth="1"/>
    <col min="538" max="538" width="13.83203125" bestFit="1" customWidth="1"/>
    <col min="539" max="539" width="21" bestFit="1" customWidth="1"/>
    <col min="540" max="540" width="13.83203125" bestFit="1" customWidth="1"/>
    <col min="541" max="541" width="21" bestFit="1" customWidth="1"/>
    <col min="542" max="542" width="6.83203125" bestFit="1" customWidth="1"/>
    <col min="543" max="543" width="8.83203125" bestFit="1" customWidth="1"/>
    <col min="544" max="544" width="13.83203125" bestFit="1" customWidth="1"/>
    <col min="545" max="545" width="21" bestFit="1" customWidth="1"/>
    <col min="546" max="546" width="13.83203125" bestFit="1" customWidth="1"/>
    <col min="547" max="547" width="21" bestFit="1" customWidth="1"/>
    <col min="548" max="548" width="12.83203125" bestFit="1" customWidth="1"/>
    <col min="549" max="549" width="21" bestFit="1" customWidth="1"/>
    <col min="550" max="550" width="13.83203125" bestFit="1" customWidth="1"/>
    <col min="551" max="551" width="21" bestFit="1" customWidth="1"/>
    <col min="552" max="552" width="11.83203125" bestFit="1" customWidth="1"/>
    <col min="553" max="553" width="13.83203125" bestFit="1" customWidth="1"/>
    <col min="554" max="554" width="8.83203125" bestFit="1" customWidth="1"/>
    <col min="555" max="555" width="5.5" bestFit="1" customWidth="1"/>
    <col min="556" max="556" width="8.1640625" bestFit="1" customWidth="1"/>
    <col min="557" max="557" width="7.33203125" bestFit="1" customWidth="1"/>
    <col min="558" max="558" width="11.83203125" bestFit="1" customWidth="1"/>
    <col min="559" max="560" width="13.83203125" bestFit="1" customWidth="1"/>
    <col min="561" max="561" width="21" bestFit="1" customWidth="1"/>
    <col min="562" max="562" width="13.83203125" bestFit="1" customWidth="1"/>
    <col min="563" max="563" width="21" bestFit="1" customWidth="1"/>
    <col min="564" max="564" width="8.83203125" bestFit="1" customWidth="1"/>
    <col min="565" max="565" width="10.83203125" bestFit="1" customWidth="1"/>
    <col min="566" max="566" width="13.83203125" bestFit="1" customWidth="1"/>
    <col min="567" max="567" width="21" bestFit="1" customWidth="1"/>
    <col min="568" max="568" width="6.83203125" bestFit="1" customWidth="1"/>
    <col min="569" max="569" width="8.83203125" bestFit="1" customWidth="1"/>
    <col min="570" max="570" width="13.83203125" bestFit="1" customWidth="1"/>
    <col min="571" max="571" width="21" bestFit="1" customWidth="1"/>
    <col min="572" max="572" width="8.83203125" bestFit="1" customWidth="1"/>
    <col min="573" max="573" width="9.83203125" bestFit="1" customWidth="1"/>
    <col min="574" max="574" width="13.83203125" bestFit="1" customWidth="1"/>
    <col min="575" max="575" width="21" bestFit="1" customWidth="1"/>
    <col min="576" max="576" width="13.83203125" bestFit="1" customWidth="1"/>
    <col min="577" max="577" width="21" bestFit="1" customWidth="1"/>
    <col min="578" max="578" width="13.83203125" bestFit="1" customWidth="1"/>
    <col min="579" max="579" width="21" bestFit="1" customWidth="1"/>
    <col min="580" max="581" width="8.83203125" bestFit="1" customWidth="1"/>
    <col min="582" max="582" width="12.83203125" bestFit="1" customWidth="1"/>
    <col min="583" max="583" width="21" bestFit="1" customWidth="1"/>
    <col min="584" max="584" width="13.83203125" bestFit="1" customWidth="1"/>
    <col min="585" max="585" width="21" bestFit="1" customWidth="1"/>
    <col min="586" max="586" width="13.83203125" bestFit="1" customWidth="1"/>
    <col min="587" max="587" width="21" bestFit="1" customWidth="1"/>
    <col min="588" max="588" width="13.83203125" bestFit="1" customWidth="1"/>
    <col min="589" max="589" width="21" bestFit="1" customWidth="1"/>
    <col min="590" max="590" width="6.83203125" bestFit="1" customWidth="1"/>
    <col min="591" max="591" width="8.1640625" bestFit="1" customWidth="1"/>
    <col min="592" max="592" width="8.83203125" bestFit="1" customWidth="1"/>
    <col min="593" max="593" width="13.83203125" bestFit="1" customWidth="1"/>
    <col min="594" max="594" width="21" bestFit="1" customWidth="1"/>
    <col min="595" max="595" width="13.83203125" bestFit="1" customWidth="1"/>
    <col min="596" max="596" width="21" bestFit="1" customWidth="1"/>
    <col min="597" max="597" width="13.83203125" bestFit="1" customWidth="1"/>
    <col min="598" max="598" width="21" bestFit="1" customWidth="1"/>
    <col min="599" max="599" width="13.83203125" bestFit="1" customWidth="1"/>
    <col min="600" max="600" width="21" bestFit="1" customWidth="1"/>
    <col min="601" max="601" width="13.83203125" bestFit="1" customWidth="1"/>
    <col min="602" max="602" width="21" bestFit="1" customWidth="1"/>
    <col min="603" max="603" width="13.83203125" bestFit="1" customWidth="1"/>
    <col min="604" max="604" width="21" bestFit="1" customWidth="1"/>
    <col min="605" max="605" width="13.83203125" bestFit="1" customWidth="1"/>
    <col min="606" max="606" width="21" bestFit="1" customWidth="1"/>
    <col min="607" max="607" width="8.83203125" bestFit="1" customWidth="1"/>
    <col min="608" max="608" width="5.5" bestFit="1" customWidth="1"/>
    <col min="609" max="609" width="7.33203125" bestFit="1" customWidth="1"/>
    <col min="610" max="610" width="13.83203125" bestFit="1" customWidth="1"/>
    <col min="611" max="611" width="21" bestFit="1" customWidth="1"/>
    <col min="612" max="612" width="13.83203125" bestFit="1" customWidth="1"/>
    <col min="613" max="613" width="21" bestFit="1" customWidth="1"/>
    <col min="614" max="614" width="13.83203125" bestFit="1" customWidth="1"/>
    <col min="615" max="615" width="20" bestFit="1" customWidth="1"/>
    <col min="616" max="616" width="7.83203125" bestFit="1" customWidth="1"/>
    <col min="617" max="617" width="9.83203125" bestFit="1" customWidth="1"/>
    <col min="618" max="618" width="13.83203125" bestFit="1" customWidth="1"/>
    <col min="619" max="619" width="21" bestFit="1" customWidth="1"/>
    <col min="620" max="620" width="13.83203125" bestFit="1" customWidth="1"/>
    <col min="621" max="621" width="21" bestFit="1" customWidth="1"/>
    <col min="622" max="622" width="13.83203125" bestFit="1" customWidth="1"/>
    <col min="623" max="623" width="21" bestFit="1" customWidth="1"/>
    <col min="624" max="624" width="13.83203125" bestFit="1" customWidth="1"/>
    <col min="625" max="625" width="21" bestFit="1" customWidth="1"/>
    <col min="626" max="626" width="8.83203125" bestFit="1" customWidth="1"/>
    <col min="627" max="627" width="10.83203125" bestFit="1" customWidth="1"/>
    <col min="628" max="628" width="6.83203125" bestFit="1" customWidth="1"/>
    <col min="629" max="629" width="8.1640625" bestFit="1" customWidth="1"/>
    <col min="630" max="630" width="8.83203125" bestFit="1" customWidth="1"/>
    <col min="631" max="631" width="13.83203125" bestFit="1" customWidth="1"/>
    <col min="632" max="632" width="21" bestFit="1" customWidth="1"/>
    <col min="633" max="633" width="13.83203125" bestFit="1" customWidth="1"/>
    <col min="634" max="634" width="21" bestFit="1" customWidth="1"/>
    <col min="635" max="635" width="13.83203125" bestFit="1" customWidth="1"/>
    <col min="636" max="636" width="21" bestFit="1" customWidth="1"/>
    <col min="637" max="637" width="13.83203125" bestFit="1" customWidth="1"/>
    <col min="638" max="638" width="21" bestFit="1" customWidth="1"/>
    <col min="639" max="639" width="13.83203125" bestFit="1" customWidth="1"/>
    <col min="640" max="640" width="21" bestFit="1" customWidth="1"/>
    <col min="641" max="641" width="9.83203125" bestFit="1" customWidth="1"/>
    <col min="642" max="642" width="11.83203125" bestFit="1" customWidth="1"/>
    <col min="643" max="643" width="13.83203125" bestFit="1" customWidth="1"/>
    <col min="644" max="644" width="21" bestFit="1" customWidth="1"/>
    <col min="645" max="645" width="13.83203125" bestFit="1" customWidth="1"/>
    <col min="646" max="646" width="20" bestFit="1" customWidth="1"/>
    <col min="647" max="647" width="7.83203125" bestFit="1" customWidth="1"/>
    <col min="648" max="648" width="9.83203125" bestFit="1" customWidth="1"/>
    <col min="649" max="649" width="13.83203125" bestFit="1" customWidth="1"/>
    <col min="650" max="650" width="21" bestFit="1" customWidth="1"/>
    <col min="651" max="651" width="5.5" bestFit="1" customWidth="1"/>
    <col min="652" max="652" width="7.33203125" bestFit="1" customWidth="1"/>
    <col min="653" max="653" width="13.83203125" bestFit="1" customWidth="1"/>
    <col min="654" max="654" width="21" bestFit="1" customWidth="1"/>
    <col min="655" max="655" width="13.83203125" bestFit="1" customWidth="1"/>
    <col min="656" max="656" width="21" bestFit="1" customWidth="1"/>
    <col min="657" max="658" width="8.83203125" bestFit="1" customWidth="1"/>
    <col min="659" max="659" width="13.83203125" bestFit="1" customWidth="1"/>
    <col min="660" max="660" width="21" bestFit="1" customWidth="1"/>
    <col min="661" max="661" width="13.83203125" bestFit="1" customWidth="1"/>
    <col min="662" max="662" width="21" bestFit="1" customWidth="1"/>
    <col min="663" max="663" width="13.83203125" bestFit="1" customWidth="1"/>
    <col min="664" max="664" width="21" bestFit="1" customWidth="1"/>
    <col min="665" max="665" width="13.83203125" bestFit="1" customWidth="1"/>
    <col min="666" max="666" width="21" bestFit="1" customWidth="1"/>
    <col min="667" max="667" width="6.83203125" bestFit="1" customWidth="1"/>
    <col min="668" max="668" width="8.83203125" bestFit="1" customWidth="1"/>
    <col min="669" max="669" width="13.83203125" bestFit="1" customWidth="1"/>
    <col min="670" max="670" width="21" bestFit="1" customWidth="1"/>
    <col min="671" max="671" width="13.83203125" bestFit="1" customWidth="1"/>
    <col min="672" max="672" width="21" bestFit="1" customWidth="1"/>
    <col min="673" max="673" width="7.83203125" bestFit="1" customWidth="1"/>
    <col min="674" max="674" width="9.83203125" bestFit="1" customWidth="1"/>
    <col min="675" max="675" width="13.83203125" bestFit="1" customWidth="1"/>
    <col min="676" max="676" width="21" bestFit="1" customWidth="1"/>
    <col min="677" max="677" width="13.83203125" bestFit="1" customWidth="1"/>
    <col min="678" max="678" width="21" bestFit="1" customWidth="1"/>
    <col min="679" max="679" width="8.83203125" bestFit="1" customWidth="1"/>
    <col min="680" max="680" width="5.5" bestFit="1" customWidth="1"/>
    <col min="681" max="681" width="8.1640625" bestFit="1" customWidth="1"/>
    <col min="682" max="682" width="8.83203125" bestFit="1" customWidth="1"/>
    <col min="683" max="683" width="13.83203125" bestFit="1" customWidth="1"/>
    <col min="684" max="684" width="21" bestFit="1" customWidth="1"/>
    <col min="685" max="685" width="13.83203125" bestFit="1" customWidth="1"/>
    <col min="686" max="686" width="21" bestFit="1" customWidth="1"/>
    <col min="687" max="687" width="13.83203125" bestFit="1" customWidth="1"/>
    <col min="688" max="688" width="21" bestFit="1" customWidth="1"/>
    <col min="689" max="689" width="13.83203125" bestFit="1" customWidth="1"/>
    <col min="690" max="690" width="21" bestFit="1" customWidth="1"/>
    <col min="691" max="691" width="13.83203125" bestFit="1" customWidth="1"/>
    <col min="692" max="692" width="21" bestFit="1" customWidth="1"/>
    <col min="693" max="693" width="13.83203125" bestFit="1" customWidth="1"/>
    <col min="694" max="694" width="21" bestFit="1" customWidth="1"/>
    <col min="695" max="695" width="13.83203125" bestFit="1" customWidth="1"/>
    <col min="696" max="696" width="21" bestFit="1" customWidth="1"/>
    <col min="697" max="697" width="13.83203125" bestFit="1" customWidth="1"/>
    <col min="698" max="698" width="21" bestFit="1" customWidth="1"/>
    <col min="699" max="699" width="13.83203125" bestFit="1" customWidth="1"/>
    <col min="700" max="700" width="21" bestFit="1" customWidth="1"/>
    <col min="701" max="701" width="9.83203125" bestFit="1" customWidth="1"/>
    <col min="702" max="702" width="11.83203125" bestFit="1" customWidth="1"/>
    <col min="703" max="703" width="8.83203125" bestFit="1" customWidth="1"/>
    <col min="704" max="704" width="8.1640625" bestFit="1" customWidth="1"/>
    <col min="705" max="705" width="7.33203125" bestFit="1" customWidth="1"/>
    <col min="706" max="706" width="13.83203125" bestFit="1" customWidth="1"/>
    <col min="707" max="707" width="21" bestFit="1" customWidth="1"/>
    <col min="708" max="708" width="13.83203125" bestFit="1" customWidth="1"/>
    <col min="709" max="709" width="21" bestFit="1" customWidth="1"/>
    <col min="710" max="710" width="8.83203125" bestFit="1" customWidth="1"/>
    <col min="711" max="711" width="10.83203125" bestFit="1" customWidth="1"/>
    <col min="712" max="712" width="13.83203125" bestFit="1" customWidth="1"/>
    <col min="713" max="713" width="21" bestFit="1" customWidth="1"/>
    <col min="714" max="714" width="13.83203125" bestFit="1" customWidth="1"/>
    <col min="715" max="715" width="21" bestFit="1" customWidth="1"/>
    <col min="716" max="716" width="6.83203125" bestFit="1" customWidth="1"/>
    <col min="717" max="717" width="8.83203125" bestFit="1" customWidth="1"/>
    <col min="718" max="718" width="13.83203125" bestFit="1" customWidth="1"/>
    <col min="719" max="719" width="21" bestFit="1" customWidth="1"/>
    <col min="720" max="720" width="13.83203125" bestFit="1" customWidth="1"/>
    <col min="721" max="721" width="21" bestFit="1" customWidth="1"/>
    <col min="722" max="722" width="6.83203125" bestFit="1" customWidth="1"/>
    <col min="723" max="723" width="8.83203125" bestFit="1" customWidth="1"/>
    <col min="724" max="724" width="13.83203125" bestFit="1" customWidth="1"/>
    <col min="725" max="725" width="21" bestFit="1" customWidth="1"/>
    <col min="726" max="726" width="13.83203125" bestFit="1" customWidth="1"/>
    <col min="727" max="727" width="21" bestFit="1" customWidth="1"/>
    <col min="728" max="728" width="13.83203125" bestFit="1" customWidth="1"/>
    <col min="729" max="729" width="21" bestFit="1" customWidth="1"/>
    <col min="730" max="730" width="13.83203125" bestFit="1" customWidth="1"/>
    <col min="731" max="731" width="21" bestFit="1" customWidth="1"/>
    <col min="732" max="732" width="13.83203125" bestFit="1" customWidth="1"/>
    <col min="733" max="733" width="21" bestFit="1" customWidth="1"/>
    <col min="734" max="734" width="13.83203125" bestFit="1" customWidth="1"/>
    <col min="735" max="735" width="21" bestFit="1" customWidth="1"/>
    <col min="736" max="736" width="13.83203125" bestFit="1" customWidth="1"/>
    <col min="737" max="737" width="21" bestFit="1" customWidth="1"/>
    <col min="738" max="738" width="13.83203125" bestFit="1" customWidth="1"/>
    <col min="739" max="739" width="21" bestFit="1" customWidth="1"/>
    <col min="740" max="740" width="13.83203125" bestFit="1" customWidth="1"/>
    <col min="741" max="741" width="21" bestFit="1" customWidth="1"/>
    <col min="742" max="742" width="13.83203125" bestFit="1" customWidth="1"/>
    <col min="743" max="743" width="21" bestFit="1" customWidth="1"/>
    <col min="744" max="744" width="13.83203125" bestFit="1" customWidth="1"/>
    <col min="745" max="745" width="21" bestFit="1" customWidth="1"/>
    <col min="746" max="746" width="13.83203125" bestFit="1" customWidth="1"/>
    <col min="747" max="747" width="5.5" bestFit="1" customWidth="1"/>
    <col min="748" max="748" width="21" bestFit="1" customWidth="1"/>
    <col min="749" max="749" width="13.83203125" bestFit="1" customWidth="1"/>
    <col min="750" max="750" width="21" bestFit="1" customWidth="1"/>
    <col min="751" max="751" width="8.83203125" bestFit="1" customWidth="1"/>
    <col min="752" max="752" width="10.83203125" bestFit="1" customWidth="1"/>
    <col min="753" max="753" width="8.83203125" bestFit="1" customWidth="1"/>
    <col min="754" max="754" width="5.5" bestFit="1" customWidth="1"/>
    <col min="755" max="755" width="7.33203125" bestFit="1" customWidth="1"/>
    <col min="756" max="756" width="12.83203125" bestFit="1" customWidth="1"/>
    <col min="757" max="757" width="21" bestFit="1" customWidth="1"/>
    <col min="758" max="758" width="13.83203125" bestFit="1" customWidth="1"/>
    <col min="759" max="759" width="21" bestFit="1" customWidth="1"/>
    <col min="760" max="760" width="13.83203125" bestFit="1" customWidth="1"/>
    <col min="761" max="761" width="21" bestFit="1" customWidth="1"/>
    <col min="762" max="762" width="13.83203125" bestFit="1" customWidth="1"/>
    <col min="763" max="763" width="21" bestFit="1" customWidth="1"/>
    <col min="764" max="764" width="13.83203125" bestFit="1" customWidth="1"/>
    <col min="765" max="765" width="21" bestFit="1" customWidth="1"/>
    <col min="766" max="766" width="8.83203125" bestFit="1" customWidth="1"/>
    <col min="767" max="767" width="10.83203125" bestFit="1" customWidth="1"/>
    <col min="768" max="768" width="13.83203125" bestFit="1" customWidth="1"/>
    <col min="769" max="769" width="5.5" bestFit="1" customWidth="1"/>
    <col min="770" max="770" width="21" bestFit="1" customWidth="1"/>
    <col min="771" max="771" width="12.83203125" bestFit="1" customWidth="1"/>
    <col min="772" max="772" width="21" bestFit="1" customWidth="1"/>
    <col min="773" max="773" width="13.83203125" bestFit="1" customWidth="1"/>
    <col min="774" max="774" width="21" bestFit="1" customWidth="1"/>
    <col min="775" max="775" width="13.83203125" bestFit="1" customWidth="1"/>
    <col min="776" max="776" width="20" bestFit="1" customWidth="1"/>
    <col min="777" max="777" width="8.1640625" bestFit="1" customWidth="1"/>
    <col min="778" max="778" width="9.83203125" bestFit="1" customWidth="1"/>
    <col min="779" max="779" width="13.83203125" bestFit="1" customWidth="1"/>
    <col min="780" max="780" width="21" bestFit="1" customWidth="1"/>
    <col min="781" max="781" width="13.83203125" bestFit="1" customWidth="1"/>
    <col min="782" max="782" width="21" bestFit="1" customWidth="1"/>
    <col min="783" max="783" width="13.83203125" bestFit="1" customWidth="1"/>
    <col min="784" max="784" width="21" bestFit="1" customWidth="1"/>
    <col min="785" max="785" width="13.83203125" bestFit="1" customWidth="1"/>
    <col min="786" max="786" width="5.5" bestFit="1" customWidth="1"/>
    <col min="787" max="787" width="21" bestFit="1" customWidth="1"/>
    <col min="788" max="788" width="13.83203125" bestFit="1" customWidth="1"/>
    <col min="789" max="789" width="21" bestFit="1" customWidth="1"/>
    <col min="790" max="790" width="13.83203125" bestFit="1" customWidth="1"/>
    <col min="791" max="791" width="21" bestFit="1" customWidth="1"/>
    <col min="792" max="792" width="8.1640625" bestFit="1" customWidth="1"/>
    <col min="793" max="793" width="8.83203125" bestFit="1" customWidth="1"/>
    <col min="794" max="794" width="13.83203125" bestFit="1" customWidth="1"/>
    <col min="795" max="795" width="21" bestFit="1" customWidth="1"/>
    <col min="796" max="796" width="13.83203125" bestFit="1" customWidth="1"/>
    <col min="797" max="797" width="21" bestFit="1" customWidth="1"/>
    <col min="798" max="798" width="13.83203125" bestFit="1" customWidth="1"/>
    <col min="799" max="799" width="21" bestFit="1" customWidth="1"/>
    <col min="800" max="800" width="13.83203125" bestFit="1" customWidth="1"/>
    <col min="801" max="801" width="21" bestFit="1" customWidth="1"/>
    <col min="802" max="802" width="8.83203125" bestFit="1" customWidth="1"/>
    <col min="803" max="803" width="10.83203125" bestFit="1" customWidth="1"/>
    <col min="804" max="804" width="13.83203125" bestFit="1" customWidth="1"/>
    <col min="805" max="805" width="21" bestFit="1" customWidth="1"/>
    <col min="806" max="806" width="13.83203125" bestFit="1" customWidth="1"/>
    <col min="807" max="807" width="21" bestFit="1" customWidth="1"/>
    <col min="808" max="808" width="13.83203125" bestFit="1" customWidth="1"/>
    <col min="809" max="809" width="21" bestFit="1" customWidth="1"/>
    <col min="810" max="810" width="13.83203125" bestFit="1" customWidth="1"/>
    <col min="811" max="811" width="21" bestFit="1" customWidth="1"/>
    <col min="812" max="812" width="13.83203125" bestFit="1" customWidth="1"/>
    <col min="813" max="813" width="21" bestFit="1" customWidth="1"/>
    <col min="814" max="814" width="8.83203125" bestFit="1" customWidth="1"/>
    <col min="815" max="815" width="4" bestFit="1" customWidth="1"/>
    <col min="816" max="816" width="5.5" bestFit="1" customWidth="1"/>
    <col min="817" max="817" width="8.1640625" bestFit="1" customWidth="1"/>
    <col min="818" max="818" width="7.33203125" bestFit="1" customWidth="1"/>
    <col min="819" max="819" width="13.83203125" bestFit="1" customWidth="1"/>
    <col min="820" max="820" width="21" bestFit="1" customWidth="1"/>
    <col min="821" max="821" width="7.83203125" bestFit="1" customWidth="1"/>
    <col min="822" max="822" width="9.83203125" bestFit="1" customWidth="1"/>
    <col min="823" max="823" width="8.83203125" bestFit="1" customWidth="1"/>
    <col min="824" max="824" width="10.83203125" bestFit="1" customWidth="1"/>
    <col min="825" max="825" width="13.83203125" bestFit="1" customWidth="1"/>
    <col min="826" max="826" width="21" bestFit="1" customWidth="1"/>
    <col min="827" max="827" width="13.83203125" bestFit="1" customWidth="1"/>
    <col min="828" max="828" width="21" bestFit="1" customWidth="1"/>
    <col min="829" max="829" width="13.83203125" bestFit="1" customWidth="1"/>
    <col min="830" max="830" width="21" bestFit="1" customWidth="1"/>
    <col min="831" max="831" width="12.83203125" bestFit="1" customWidth="1"/>
    <col min="832" max="832" width="21" bestFit="1" customWidth="1"/>
    <col min="833" max="833" width="13.83203125" bestFit="1" customWidth="1"/>
    <col min="834" max="834" width="21" bestFit="1" customWidth="1"/>
    <col min="835" max="835" width="13.83203125" bestFit="1" customWidth="1"/>
    <col min="836" max="836" width="21" bestFit="1" customWidth="1"/>
    <col min="837" max="837" width="13.83203125" bestFit="1" customWidth="1"/>
    <col min="838" max="838" width="21" bestFit="1" customWidth="1"/>
    <col min="839" max="839" width="13.83203125" bestFit="1" customWidth="1"/>
    <col min="840" max="840" width="21" bestFit="1" customWidth="1"/>
    <col min="841" max="841" width="6.83203125" bestFit="1" customWidth="1"/>
    <col min="842" max="842" width="8.83203125" bestFit="1" customWidth="1"/>
    <col min="843" max="843" width="13.83203125" bestFit="1" customWidth="1"/>
    <col min="844" max="844" width="21" bestFit="1" customWidth="1"/>
    <col min="845" max="845" width="13.83203125" bestFit="1" customWidth="1"/>
    <col min="846" max="846" width="21" bestFit="1" customWidth="1"/>
    <col min="847" max="847" width="13.83203125" bestFit="1" customWidth="1"/>
    <col min="848" max="848" width="21" bestFit="1" customWidth="1"/>
    <col min="849" max="849" width="13.83203125" bestFit="1" customWidth="1"/>
    <col min="850" max="850" width="5.5" bestFit="1" customWidth="1"/>
    <col min="851" max="851" width="21" bestFit="1" customWidth="1"/>
    <col min="852" max="852" width="13.83203125" bestFit="1" customWidth="1"/>
    <col min="853" max="853" width="21" bestFit="1" customWidth="1"/>
    <col min="854" max="854" width="13.83203125" bestFit="1" customWidth="1"/>
    <col min="855" max="855" width="21" bestFit="1" customWidth="1"/>
    <col min="856" max="856" width="13.83203125" bestFit="1" customWidth="1"/>
    <col min="857" max="857" width="21" bestFit="1" customWidth="1"/>
    <col min="858" max="858" width="13.83203125" bestFit="1" customWidth="1"/>
    <col min="859" max="859" width="21" bestFit="1" customWidth="1"/>
    <col min="860" max="860" width="9.83203125" bestFit="1" customWidth="1"/>
    <col min="861" max="861" width="11.83203125" bestFit="1" customWidth="1"/>
    <col min="862" max="862" width="13.83203125" bestFit="1" customWidth="1"/>
    <col min="863" max="863" width="21" bestFit="1" customWidth="1"/>
    <col min="864" max="864" width="13.83203125" bestFit="1" customWidth="1"/>
    <col min="865" max="865" width="21" bestFit="1" customWidth="1"/>
    <col min="866" max="866" width="8.83203125" bestFit="1" customWidth="1"/>
    <col min="867" max="867" width="5.5" bestFit="1" customWidth="1"/>
    <col min="868" max="868" width="7.33203125" bestFit="1" customWidth="1"/>
    <col min="869" max="869" width="13.83203125" bestFit="1" customWidth="1"/>
    <col min="870" max="870" width="21" bestFit="1" customWidth="1"/>
    <col min="871" max="871" width="13.83203125" bestFit="1" customWidth="1"/>
    <col min="872" max="872" width="21" bestFit="1" customWidth="1"/>
    <col min="873" max="873" width="13.83203125" bestFit="1" customWidth="1"/>
    <col min="874" max="874" width="21" bestFit="1" customWidth="1"/>
    <col min="875" max="875" width="13.83203125" bestFit="1" customWidth="1"/>
    <col min="876" max="876" width="21" bestFit="1" customWidth="1"/>
    <col min="877" max="877" width="13.83203125" bestFit="1" customWidth="1"/>
    <col min="878" max="878" width="21" bestFit="1" customWidth="1"/>
    <col min="879" max="879" width="13.83203125" bestFit="1" customWidth="1"/>
    <col min="880" max="880" width="21" bestFit="1" customWidth="1"/>
    <col min="881" max="881" width="8.83203125" bestFit="1" customWidth="1"/>
    <col min="882" max="882" width="5.5" bestFit="1" customWidth="1"/>
    <col min="883" max="883" width="9.83203125" bestFit="1" customWidth="1"/>
    <col min="884" max="884" width="13.83203125" bestFit="1" customWidth="1"/>
    <col min="885" max="885" width="21" bestFit="1" customWidth="1"/>
    <col min="886" max="886" width="8.83203125" bestFit="1" customWidth="1"/>
    <col min="887" max="887" width="10.83203125" bestFit="1" customWidth="1"/>
    <col min="888" max="888" width="13.83203125" bestFit="1" customWidth="1"/>
    <col min="889" max="889" width="21" bestFit="1" customWidth="1"/>
    <col min="890" max="890" width="9.83203125" bestFit="1" customWidth="1"/>
    <col min="891" max="891" width="11.83203125" bestFit="1" customWidth="1"/>
    <col min="892" max="893" width="8.83203125" bestFit="1" customWidth="1"/>
    <col min="894" max="894" width="13.83203125" bestFit="1" customWidth="1"/>
    <col min="895" max="895" width="21" bestFit="1" customWidth="1"/>
    <col min="896" max="896" width="13.83203125" bestFit="1" customWidth="1"/>
    <col min="897" max="897" width="21" bestFit="1" customWidth="1"/>
    <col min="898" max="898" width="13.83203125" bestFit="1" customWidth="1"/>
    <col min="899" max="899" width="21" bestFit="1" customWidth="1"/>
    <col min="900" max="900" width="13.83203125" bestFit="1" customWidth="1"/>
    <col min="901" max="901" width="21" bestFit="1" customWidth="1"/>
    <col min="902" max="902" width="13.83203125" bestFit="1" customWidth="1"/>
    <col min="903" max="903" width="21" bestFit="1" customWidth="1"/>
    <col min="904" max="904" width="13.83203125" bestFit="1" customWidth="1"/>
    <col min="905" max="905" width="21" bestFit="1" customWidth="1"/>
    <col min="906" max="906" width="13.83203125" bestFit="1" customWidth="1"/>
    <col min="907" max="907" width="21" bestFit="1" customWidth="1"/>
    <col min="908" max="908" width="13.83203125" bestFit="1" customWidth="1"/>
    <col min="909" max="909" width="21" bestFit="1" customWidth="1"/>
    <col min="910" max="910" width="7.83203125" bestFit="1" customWidth="1"/>
    <col min="911" max="911" width="9.83203125" bestFit="1" customWidth="1"/>
    <col min="912" max="912" width="13.83203125" bestFit="1" customWidth="1"/>
    <col min="913" max="913" width="21" bestFit="1" customWidth="1"/>
    <col min="914" max="914" width="13.83203125" bestFit="1" customWidth="1"/>
    <col min="915" max="915" width="21" bestFit="1" customWidth="1"/>
    <col min="916" max="916" width="13.83203125" bestFit="1" customWidth="1"/>
    <col min="917" max="917" width="20" bestFit="1" customWidth="1"/>
    <col min="918" max="918" width="13.83203125" bestFit="1" customWidth="1"/>
    <col min="919" max="919" width="21" bestFit="1" customWidth="1"/>
    <col min="920" max="920" width="13.83203125" bestFit="1" customWidth="1"/>
    <col min="921" max="921" width="21" bestFit="1" customWidth="1"/>
    <col min="922" max="922" width="13.83203125" bestFit="1" customWidth="1"/>
    <col min="923" max="923" width="21" bestFit="1" customWidth="1"/>
    <col min="924" max="924" width="13.83203125" bestFit="1" customWidth="1"/>
    <col min="925" max="925" width="21" bestFit="1" customWidth="1"/>
    <col min="926" max="926" width="13.83203125" bestFit="1" customWidth="1"/>
    <col min="927" max="927" width="21" bestFit="1" customWidth="1"/>
    <col min="928" max="928" width="13.83203125" bestFit="1" customWidth="1"/>
    <col min="929" max="929" width="21" bestFit="1" customWidth="1"/>
    <col min="930" max="930" width="13.83203125" bestFit="1" customWidth="1"/>
    <col min="931" max="931" width="21" bestFit="1" customWidth="1"/>
    <col min="932" max="932" width="5.5" bestFit="1" customWidth="1"/>
    <col min="933" max="933" width="7.33203125" bestFit="1" customWidth="1"/>
    <col min="934" max="934" width="13.83203125" bestFit="1" customWidth="1"/>
    <col min="935" max="935" width="21" bestFit="1" customWidth="1"/>
    <col min="936" max="936" width="13.83203125" bestFit="1" customWidth="1"/>
    <col min="937" max="937" width="21" bestFit="1" customWidth="1"/>
    <col min="938" max="938" width="13.83203125" bestFit="1" customWidth="1"/>
    <col min="939" max="939" width="21" bestFit="1" customWidth="1"/>
    <col min="940" max="940" width="7.83203125" bestFit="1" customWidth="1"/>
    <col min="941" max="941" width="9.83203125" bestFit="1" customWidth="1"/>
    <col min="942" max="942" width="13.83203125" bestFit="1" customWidth="1"/>
    <col min="943" max="943" width="21" bestFit="1" customWidth="1"/>
    <col min="944" max="944" width="13.83203125" bestFit="1" customWidth="1"/>
    <col min="945" max="945" width="21" bestFit="1" customWidth="1"/>
    <col min="946" max="946" width="13.83203125" bestFit="1" customWidth="1"/>
    <col min="947" max="947" width="20" bestFit="1" customWidth="1"/>
    <col min="948" max="948" width="13.83203125" bestFit="1" customWidth="1"/>
    <col min="949" max="949" width="21" bestFit="1" customWidth="1"/>
    <col min="950" max="950" width="10.83203125" bestFit="1" customWidth="1"/>
    <col min="951" max="951" width="12.83203125" bestFit="1" customWidth="1"/>
    <col min="952" max="952" width="13.83203125" bestFit="1" customWidth="1"/>
    <col min="953" max="953" width="21" bestFit="1" customWidth="1"/>
    <col min="954" max="954" width="8.83203125" bestFit="1" customWidth="1"/>
    <col min="955" max="955" width="5.5" bestFit="1" customWidth="1"/>
    <col min="956" max="956" width="8.83203125" bestFit="1" customWidth="1"/>
    <col min="957" max="957" width="13.83203125" bestFit="1" customWidth="1"/>
    <col min="958" max="958" width="21" bestFit="1" customWidth="1"/>
    <col min="959" max="959" width="10.83203125" bestFit="1" customWidth="1"/>
    <col min="960" max="960" width="12.83203125" bestFit="1" customWidth="1"/>
    <col min="961" max="961" width="7.83203125" bestFit="1" customWidth="1"/>
    <col min="962" max="962" width="9.83203125" bestFit="1" customWidth="1"/>
    <col min="963" max="963" width="13.83203125" bestFit="1" customWidth="1"/>
    <col min="964" max="964" width="21" bestFit="1" customWidth="1"/>
    <col min="965" max="965" width="13.83203125" bestFit="1" customWidth="1"/>
    <col min="966" max="966" width="21" bestFit="1" customWidth="1"/>
    <col min="967" max="967" width="13.83203125" bestFit="1" customWidth="1"/>
    <col min="968" max="968" width="20" bestFit="1" customWidth="1"/>
    <col min="969" max="969" width="13.83203125" bestFit="1" customWidth="1"/>
    <col min="970" max="970" width="20" bestFit="1" customWidth="1"/>
    <col min="971" max="971" width="13.83203125" bestFit="1" customWidth="1"/>
    <col min="972" max="972" width="20" bestFit="1" customWidth="1"/>
    <col min="973" max="973" width="13.83203125" bestFit="1" customWidth="1"/>
    <col min="974" max="974" width="21" bestFit="1" customWidth="1"/>
    <col min="975" max="975" width="13.83203125" bestFit="1" customWidth="1"/>
    <col min="976" max="976" width="21" bestFit="1" customWidth="1"/>
    <col min="977" max="977" width="13.83203125" bestFit="1" customWidth="1"/>
    <col min="978" max="978" width="21" bestFit="1" customWidth="1"/>
    <col min="979" max="979" width="13.83203125" bestFit="1" customWidth="1"/>
    <col min="980" max="980" width="21" bestFit="1" customWidth="1"/>
    <col min="981" max="981" width="8.1640625" bestFit="1" customWidth="1"/>
    <col min="982" max="982" width="9.83203125" bestFit="1" customWidth="1"/>
    <col min="983" max="983" width="13.83203125" bestFit="1" customWidth="1"/>
    <col min="984" max="984" width="21" bestFit="1" customWidth="1"/>
    <col min="985" max="985" width="9.83203125" bestFit="1" customWidth="1"/>
    <col min="986" max="986" width="11.83203125" bestFit="1" customWidth="1"/>
    <col min="987" max="987" width="13.83203125" bestFit="1" customWidth="1"/>
    <col min="988" max="988" width="21" bestFit="1" customWidth="1"/>
    <col min="989" max="989" width="13.83203125" bestFit="1" customWidth="1"/>
    <col min="990" max="990" width="5.5" bestFit="1" customWidth="1"/>
    <col min="991" max="991" width="21" bestFit="1" customWidth="1"/>
    <col min="992" max="992" width="13.83203125" bestFit="1" customWidth="1"/>
    <col min="993" max="993" width="21" bestFit="1" customWidth="1"/>
    <col min="994" max="994" width="13.83203125" bestFit="1" customWidth="1"/>
    <col min="995" max="995" width="21" bestFit="1" customWidth="1"/>
    <col min="996" max="996" width="13.83203125" bestFit="1" customWidth="1"/>
    <col min="997" max="997" width="5.5" bestFit="1" customWidth="1"/>
    <col min="998" max="998" width="21" bestFit="1" customWidth="1"/>
    <col min="999" max="999" width="13.83203125" bestFit="1" customWidth="1"/>
    <col min="1000" max="1000" width="21" bestFit="1" customWidth="1"/>
    <col min="1001" max="1001" width="13.83203125" bestFit="1" customWidth="1"/>
    <col min="1002" max="1002" width="21" bestFit="1" customWidth="1"/>
    <col min="1003" max="1003" width="8.83203125" bestFit="1" customWidth="1"/>
    <col min="1004" max="1004" width="4" bestFit="1" customWidth="1"/>
    <col min="1005" max="1005" width="5.5" bestFit="1" customWidth="1"/>
    <col min="1006" max="1006" width="9.83203125" bestFit="1" customWidth="1"/>
    <col min="1007" max="1007" width="13.83203125" bestFit="1" customWidth="1"/>
    <col min="1008" max="1008" width="21" bestFit="1" customWidth="1"/>
    <col min="1009" max="1009" width="13.83203125" bestFit="1" customWidth="1"/>
    <col min="1010" max="1010" width="21" bestFit="1" customWidth="1"/>
    <col min="1011" max="1011" width="13.83203125" bestFit="1" customWidth="1"/>
    <col min="1012" max="1012" width="21" bestFit="1" customWidth="1"/>
    <col min="1013" max="1013" width="8.83203125" bestFit="1" customWidth="1"/>
    <col min="1014" max="1014" width="5.5" bestFit="1" customWidth="1"/>
    <col min="1015" max="1015" width="7.33203125" bestFit="1" customWidth="1"/>
    <col min="1016" max="1016" width="13.83203125" bestFit="1" customWidth="1"/>
    <col min="1017" max="1017" width="21" bestFit="1" customWidth="1"/>
    <col min="1018" max="1018" width="13.83203125" bestFit="1" customWidth="1"/>
    <col min="1019" max="1019" width="21" bestFit="1" customWidth="1"/>
    <col min="1020" max="1020" width="13.83203125" bestFit="1" customWidth="1"/>
    <col min="1021" max="1021" width="21" bestFit="1" customWidth="1"/>
    <col min="1022" max="1022" width="13.83203125" bestFit="1" customWidth="1"/>
    <col min="1023" max="1023" width="21" bestFit="1" customWidth="1"/>
    <col min="1024" max="1024" width="8.83203125" bestFit="1" customWidth="1"/>
    <col min="1025" max="1025" width="10.83203125" bestFit="1" customWidth="1"/>
    <col min="1026" max="1026" width="13.83203125" bestFit="1" customWidth="1"/>
    <col min="1027" max="1027" width="21" bestFit="1" customWidth="1"/>
    <col min="1028" max="1028" width="13.83203125" bestFit="1" customWidth="1"/>
    <col min="1029" max="1029" width="21" bestFit="1" customWidth="1"/>
    <col min="1030" max="1030" width="13.83203125" bestFit="1" customWidth="1"/>
    <col min="1031" max="1031" width="21" bestFit="1" customWidth="1"/>
    <col min="1032" max="1032" width="13.83203125" bestFit="1" customWidth="1"/>
    <col min="1033" max="1033" width="21" bestFit="1" customWidth="1"/>
    <col min="1034" max="1034" width="13.83203125" bestFit="1" customWidth="1"/>
    <col min="1035" max="1035" width="21" bestFit="1" customWidth="1"/>
    <col min="1036" max="1036" width="13.83203125" bestFit="1" customWidth="1"/>
    <col min="1037" max="1037" width="21" bestFit="1" customWidth="1"/>
    <col min="1038" max="1038" width="8.83203125" bestFit="1" customWidth="1"/>
    <col min="1039" max="1039" width="9.83203125" bestFit="1" customWidth="1"/>
    <col min="1040" max="1040" width="13.83203125" bestFit="1" customWidth="1"/>
    <col min="1041" max="1041" width="21" bestFit="1" customWidth="1"/>
    <col min="1042" max="1042" width="13.83203125" bestFit="1" customWidth="1"/>
    <col min="1043" max="1043" width="21" bestFit="1" customWidth="1"/>
    <col min="1044" max="1044" width="13.83203125" bestFit="1" customWidth="1"/>
    <col min="1045" max="1045" width="21" bestFit="1" customWidth="1"/>
    <col min="1046" max="1046" width="13.83203125" bestFit="1" customWidth="1"/>
    <col min="1047" max="1047" width="21" bestFit="1" customWidth="1"/>
    <col min="1048" max="1049" width="8.83203125" bestFit="1" customWidth="1"/>
    <col min="1050" max="1050" width="13.83203125" bestFit="1" customWidth="1"/>
    <col min="1051" max="1051" width="21" bestFit="1" customWidth="1"/>
    <col min="1052" max="1052" width="13.83203125" bestFit="1" customWidth="1"/>
    <col min="1053" max="1053" width="21" bestFit="1" customWidth="1"/>
    <col min="1054" max="1054" width="13.83203125" bestFit="1" customWidth="1"/>
    <col min="1055" max="1055" width="21" bestFit="1" customWidth="1"/>
    <col min="1056" max="1056" width="13.83203125" bestFit="1" customWidth="1"/>
    <col min="1057" max="1057" width="21" bestFit="1" customWidth="1"/>
    <col min="1058" max="1058" width="13.83203125" bestFit="1" customWidth="1"/>
    <col min="1059" max="1059" width="21" bestFit="1" customWidth="1"/>
    <col min="1060" max="1060" width="13.83203125" bestFit="1" customWidth="1"/>
    <col min="1061" max="1061" width="21" bestFit="1" customWidth="1"/>
    <col min="1062" max="1062" width="13.83203125" bestFit="1" customWidth="1"/>
    <col min="1063" max="1063" width="21" bestFit="1" customWidth="1"/>
    <col min="1064" max="1064" width="12.83203125" bestFit="1" customWidth="1"/>
    <col min="1065" max="1065" width="21" bestFit="1" customWidth="1"/>
    <col min="1066" max="1066" width="13.83203125" bestFit="1" customWidth="1"/>
    <col min="1067" max="1067" width="21" bestFit="1" customWidth="1"/>
    <col min="1068" max="1068" width="7.83203125" bestFit="1" customWidth="1"/>
    <col min="1069" max="1069" width="9.83203125" bestFit="1" customWidth="1"/>
    <col min="1070" max="1070" width="8.83203125" bestFit="1" customWidth="1"/>
    <col min="1071" max="1071" width="4" bestFit="1" customWidth="1"/>
    <col min="1072" max="1072" width="5.5" bestFit="1" customWidth="1"/>
    <col min="1073" max="1073" width="8.1640625" bestFit="1" customWidth="1"/>
    <col min="1074" max="1074" width="7.33203125" bestFit="1" customWidth="1"/>
    <col min="1075" max="1075" width="13.83203125" bestFit="1" customWidth="1"/>
    <col min="1076" max="1076" width="21" bestFit="1" customWidth="1"/>
    <col min="1077" max="1077" width="13.83203125" bestFit="1" customWidth="1"/>
    <col min="1078" max="1078" width="21" bestFit="1" customWidth="1"/>
    <col min="1079" max="1080" width="8.83203125" bestFit="1" customWidth="1"/>
    <col min="1081" max="1081" width="13.83203125" bestFit="1" customWidth="1"/>
    <col min="1082" max="1082" width="21" bestFit="1" customWidth="1"/>
    <col min="1083" max="1083" width="8.83203125" bestFit="1" customWidth="1"/>
    <col min="1084" max="1084" width="10.83203125" bestFit="1" customWidth="1"/>
    <col min="1085" max="1085" width="13.83203125" bestFit="1" customWidth="1"/>
    <col min="1086" max="1086" width="21" bestFit="1" customWidth="1"/>
    <col min="1087" max="1087" width="13.83203125" bestFit="1" customWidth="1"/>
    <col min="1088" max="1088" width="21" bestFit="1" customWidth="1"/>
    <col min="1089" max="1089" width="13.83203125" bestFit="1" customWidth="1"/>
    <col min="1090" max="1090" width="21" bestFit="1" customWidth="1"/>
    <col min="1091" max="1091" width="8.83203125" bestFit="1" customWidth="1"/>
    <col min="1092" max="1092" width="5.5" bestFit="1" customWidth="1"/>
    <col min="1093" max="1094" width="8.83203125" bestFit="1" customWidth="1"/>
    <col min="1095" max="1095" width="9.83203125" bestFit="1" customWidth="1"/>
    <col min="1096" max="1096" width="13.83203125" bestFit="1" customWidth="1"/>
    <col min="1097" max="1097" width="15.83203125" bestFit="1" customWidth="1"/>
    <col min="1098" max="1098" width="13.83203125" bestFit="1" customWidth="1"/>
    <col min="1099" max="1099" width="21" bestFit="1" customWidth="1"/>
    <col min="1100" max="1100" width="6.83203125" bestFit="1" customWidth="1"/>
    <col min="1101" max="1102" width="8.83203125" bestFit="1" customWidth="1"/>
    <col min="1103" max="1103" width="9.83203125" bestFit="1" customWidth="1"/>
    <col min="1104" max="1104" width="13.83203125" bestFit="1" customWidth="1"/>
    <col min="1105" max="1105" width="21" bestFit="1" customWidth="1"/>
    <col min="1106" max="1106" width="13.83203125" bestFit="1" customWidth="1"/>
    <col min="1107" max="1107" width="20" bestFit="1" customWidth="1"/>
    <col min="1108" max="1109" width="8.83203125" bestFit="1" customWidth="1"/>
    <col min="1110" max="1110" width="12.83203125" bestFit="1" customWidth="1"/>
    <col min="1111" max="1111" width="21" bestFit="1" customWidth="1"/>
    <col min="1112" max="1112" width="13.83203125" bestFit="1" customWidth="1"/>
    <col min="1113" max="1113" width="21" bestFit="1" customWidth="1"/>
    <col min="1114" max="1114" width="13.83203125" bestFit="1" customWidth="1"/>
    <col min="1115" max="1115" width="5.5" bestFit="1" customWidth="1"/>
    <col min="1116" max="1116" width="21" bestFit="1" customWidth="1"/>
    <col min="1117" max="1117" width="13.83203125" bestFit="1" customWidth="1"/>
    <col min="1118" max="1118" width="20" bestFit="1" customWidth="1"/>
    <col min="1119" max="1119" width="13.83203125" bestFit="1" customWidth="1"/>
    <col min="1120" max="1120" width="21" bestFit="1" customWidth="1"/>
    <col min="1121" max="1121" width="13.83203125" bestFit="1" customWidth="1"/>
    <col min="1122" max="1122" width="21" bestFit="1" customWidth="1"/>
    <col min="1123" max="1123" width="9.83203125" bestFit="1" customWidth="1"/>
    <col min="1124" max="1124" width="11.83203125" bestFit="1" customWidth="1"/>
    <col min="1125" max="1125" width="13.83203125" bestFit="1" customWidth="1"/>
    <col min="1126" max="1126" width="21" bestFit="1" customWidth="1"/>
    <col min="1127" max="1127" width="13.83203125" bestFit="1" customWidth="1"/>
    <col min="1128" max="1128" width="21" bestFit="1" customWidth="1"/>
    <col min="1129" max="1129" width="8.83203125" bestFit="1" customWidth="1"/>
    <col min="1130" max="1130" width="5.5" bestFit="1" customWidth="1"/>
    <col min="1131" max="1131" width="8.83203125" bestFit="1" customWidth="1"/>
    <col min="1132" max="1132" width="13.83203125" bestFit="1" customWidth="1"/>
    <col min="1133" max="1133" width="21" bestFit="1" customWidth="1"/>
    <col min="1134" max="1134" width="13.83203125" bestFit="1" customWidth="1"/>
    <col min="1135" max="1135" width="21" bestFit="1" customWidth="1"/>
    <col min="1136" max="1136" width="8.1640625" bestFit="1" customWidth="1"/>
    <col min="1137" max="1138" width="8.83203125" bestFit="1" customWidth="1"/>
    <col min="1139" max="1139" width="9.83203125" bestFit="1" customWidth="1"/>
    <col min="1140" max="1140" width="13.83203125" bestFit="1" customWidth="1"/>
    <col min="1141" max="1141" width="21" bestFit="1" customWidth="1"/>
    <col min="1142" max="1142" width="13.83203125" bestFit="1" customWidth="1"/>
    <col min="1143" max="1143" width="21" bestFit="1" customWidth="1"/>
    <col min="1144" max="1144" width="13.83203125" bestFit="1" customWidth="1"/>
    <col min="1145" max="1145" width="21" bestFit="1" customWidth="1"/>
    <col min="1146" max="1146" width="13.83203125" bestFit="1" customWidth="1"/>
    <col min="1147" max="1147" width="21" bestFit="1" customWidth="1"/>
    <col min="1148" max="1148" width="13.83203125" bestFit="1" customWidth="1"/>
    <col min="1149" max="1149" width="21" bestFit="1" customWidth="1"/>
    <col min="1150" max="1150" width="13.83203125" bestFit="1" customWidth="1"/>
    <col min="1151" max="1151" width="21" bestFit="1" customWidth="1"/>
    <col min="1152" max="1152" width="13.83203125" bestFit="1" customWidth="1"/>
    <col min="1153" max="1153" width="21" bestFit="1" customWidth="1"/>
    <col min="1154" max="1154" width="11.83203125" bestFit="1" customWidth="1"/>
    <col min="1155" max="1156" width="13.83203125" bestFit="1" customWidth="1"/>
    <col min="1157" max="1157" width="20" bestFit="1" customWidth="1"/>
    <col min="1158" max="1158" width="13.83203125" bestFit="1" customWidth="1"/>
    <col min="1159" max="1159" width="21" bestFit="1" customWidth="1"/>
    <col min="1160" max="1160" width="13.83203125" bestFit="1" customWidth="1"/>
    <col min="1161" max="1161" width="21" bestFit="1" customWidth="1"/>
    <col min="1162" max="1162" width="13.83203125" bestFit="1" customWidth="1"/>
    <col min="1163" max="1163" width="5.5" bestFit="1" customWidth="1"/>
    <col min="1164" max="1164" width="21" bestFit="1" customWidth="1"/>
    <col min="1165" max="1165" width="13.83203125" bestFit="1" customWidth="1"/>
    <col min="1166" max="1166" width="21" bestFit="1" customWidth="1"/>
    <col min="1167" max="1167" width="13.83203125" bestFit="1" customWidth="1"/>
    <col min="1168" max="1168" width="21" bestFit="1" customWidth="1"/>
    <col min="1169" max="1170" width="8.83203125" bestFit="1" customWidth="1"/>
    <col min="1171" max="1171" width="13.83203125" bestFit="1" customWidth="1"/>
    <col min="1172" max="1172" width="21" bestFit="1" customWidth="1"/>
    <col min="1173" max="1173" width="13.83203125" bestFit="1" customWidth="1"/>
    <col min="1174" max="1174" width="21" bestFit="1" customWidth="1"/>
    <col min="1175" max="1175" width="13.83203125" bestFit="1" customWidth="1"/>
    <col min="1176" max="1176" width="21" bestFit="1" customWidth="1"/>
    <col min="1177" max="1177" width="13.83203125" bestFit="1" customWidth="1"/>
    <col min="1178" max="1178" width="21" bestFit="1" customWidth="1"/>
    <col min="1179" max="1179" width="9.83203125" bestFit="1" customWidth="1"/>
    <col min="1180" max="1180" width="11.83203125" bestFit="1" customWidth="1"/>
    <col min="1181" max="1181" width="13.83203125" bestFit="1" customWidth="1"/>
    <col min="1182" max="1182" width="21" bestFit="1" customWidth="1"/>
    <col min="1183" max="1183" width="13.83203125" bestFit="1" customWidth="1"/>
    <col min="1184" max="1184" width="5.5" bestFit="1" customWidth="1"/>
    <col min="1185" max="1185" width="21" bestFit="1" customWidth="1"/>
    <col min="1186" max="1186" width="13.83203125" bestFit="1" customWidth="1"/>
    <col min="1187" max="1187" width="21" bestFit="1" customWidth="1"/>
    <col min="1188" max="1188" width="13.83203125" bestFit="1" customWidth="1"/>
    <col min="1189" max="1189" width="21" bestFit="1" customWidth="1"/>
    <col min="1190" max="1190" width="13.83203125" bestFit="1" customWidth="1"/>
    <col min="1191" max="1191" width="21" bestFit="1" customWidth="1"/>
    <col min="1192" max="1192" width="13.83203125" bestFit="1" customWidth="1"/>
    <col min="1193" max="1193" width="21" bestFit="1" customWidth="1"/>
    <col min="1194" max="1194" width="13.83203125" bestFit="1" customWidth="1"/>
    <col min="1195" max="1195" width="21" bestFit="1" customWidth="1"/>
    <col min="1196" max="1196" width="13.83203125" bestFit="1" customWidth="1"/>
    <col min="1197" max="1197" width="21" bestFit="1" customWidth="1"/>
    <col min="1198" max="1198" width="13.83203125" bestFit="1" customWidth="1"/>
    <col min="1199" max="1199" width="21" bestFit="1" customWidth="1"/>
    <col min="1200" max="1200" width="13.83203125" bestFit="1" customWidth="1"/>
    <col min="1201" max="1201" width="21" bestFit="1" customWidth="1"/>
    <col min="1202" max="1202" width="13.83203125" bestFit="1" customWidth="1"/>
    <col min="1203" max="1203" width="21" bestFit="1" customWidth="1"/>
    <col min="1204" max="1204" width="13.83203125" bestFit="1" customWidth="1"/>
    <col min="1205" max="1205" width="21" bestFit="1" customWidth="1"/>
    <col min="1206" max="1206" width="13.83203125" bestFit="1" customWidth="1"/>
    <col min="1207" max="1207" width="5.5" bestFit="1" customWidth="1"/>
    <col min="1208" max="1208" width="21" bestFit="1" customWidth="1"/>
    <col min="1209" max="1209" width="13.83203125" bestFit="1" customWidth="1"/>
    <col min="1210" max="1210" width="21" bestFit="1" customWidth="1"/>
    <col min="1211" max="1211" width="13.83203125" bestFit="1" customWidth="1"/>
    <col min="1212" max="1212" width="20" bestFit="1" customWidth="1"/>
    <col min="1213" max="1213" width="13.83203125" bestFit="1" customWidth="1"/>
    <col min="1214" max="1214" width="21" bestFit="1" customWidth="1"/>
    <col min="1215" max="1215" width="13.83203125" bestFit="1" customWidth="1"/>
    <col min="1216" max="1216" width="21" bestFit="1" customWidth="1"/>
    <col min="1217" max="1217" width="8.83203125" bestFit="1" customWidth="1"/>
    <col min="1218" max="1218" width="9.83203125" bestFit="1" customWidth="1"/>
    <col min="1219" max="1219" width="13.83203125" bestFit="1" customWidth="1"/>
    <col min="1220" max="1220" width="21" bestFit="1" customWidth="1"/>
    <col min="1221" max="1221" width="13.83203125" bestFit="1" customWidth="1"/>
    <col min="1222" max="1222" width="21" bestFit="1" customWidth="1"/>
    <col min="1223" max="1223" width="12.83203125" bestFit="1" customWidth="1"/>
    <col min="1224" max="1224" width="21" bestFit="1" customWidth="1"/>
    <col min="1225" max="1225" width="13.83203125" bestFit="1" customWidth="1"/>
    <col min="1226" max="1226" width="21" bestFit="1" customWidth="1"/>
    <col min="1227" max="1227" width="8.83203125" bestFit="1" customWidth="1"/>
    <col min="1228" max="1228" width="9.83203125" bestFit="1" customWidth="1"/>
    <col min="1229" max="1229" width="13.83203125" bestFit="1" customWidth="1"/>
    <col min="1230" max="1230" width="21" bestFit="1" customWidth="1"/>
    <col min="1231" max="1231" width="13.83203125" bestFit="1" customWidth="1"/>
    <col min="1232" max="1232" width="21" bestFit="1" customWidth="1"/>
    <col min="1233" max="1233" width="6.83203125" bestFit="1" customWidth="1"/>
    <col min="1234" max="1234" width="8.1640625" bestFit="1" customWidth="1"/>
    <col min="1235" max="1235" width="8.83203125" bestFit="1" customWidth="1"/>
    <col min="1236" max="1236" width="13.83203125" bestFit="1" customWidth="1"/>
    <col min="1237" max="1237" width="21" bestFit="1" customWidth="1"/>
    <col min="1238" max="1238" width="13.83203125" bestFit="1" customWidth="1"/>
    <col min="1239" max="1239" width="21" bestFit="1" customWidth="1"/>
    <col min="1240" max="1240" width="12.83203125" bestFit="1" customWidth="1"/>
    <col min="1241" max="1241" width="21" bestFit="1" customWidth="1"/>
    <col min="1242" max="1242" width="13.83203125" bestFit="1" customWidth="1"/>
    <col min="1243" max="1243" width="21" bestFit="1" customWidth="1"/>
    <col min="1244" max="1244" width="8.83203125" bestFit="1" customWidth="1"/>
    <col min="1245" max="1245" width="10.83203125" bestFit="1" customWidth="1"/>
    <col min="1246" max="1246" width="13.83203125" bestFit="1" customWidth="1"/>
    <col min="1247" max="1247" width="21" bestFit="1" customWidth="1"/>
    <col min="1248" max="1248" width="13.83203125" bestFit="1" customWidth="1"/>
    <col min="1249" max="1249" width="5.5" bestFit="1" customWidth="1"/>
    <col min="1250" max="1250" width="21" bestFit="1" customWidth="1"/>
    <col min="1251" max="1251" width="9.83203125" bestFit="1" customWidth="1"/>
    <col min="1252" max="1252" width="11.83203125" bestFit="1" customWidth="1"/>
    <col min="1253" max="1253" width="7.83203125" bestFit="1" customWidth="1"/>
    <col min="1254" max="1254" width="9.83203125" bestFit="1" customWidth="1"/>
    <col min="1255" max="1255" width="13.83203125" bestFit="1" customWidth="1"/>
    <col min="1256" max="1256" width="21" bestFit="1" customWidth="1"/>
    <col min="1257" max="1257" width="8.83203125" bestFit="1" customWidth="1"/>
    <col min="1258" max="1258" width="10.83203125" bestFit="1" customWidth="1"/>
    <col min="1259" max="1259" width="13.83203125" bestFit="1" customWidth="1"/>
    <col min="1260" max="1260" width="21" bestFit="1" customWidth="1"/>
    <col min="1261" max="1261" width="9.83203125" bestFit="1" customWidth="1"/>
    <col min="1262" max="1262" width="11.83203125" bestFit="1" customWidth="1"/>
    <col min="1263" max="1263" width="13.83203125" bestFit="1" customWidth="1"/>
    <col min="1264" max="1264" width="21" bestFit="1" customWidth="1"/>
    <col min="1265" max="1265" width="13.83203125" bestFit="1" customWidth="1"/>
    <col min="1266" max="1266" width="20" bestFit="1" customWidth="1"/>
    <col min="1267" max="1267" width="13.83203125" bestFit="1" customWidth="1"/>
    <col min="1268" max="1268" width="21" bestFit="1" customWidth="1"/>
    <col min="1269" max="1269" width="13.83203125" bestFit="1" customWidth="1"/>
    <col min="1270" max="1270" width="21" bestFit="1" customWidth="1"/>
    <col min="1271" max="1271" width="7.83203125" bestFit="1" customWidth="1"/>
    <col min="1272" max="1272" width="9.83203125" bestFit="1" customWidth="1"/>
    <col min="1273" max="1273" width="13.83203125" bestFit="1" customWidth="1"/>
    <col min="1274" max="1274" width="21" bestFit="1" customWidth="1"/>
    <col min="1275" max="1275" width="13.83203125" bestFit="1" customWidth="1"/>
    <col min="1276" max="1276" width="5.5" bestFit="1" customWidth="1"/>
    <col min="1277" max="1277" width="8.1640625" bestFit="1" customWidth="1"/>
    <col min="1278" max="1278" width="21" bestFit="1" customWidth="1"/>
    <col min="1279" max="1279" width="13.83203125" bestFit="1" customWidth="1"/>
    <col min="1280" max="1280" width="21" bestFit="1" customWidth="1"/>
    <col min="1281" max="1281" width="13.83203125" bestFit="1" customWidth="1"/>
    <col min="1282" max="1282" width="21" bestFit="1" customWidth="1"/>
    <col min="1283" max="1283" width="13.83203125" bestFit="1" customWidth="1"/>
    <col min="1284" max="1284" width="21" bestFit="1" customWidth="1"/>
    <col min="1285" max="1285" width="13.83203125" bestFit="1" customWidth="1"/>
    <col min="1286" max="1286" width="21" bestFit="1" customWidth="1"/>
    <col min="1287" max="1287" width="6.83203125" bestFit="1" customWidth="1"/>
    <col min="1288" max="1288" width="8.83203125" bestFit="1" customWidth="1"/>
    <col min="1289" max="1289" width="13.83203125" bestFit="1" customWidth="1"/>
    <col min="1290" max="1290" width="21" bestFit="1" customWidth="1"/>
    <col min="1291" max="1291" width="13.83203125" bestFit="1" customWidth="1"/>
    <col min="1292" max="1292" width="21" bestFit="1" customWidth="1"/>
    <col min="1293" max="1293" width="13.83203125" bestFit="1" customWidth="1"/>
    <col min="1294" max="1294" width="21" bestFit="1" customWidth="1"/>
    <col min="1295" max="1295" width="13.83203125" bestFit="1" customWidth="1"/>
    <col min="1296" max="1296" width="21" bestFit="1" customWidth="1"/>
    <col min="1297" max="1297" width="13.83203125" bestFit="1" customWidth="1"/>
    <col min="1298" max="1298" width="21" bestFit="1" customWidth="1"/>
    <col min="1299" max="1299" width="13.83203125" bestFit="1" customWidth="1"/>
    <col min="1300" max="1300" width="21" bestFit="1" customWidth="1"/>
    <col min="1301" max="1303" width="8.83203125" bestFit="1" customWidth="1"/>
    <col min="1304" max="1304" width="9.83203125" bestFit="1" customWidth="1"/>
    <col min="1305" max="1305" width="13.83203125" bestFit="1" customWidth="1"/>
    <col min="1306" max="1306" width="21" bestFit="1" customWidth="1"/>
    <col min="1307" max="1307" width="13.83203125" bestFit="1" customWidth="1"/>
    <col min="1308" max="1308" width="21" bestFit="1" customWidth="1"/>
    <col min="1309" max="1309" width="13.83203125" bestFit="1" customWidth="1"/>
    <col min="1310" max="1310" width="21" bestFit="1" customWidth="1"/>
    <col min="1311" max="1311" width="8.83203125" bestFit="1" customWidth="1"/>
    <col min="1312" max="1312" width="9.83203125" bestFit="1" customWidth="1"/>
    <col min="1313" max="1313" width="13.83203125" bestFit="1" customWidth="1"/>
    <col min="1314" max="1314" width="21" bestFit="1" customWidth="1"/>
    <col min="1315" max="1315" width="13.83203125" bestFit="1" customWidth="1"/>
    <col min="1316" max="1316" width="21" bestFit="1" customWidth="1"/>
    <col min="1317" max="1317" width="13.83203125" bestFit="1" customWidth="1"/>
    <col min="1318" max="1318" width="21" bestFit="1" customWidth="1"/>
    <col min="1319" max="1319" width="13.83203125" bestFit="1" customWidth="1"/>
    <col min="1320" max="1320" width="21" bestFit="1" customWidth="1"/>
    <col min="1321" max="1321" width="13.83203125" bestFit="1" customWidth="1"/>
    <col min="1322" max="1322" width="21" bestFit="1" customWidth="1"/>
    <col min="1323" max="1323" width="13.83203125" bestFit="1" customWidth="1"/>
    <col min="1324" max="1324" width="21" bestFit="1" customWidth="1"/>
    <col min="1325" max="1325" width="13.83203125" bestFit="1" customWidth="1"/>
    <col min="1326" max="1326" width="21" bestFit="1" customWidth="1"/>
    <col min="1327" max="1327" width="13.83203125" bestFit="1" customWidth="1"/>
    <col min="1328" max="1328" width="21" bestFit="1" customWidth="1"/>
    <col min="1329" max="1329" width="5.5" bestFit="1" customWidth="1"/>
    <col min="1330" max="1330" width="7.33203125" bestFit="1" customWidth="1"/>
    <col min="1331" max="1331" width="13.83203125" bestFit="1" customWidth="1"/>
    <col min="1332" max="1332" width="21" bestFit="1" customWidth="1"/>
    <col min="1333" max="1333" width="13.83203125" bestFit="1" customWidth="1"/>
    <col min="1334" max="1334" width="21" bestFit="1" customWidth="1"/>
    <col min="1335" max="1335" width="13.83203125" bestFit="1" customWidth="1"/>
    <col min="1336" max="1336" width="21" bestFit="1" customWidth="1"/>
    <col min="1337" max="1337" width="13.83203125" bestFit="1" customWidth="1"/>
    <col min="1338" max="1338" width="21" bestFit="1" customWidth="1"/>
    <col min="1339" max="1339" width="13.83203125" bestFit="1" customWidth="1"/>
    <col min="1340" max="1340" width="21" bestFit="1" customWidth="1"/>
    <col min="1341" max="1341" width="13.83203125" bestFit="1" customWidth="1"/>
    <col min="1342" max="1342" width="21" bestFit="1" customWidth="1"/>
    <col min="1343" max="1343" width="13.83203125" bestFit="1" customWidth="1"/>
    <col min="1344" max="1344" width="21" bestFit="1" customWidth="1"/>
    <col min="1345" max="1345" width="13.83203125" bestFit="1" customWidth="1"/>
    <col min="1346" max="1346" width="21" bestFit="1" customWidth="1"/>
    <col min="1347" max="1347" width="13.83203125" bestFit="1" customWidth="1"/>
    <col min="1348" max="1348" width="21" bestFit="1" customWidth="1"/>
    <col min="1349" max="1349" width="8.83203125" bestFit="1" customWidth="1"/>
    <col min="1350" max="1350" width="9.83203125" bestFit="1" customWidth="1"/>
    <col min="1351" max="1351" width="8.83203125" bestFit="1" customWidth="1"/>
    <col min="1352" max="1352" width="10.83203125" bestFit="1" customWidth="1"/>
    <col min="1353" max="1353" width="13.83203125" bestFit="1" customWidth="1"/>
    <col min="1354" max="1354" width="20" bestFit="1" customWidth="1"/>
    <col min="1355" max="1355" width="13.83203125" bestFit="1" customWidth="1"/>
    <col min="1356" max="1356" width="21" bestFit="1" customWidth="1"/>
    <col min="1357" max="1357" width="8.83203125" bestFit="1" customWidth="1"/>
    <col min="1358" max="1358" width="9.83203125" bestFit="1" customWidth="1"/>
    <col min="1359" max="1359" width="13.83203125" bestFit="1" customWidth="1"/>
    <col min="1360" max="1360" width="21" bestFit="1" customWidth="1"/>
    <col min="1361" max="1361" width="13.83203125" bestFit="1" customWidth="1"/>
    <col min="1362" max="1362" width="21" bestFit="1" customWidth="1"/>
    <col min="1363" max="1363" width="13.83203125" bestFit="1" customWidth="1"/>
    <col min="1364" max="1364" width="21" bestFit="1" customWidth="1"/>
    <col min="1365" max="1365" width="13.83203125" bestFit="1" customWidth="1"/>
    <col min="1366" max="1366" width="21" bestFit="1" customWidth="1"/>
    <col min="1367" max="1367" width="13.83203125" bestFit="1" customWidth="1"/>
    <col min="1368" max="1368" width="21" bestFit="1" customWidth="1"/>
    <col min="1369" max="1369" width="13.83203125" bestFit="1" customWidth="1"/>
    <col min="1370" max="1370" width="21" bestFit="1" customWidth="1"/>
    <col min="1371" max="1371" width="13.83203125" bestFit="1" customWidth="1"/>
    <col min="1372" max="1372" width="21" bestFit="1" customWidth="1"/>
    <col min="1373" max="1373" width="13.83203125" bestFit="1" customWidth="1"/>
    <col min="1374" max="1374" width="21" bestFit="1" customWidth="1"/>
    <col min="1375" max="1375" width="13.83203125" bestFit="1" customWidth="1"/>
    <col min="1376" max="1376" width="21" bestFit="1" customWidth="1"/>
    <col min="1377" max="1377" width="13.83203125" bestFit="1" customWidth="1"/>
    <col min="1378" max="1378" width="21" bestFit="1" customWidth="1"/>
    <col min="1379" max="1379" width="13.83203125" bestFit="1" customWidth="1"/>
    <col min="1380" max="1380" width="21" bestFit="1" customWidth="1"/>
    <col min="1381" max="1381" width="13.83203125" bestFit="1" customWidth="1"/>
    <col min="1382" max="1382" width="21" bestFit="1" customWidth="1"/>
    <col min="1383" max="1383" width="11.83203125" bestFit="1" customWidth="1"/>
    <col min="1384" max="1385" width="13.83203125" bestFit="1" customWidth="1"/>
    <col min="1386" max="1386" width="21" bestFit="1" customWidth="1"/>
    <col min="1387" max="1387" width="13.83203125" bestFit="1" customWidth="1"/>
    <col min="1388" max="1388" width="21" bestFit="1" customWidth="1"/>
    <col min="1389" max="1389" width="13.83203125" bestFit="1" customWidth="1"/>
    <col min="1390" max="1390" width="21" bestFit="1" customWidth="1"/>
    <col min="1391" max="1391" width="8.83203125" bestFit="1" customWidth="1"/>
    <col min="1392" max="1392" width="5.5" bestFit="1" customWidth="1"/>
    <col min="1393" max="1393" width="8.1640625" bestFit="1" customWidth="1"/>
    <col min="1394" max="1394" width="7.33203125" bestFit="1" customWidth="1"/>
    <col min="1395" max="1395" width="8.83203125" bestFit="1" customWidth="1"/>
    <col min="1396" max="1396" width="10.83203125" bestFit="1" customWidth="1"/>
    <col min="1397" max="1397" width="8.83203125" bestFit="1" customWidth="1"/>
    <col min="1398" max="1399" width="9.83203125" bestFit="1" customWidth="1"/>
    <col min="1400" max="1400" width="11.83203125" bestFit="1" customWidth="1"/>
    <col min="1401" max="1401" width="13.83203125" bestFit="1" customWidth="1"/>
    <col min="1402" max="1402" width="21" bestFit="1" customWidth="1"/>
    <col min="1403" max="1403" width="13.83203125" bestFit="1" customWidth="1"/>
    <col min="1404" max="1404" width="21" bestFit="1" customWidth="1"/>
    <col min="1405" max="1405" width="11.83203125" bestFit="1" customWidth="1"/>
    <col min="1406" max="1407" width="13.83203125" bestFit="1" customWidth="1"/>
    <col min="1408" max="1408" width="21" bestFit="1" customWidth="1"/>
    <col min="1409" max="1409" width="13.83203125" bestFit="1" customWidth="1"/>
    <col min="1410" max="1410" width="21" bestFit="1" customWidth="1"/>
    <col min="1411" max="1411" width="13.83203125" bestFit="1" customWidth="1"/>
    <col min="1412" max="1412" width="21" bestFit="1" customWidth="1"/>
    <col min="1413" max="1413" width="13.83203125" bestFit="1" customWidth="1"/>
    <col min="1414" max="1414" width="21" bestFit="1" customWidth="1"/>
    <col min="1415" max="1415" width="13.83203125" bestFit="1" customWidth="1"/>
    <col min="1416" max="1416" width="21" bestFit="1" customWidth="1"/>
    <col min="1417" max="1417" width="13.83203125" bestFit="1" customWidth="1"/>
    <col min="1418" max="1418" width="21" bestFit="1" customWidth="1"/>
    <col min="1419" max="1419" width="13.83203125" bestFit="1" customWidth="1"/>
    <col min="1420" max="1420" width="19" bestFit="1" customWidth="1"/>
    <col min="1421" max="1421" width="13.83203125" bestFit="1" customWidth="1"/>
    <col min="1422" max="1422" width="21" bestFit="1" customWidth="1"/>
    <col min="1423" max="1423" width="13.83203125" bestFit="1" customWidth="1"/>
    <col min="1424" max="1424" width="21" bestFit="1" customWidth="1"/>
    <col min="1425" max="1425" width="13.83203125" bestFit="1" customWidth="1"/>
    <col min="1426" max="1426" width="21" bestFit="1" customWidth="1"/>
    <col min="1427" max="1427" width="13.83203125" bestFit="1" customWidth="1"/>
    <col min="1428" max="1428" width="21" bestFit="1" customWidth="1"/>
    <col min="1429" max="1429" width="13.83203125" bestFit="1" customWidth="1"/>
    <col min="1430" max="1430" width="5.5" bestFit="1" customWidth="1"/>
    <col min="1431" max="1431" width="21" bestFit="1" customWidth="1"/>
    <col min="1432" max="1432" width="13.83203125" bestFit="1" customWidth="1"/>
    <col min="1433" max="1433" width="21" bestFit="1" customWidth="1"/>
    <col min="1434" max="1434" width="13.83203125" bestFit="1" customWidth="1"/>
    <col min="1435" max="1435" width="21" bestFit="1" customWidth="1"/>
    <col min="1436" max="1436" width="13.83203125" bestFit="1" customWidth="1"/>
    <col min="1437" max="1437" width="21" bestFit="1" customWidth="1"/>
    <col min="1438" max="1438" width="13.83203125" bestFit="1" customWidth="1"/>
    <col min="1439" max="1439" width="21" bestFit="1" customWidth="1"/>
    <col min="1440" max="1440" width="13.83203125" bestFit="1" customWidth="1"/>
    <col min="1441" max="1441" width="21" bestFit="1" customWidth="1"/>
    <col min="1442" max="1442" width="13.83203125" bestFit="1" customWidth="1"/>
    <col min="1443" max="1443" width="21" bestFit="1" customWidth="1"/>
    <col min="1444" max="1444" width="8.83203125" bestFit="1" customWidth="1"/>
    <col min="1445" max="1445" width="9.83203125" bestFit="1" customWidth="1"/>
    <col min="1446" max="1446" width="13.83203125" bestFit="1" customWidth="1"/>
    <col min="1447" max="1447" width="21" bestFit="1" customWidth="1"/>
    <col min="1448" max="1448" width="13.83203125" bestFit="1" customWidth="1"/>
    <col min="1449" max="1449" width="21" bestFit="1" customWidth="1"/>
    <col min="1450" max="1450" width="13.83203125" bestFit="1" customWidth="1"/>
    <col min="1451" max="1451" width="21" bestFit="1" customWidth="1"/>
    <col min="1452" max="1452" width="13.83203125" bestFit="1" customWidth="1"/>
    <col min="1453" max="1453" width="21" bestFit="1" customWidth="1"/>
    <col min="1454" max="1454" width="13.83203125" bestFit="1" customWidth="1"/>
    <col min="1455" max="1455" width="5.5" bestFit="1" customWidth="1"/>
    <col min="1456" max="1456" width="21" bestFit="1" customWidth="1"/>
    <col min="1457" max="1457" width="7.83203125" bestFit="1" customWidth="1"/>
    <col min="1458" max="1458" width="9.83203125" bestFit="1" customWidth="1"/>
    <col min="1459" max="1459" width="13.83203125" bestFit="1" customWidth="1"/>
    <col min="1460" max="1460" width="20" bestFit="1" customWidth="1"/>
    <col min="1461" max="1461" width="13.83203125" bestFit="1" customWidth="1"/>
    <col min="1462" max="1462" width="21" bestFit="1" customWidth="1"/>
    <col min="1463" max="1463" width="13.83203125" bestFit="1" customWidth="1"/>
    <col min="1464" max="1464" width="21" bestFit="1" customWidth="1"/>
    <col min="1465" max="1465" width="13.83203125" bestFit="1" customWidth="1"/>
    <col min="1466" max="1466" width="21" bestFit="1" customWidth="1"/>
    <col min="1467" max="1467" width="9.83203125" bestFit="1" customWidth="1"/>
    <col min="1468" max="1468" width="11.83203125" bestFit="1" customWidth="1"/>
    <col min="1469" max="1469" width="13.83203125" bestFit="1" customWidth="1"/>
    <col min="1470" max="1470" width="21" bestFit="1" customWidth="1"/>
    <col min="1471" max="1471" width="13.83203125" bestFit="1" customWidth="1"/>
    <col min="1472" max="1472" width="21" bestFit="1" customWidth="1"/>
    <col min="1473" max="1473" width="5.5" bestFit="1" customWidth="1"/>
    <col min="1474" max="1474" width="7.33203125" bestFit="1" customWidth="1"/>
    <col min="1475" max="1475" width="13.83203125" bestFit="1" customWidth="1"/>
    <col min="1476" max="1476" width="21" bestFit="1" customWidth="1"/>
    <col min="1477" max="1477" width="13.83203125" bestFit="1" customWidth="1"/>
    <col min="1478" max="1478" width="21" bestFit="1" customWidth="1"/>
    <col min="1479" max="1479" width="8.83203125" bestFit="1" customWidth="1"/>
    <col min="1480" max="1480" width="10.83203125" bestFit="1" customWidth="1"/>
    <col min="1481" max="1481" width="13.83203125" bestFit="1" customWidth="1"/>
    <col min="1482" max="1482" width="21" bestFit="1" customWidth="1"/>
    <col min="1483" max="1483" width="13.83203125" bestFit="1" customWidth="1"/>
    <col min="1484" max="1484" width="21" bestFit="1" customWidth="1"/>
    <col min="1485" max="1485" width="13.83203125" bestFit="1" customWidth="1"/>
    <col min="1486" max="1486" width="21" bestFit="1" customWidth="1"/>
    <col min="1487" max="1487" width="13.83203125" bestFit="1" customWidth="1"/>
    <col min="1488" max="1488" width="21" bestFit="1" customWidth="1"/>
    <col min="1489" max="1489" width="13.83203125" bestFit="1" customWidth="1"/>
    <col min="1490" max="1490" width="21" bestFit="1" customWidth="1"/>
    <col min="1491" max="1491" width="13.83203125" bestFit="1" customWidth="1"/>
    <col min="1492" max="1492" width="21" bestFit="1" customWidth="1"/>
    <col min="1493" max="1493" width="13.83203125" bestFit="1" customWidth="1"/>
    <col min="1494" max="1494" width="21" bestFit="1" customWidth="1"/>
    <col min="1495" max="1495" width="13.83203125" bestFit="1" customWidth="1"/>
    <col min="1496" max="1496" width="21" bestFit="1" customWidth="1"/>
    <col min="1497" max="1497" width="13.83203125" bestFit="1" customWidth="1"/>
    <col min="1498" max="1498" width="21" bestFit="1" customWidth="1"/>
    <col min="1499" max="1499" width="13.83203125" bestFit="1" customWidth="1"/>
    <col min="1500" max="1500" width="21" bestFit="1" customWidth="1"/>
    <col min="1501" max="1501" width="13.83203125" bestFit="1" customWidth="1"/>
    <col min="1502" max="1502" width="5.5" bestFit="1" customWidth="1"/>
    <col min="1503" max="1503" width="8.1640625" bestFit="1" customWidth="1"/>
    <col min="1504" max="1504" width="21" bestFit="1" customWidth="1"/>
    <col min="1505" max="1505" width="13.83203125" bestFit="1" customWidth="1"/>
    <col min="1506" max="1506" width="21" bestFit="1" customWidth="1"/>
    <col min="1507" max="1507" width="13.83203125" bestFit="1" customWidth="1"/>
    <col min="1508" max="1508" width="21" bestFit="1" customWidth="1"/>
    <col min="1509" max="1509" width="13.83203125" bestFit="1" customWidth="1"/>
    <col min="1510" max="1510" width="20" bestFit="1" customWidth="1"/>
    <col min="1511" max="1511" width="13.83203125" bestFit="1" customWidth="1"/>
    <col min="1512" max="1512" width="21" bestFit="1" customWidth="1"/>
    <col min="1513" max="1513" width="13.83203125" bestFit="1" customWidth="1"/>
    <col min="1514" max="1514" width="21" bestFit="1" customWidth="1"/>
    <col min="1515" max="1515" width="7.83203125" bestFit="1" customWidth="1"/>
    <col min="1516" max="1516" width="9.83203125" bestFit="1" customWidth="1"/>
    <col min="1517" max="1517" width="13.83203125" bestFit="1" customWidth="1"/>
    <col min="1518" max="1518" width="21" bestFit="1" customWidth="1"/>
    <col min="1519" max="1519" width="13.83203125" bestFit="1" customWidth="1"/>
    <col min="1520" max="1520" width="21" bestFit="1" customWidth="1"/>
    <col min="1521" max="1521" width="13.83203125" bestFit="1" customWidth="1"/>
    <col min="1522" max="1522" width="21" bestFit="1" customWidth="1"/>
    <col min="1523" max="1523" width="13.83203125" bestFit="1" customWidth="1"/>
    <col min="1524" max="1524" width="21" bestFit="1" customWidth="1"/>
    <col min="1525" max="1525" width="13.83203125" bestFit="1" customWidth="1"/>
    <col min="1526" max="1526" width="21" bestFit="1" customWidth="1"/>
    <col min="1527" max="1527" width="13.83203125" bestFit="1" customWidth="1"/>
    <col min="1528" max="1528" width="21" bestFit="1" customWidth="1"/>
    <col min="1529" max="1529" width="13.83203125" bestFit="1" customWidth="1"/>
    <col min="1530" max="1530" width="21" bestFit="1" customWidth="1"/>
    <col min="1531" max="1531" width="13.83203125" bestFit="1" customWidth="1"/>
    <col min="1532" max="1532" width="21" bestFit="1" customWidth="1"/>
    <col min="1533" max="1533" width="13.83203125" bestFit="1" customWidth="1"/>
    <col min="1534" max="1534" width="21" bestFit="1" customWidth="1"/>
    <col min="1535" max="1535" width="13.83203125" bestFit="1" customWidth="1"/>
    <col min="1536" max="1536" width="20" bestFit="1" customWidth="1"/>
    <col min="1537" max="1537" width="8.83203125" bestFit="1" customWidth="1"/>
    <col min="1538" max="1538" width="5.5" bestFit="1" customWidth="1"/>
    <col min="1539" max="1539" width="7.33203125" bestFit="1" customWidth="1"/>
    <col min="1540" max="1540" width="8.83203125" bestFit="1" customWidth="1"/>
    <col min="1541" max="1541" width="9.83203125" bestFit="1" customWidth="1"/>
    <col min="1542" max="1542" width="13.83203125" bestFit="1" customWidth="1"/>
    <col min="1543" max="1543" width="21" bestFit="1" customWidth="1"/>
    <col min="1544" max="1544" width="13.83203125" bestFit="1" customWidth="1"/>
    <col min="1545" max="1545" width="21" bestFit="1" customWidth="1"/>
    <col min="1546" max="1546" width="13.83203125" bestFit="1" customWidth="1"/>
    <col min="1547" max="1547" width="21" bestFit="1" customWidth="1"/>
    <col min="1548" max="1548" width="13.83203125" bestFit="1" customWidth="1"/>
    <col min="1549" max="1549" width="21" bestFit="1" customWidth="1"/>
    <col min="1550" max="1550" width="13.83203125" bestFit="1" customWidth="1"/>
    <col min="1551" max="1551" width="5.5" bestFit="1" customWidth="1"/>
    <col min="1552" max="1552" width="21" bestFit="1" customWidth="1"/>
    <col min="1553" max="1553" width="13.83203125" bestFit="1" customWidth="1"/>
    <col min="1554" max="1554" width="21" bestFit="1" customWidth="1"/>
    <col min="1555" max="1555" width="12.83203125" bestFit="1" customWidth="1"/>
    <col min="1556" max="1556" width="21" bestFit="1" customWidth="1"/>
    <col min="1557" max="1557" width="13.83203125" bestFit="1" customWidth="1"/>
    <col min="1558" max="1558" width="21" bestFit="1" customWidth="1"/>
    <col min="1559" max="1559" width="13.83203125" bestFit="1" customWidth="1"/>
    <col min="1560" max="1560" width="21" bestFit="1" customWidth="1"/>
    <col min="1561" max="1561" width="13.83203125" bestFit="1" customWidth="1"/>
    <col min="1562" max="1562" width="21" bestFit="1" customWidth="1"/>
    <col min="1563" max="1563" width="13.83203125" bestFit="1" customWidth="1"/>
    <col min="1564" max="1564" width="21" bestFit="1" customWidth="1"/>
    <col min="1565" max="1565" width="6.83203125" bestFit="1" customWidth="1"/>
    <col min="1566" max="1566" width="8.1640625" bestFit="1" customWidth="1"/>
    <col min="1567" max="1567" width="8.83203125" bestFit="1" customWidth="1"/>
    <col min="1568" max="1568" width="13.83203125" bestFit="1" customWidth="1"/>
    <col min="1569" max="1569" width="21" bestFit="1" customWidth="1"/>
    <col min="1570" max="1570" width="13.83203125" bestFit="1" customWidth="1"/>
    <col min="1571" max="1571" width="21" bestFit="1" customWidth="1"/>
    <col min="1572" max="1572" width="9.83203125" bestFit="1" customWidth="1"/>
    <col min="1573" max="1573" width="11.83203125" bestFit="1" customWidth="1"/>
    <col min="1574" max="1574" width="13.83203125" bestFit="1" customWidth="1"/>
    <col min="1575" max="1575" width="21" bestFit="1" customWidth="1"/>
    <col min="1576" max="1576" width="13.83203125" bestFit="1" customWidth="1"/>
    <col min="1577" max="1577" width="21" bestFit="1" customWidth="1"/>
    <col min="1578" max="1578" width="12.83203125" bestFit="1" customWidth="1"/>
    <col min="1579" max="1579" width="21" bestFit="1" customWidth="1"/>
    <col min="1580" max="1580" width="13.83203125" bestFit="1" customWidth="1"/>
    <col min="1581" max="1581" width="21" bestFit="1" customWidth="1"/>
    <col min="1582" max="1583" width="8.83203125" bestFit="1" customWidth="1"/>
    <col min="1584" max="1584" width="13.83203125" bestFit="1" customWidth="1"/>
    <col min="1585" max="1585" width="21" bestFit="1" customWidth="1"/>
    <col min="1586" max="1586" width="13.83203125" bestFit="1" customWidth="1"/>
    <col min="1587" max="1587" width="21" bestFit="1" customWidth="1"/>
    <col min="1588" max="1588" width="13.83203125" bestFit="1" customWidth="1"/>
    <col min="1589" max="1589" width="21" bestFit="1" customWidth="1"/>
    <col min="1590" max="1590" width="13.83203125" bestFit="1" customWidth="1"/>
    <col min="1591" max="1591" width="21" bestFit="1" customWidth="1"/>
    <col min="1592" max="1592" width="8.83203125" bestFit="1" customWidth="1"/>
    <col min="1593" max="1593" width="5.5" bestFit="1" customWidth="1"/>
    <col min="1594" max="1594" width="7.33203125" bestFit="1" customWidth="1"/>
    <col min="1595" max="1595" width="13.83203125" bestFit="1" customWidth="1"/>
    <col min="1596" max="1596" width="21" bestFit="1" customWidth="1"/>
    <col min="1597" max="1597" width="13.83203125" bestFit="1" customWidth="1"/>
    <col min="1598" max="1598" width="21" bestFit="1" customWidth="1"/>
    <col min="1599" max="1599" width="13.83203125" bestFit="1" customWidth="1"/>
    <col min="1600" max="1600" width="21" bestFit="1" customWidth="1"/>
    <col min="1601" max="1601" width="13.83203125" bestFit="1" customWidth="1"/>
    <col min="1602" max="1602" width="21" bestFit="1" customWidth="1"/>
    <col min="1603" max="1603" width="13.83203125" bestFit="1" customWidth="1"/>
    <col min="1604" max="1604" width="21" bestFit="1" customWidth="1"/>
    <col min="1605" max="1605" width="8.83203125" bestFit="1" customWidth="1"/>
    <col min="1606" max="1606" width="10.83203125" bestFit="1" customWidth="1"/>
    <col min="1607" max="1608" width="8.83203125" bestFit="1" customWidth="1"/>
    <col min="1609" max="1609" width="13.83203125" bestFit="1" customWidth="1"/>
    <col min="1610" max="1610" width="21" bestFit="1" customWidth="1"/>
    <col min="1611" max="1611" width="8.83203125" bestFit="1" customWidth="1"/>
    <col min="1612" max="1612" width="9.83203125" bestFit="1" customWidth="1"/>
    <col min="1613" max="1613" width="13.83203125" bestFit="1" customWidth="1"/>
    <col min="1614" max="1614" width="21" bestFit="1" customWidth="1"/>
    <col min="1615" max="1615" width="8.83203125" bestFit="1" customWidth="1"/>
    <col min="1616" max="1616" width="9.83203125" bestFit="1" customWidth="1"/>
    <col min="1617" max="1617" width="13.83203125" bestFit="1" customWidth="1"/>
    <col min="1618" max="1618" width="21" bestFit="1" customWidth="1"/>
    <col min="1619" max="1619" width="13.83203125" bestFit="1" customWidth="1"/>
    <col min="1620" max="1620" width="21" bestFit="1" customWidth="1"/>
    <col min="1621" max="1621" width="8.83203125" bestFit="1" customWidth="1"/>
    <col min="1622" max="1622" width="5.5" bestFit="1" customWidth="1"/>
    <col min="1623" max="1623" width="8.83203125" bestFit="1" customWidth="1"/>
    <col min="1624" max="1624" width="13.83203125" bestFit="1" customWidth="1"/>
    <col min="1625" max="1625" width="21" bestFit="1" customWidth="1"/>
    <col min="1626" max="1626" width="13.83203125" bestFit="1" customWidth="1"/>
    <col min="1627" max="1627" width="21" bestFit="1" customWidth="1"/>
    <col min="1628" max="1628" width="8.83203125" bestFit="1" customWidth="1"/>
    <col min="1629" max="1629" width="9.83203125" bestFit="1" customWidth="1"/>
    <col min="1630" max="1630" width="13.83203125" bestFit="1" customWidth="1"/>
    <col min="1631" max="1631" width="21" bestFit="1" customWidth="1"/>
    <col min="1632" max="1632" width="13.83203125" bestFit="1" customWidth="1"/>
    <col min="1633" max="1633" width="21" bestFit="1" customWidth="1"/>
    <col min="1634" max="1634" width="8.83203125" bestFit="1" customWidth="1"/>
    <col min="1635" max="1635" width="9.83203125" bestFit="1" customWidth="1"/>
    <col min="1636" max="1637" width="8.83203125" bestFit="1" customWidth="1"/>
    <col min="1638" max="1638" width="13.83203125" bestFit="1" customWidth="1"/>
    <col min="1639" max="1639" width="21" bestFit="1" customWidth="1"/>
    <col min="1640" max="1640" width="13.83203125" bestFit="1" customWidth="1"/>
    <col min="1641" max="1641" width="21" bestFit="1" customWidth="1"/>
    <col min="1642" max="1642" width="8.83203125" bestFit="1" customWidth="1"/>
    <col min="1643" max="1643" width="9.83203125" bestFit="1" customWidth="1"/>
    <col min="1644" max="1644" width="13.83203125" bestFit="1" customWidth="1"/>
    <col min="1645" max="1645" width="21" bestFit="1" customWidth="1"/>
    <col min="1646" max="1646" width="12.83203125" bestFit="1" customWidth="1"/>
    <col min="1647" max="1647" width="21" bestFit="1" customWidth="1"/>
    <col min="1648" max="1648" width="13.83203125" bestFit="1" customWidth="1"/>
    <col min="1649" max="1649" width="21" bestFit="1" customWidth="1"/>
    <col min="1650" max="1650" width="12.83203125" bestFit="1" customWidth="1"/>
    <col min="1651" max="1651" width="21" bestFit="1" customWidth="1"/>
    <col min="1652" max="1652" width="8.83203125" bestFit="1" customWidth="1"/>
    <col min="1653" max="1653" width="5.5" bestFit="1" customWidth="1"/>
    <col min="1654" max="1654" width="8.1640625" bestFit="1" customWidth="1"/>
    <col min="1655" max="1655" width="7.33203125" bestFit="1" customWidth="1"/>
    <col min="1656" max="1656" width="13.83203125" bestFit="1" customWidth="1"/>
    <col min="1657" max="1657" width="20" bestFit="1" customWidth="1"/>
    <col min="1658" max="1658" width="13.83203125" bestFit="1" customWidth="1"/>
    <col min="1659" max="1659" width="21" bestFit="1" customWidth="1"/>
    <col min="1660" max="1660" width="12.83203125" bestFit="1" customWidth="1"/>
    <col min="1661" max="1661" width="21" bestFit="1" customWidth="1"/>
    <col min="1662" max="1662" width="13.83203125" bestFit="1" customWidth="1"/>
    <col min="1663" max="1663" width="21" bestFit="1" customWidth="1"/>
    <col min="1664" max="1664" width="13.83203125" bestFit="1" customWidth="1"/>
    <col min="1665" max="1665" width="21" bestFit="1" customWidth="1"/>
    <col min="1666" max="1666" width="13.83203125" bestFit="1" customWidth="1"/>
    <col min="1667" max="1667" width="21" bestFit="1" customWidth="1"/>
    <col min="1668" max="1668" width="13.83203125" bestFit="1" customWidth="1"/>
    <col min="1669" max="1669" width="21" bestFit="1" customWidth="1"/>
    <col min="1670" max="1670" width="13.83203125" bestFit="1" customWidth="1"/>
    <col min="1671" max="1671" width="21" bestFit="1" customWidth="1"/>
    <col min="1672" max="1672" width="13.83203125" bestFit="1" customWidth="1"/>
    <col min="1673" max="1673" width="21" bestFit="1" customWidth="1"/>
    <col min="1674" max="1674" width="8.83203125" bestFit="1" customWidth="1"/>
    <col min="1675" max="1675" width="9.83203125" bestFit="1" customWidth="1"/>
    <col min="1676" max="1676" width="13.83203125" bestFit="1" customWidth="1"/>
    <col min="1677" max="1677" width="21" bestFit="1" customWidth="1"/>
    <col min="1678" max="1678" width="13.83203125" bestFit="1" customWidth="1"/>
    <col min="1679" max="1679" width="21" bestFit="1" customWidth="1"/>
    <col min="1680" max="1680" width="13.83203125" bestFit="1" customWidth="1"/>
    <col min="1681" max="1681" width="21" bestFit="1" customWidth="1"/>
    <col min="1682" max="1682" width="13.83203125" bestFit="1" customWidth="1"/>
    <col min="1683" max="1683" width="21" bestFit="1" customWidth="1"/>
    <col min="1684" max="1684" width="12.83203125" bestFit="1" customWidth="1"/>
    <col min="1685" max="1685" width="21" bestFit="1" customWidth="1"/>
    <col min="1686" max="1686" width="13.83203125" bestFit="1" customWidth="1"/>
    <col min="1687" max="1687" width="21" bestFit="1" customWidth="1"/>
    <col min="1688" max="1688" width="6.83203125" bestFit="1" customWidth="1"/>
    <col min="1689" max="1689" width="8.1640625" bestFit="1" customWidth="1"/>
    <col min="1690" max="1690" width="8.83203125" bestFit="1" customWidth="1"/>
    <col min="1691" max="1691" width="13.83203125" bestFit="1" customWidth="1"/>
    <col min="1692" max="1692" width="20" bestFit="1" customWidth="1"/>
    <col min="1693" max="1693" width="13.83203125" bestFit="1" customWidth="1"/>
    <col min="1694" max="1694" width="21" bestFit="1" customWidth="1"/>
    <col min="1695" max="1695" width="13.83203125" bestFit="1" customWidth="1"/>
    <col min="1696" max="1696" width="21" bestFit="1" customWidth="1"/>
    <col min="1697" max="1697" width="13.83203125" bestFit="1" customWidth="1"/>
    <col min="1698" max="1698" width="21" bestFit="1" customWidth="1"/>
    <col min="1699" max="1699" width="9.83203125" bestFit="1" customWidth="1"/>
    <col min="1700" max="1700" width="11.83203125" bestFit="1" customWidth="1"/>
    <col min="1701" max="1701" width="13.83203125" bestFit="1" customWidth="1"/>
    <col min="1702" max="1702" width="21" bestFit="1" customWidth="1"/>
    <col min="1703" max="1703" width="13.83203125" bestFit="1" customWidth="1"/>
    <col min="1704" max="1704" width="21" bestFit="1" customWidth="1"/>
    <col min="1705" max="1705" width="13.83203125" bestFit="1" customWidth="1"/>
    <col min="1706" max="1706" width="21" bestFit="1" customWidth="1"/>
    <col min="1707" max="1707" width="13.83203125" bestFit="1" customWidth="1"/>
    <col min="1708" max="1708" width="21" bestFit="1" customWidth="1"/>
    <col min="1709" max="1709" width="13.83203125" bestFit="1" customWidth="1"/>
    <col min="1710" max="1710" width="21" bestFit="1" customWidth="1"/>
    <col min="1711" max="1711" width="12.83203125" bestFit="1" customWidth="1"/>
    <col min="1712" max="1712" width="21" bestFit="1" customWidth="1"/>
    <col min="1713" max="1713" width="13.83203125" bestFit="1" customWidth="1"/>
    <col min="1714" max="1714" width="21" bestFit="1" customWidth="1"/>
    <col min="1715" max="1715" width="13.83203125" bestFit="1" customWidth="1"/>
    <col min="1716" max="1716" width="21" bestFit="1" customWidth="1"/>
    <col min="1717" max="1717" width="13.83203125" bestFit="1" customWidth="1"/>
    <col min="1718" max="1718" width="21" bestFit="1" customWidth="1"/>
    <col min="1719" max="1719" width="13.83203125" bestFit="1" customWidth="1"/>
    <col min="1720" max="1720" width="21" bestFit="1" customWidth="1"/>
    <col min="1721" max="1721" width="5.5" bestFit="1" customWidth="1"/>
    <col min="1722" max="1722" width="7.33203125" bestFit="1" customWidth="1"/>
    <col min="1723" max="1723" width="13.83203125" bestFit="1" customWidth="1"/>
    <col min="1724" max="1724" width="20" bestFit="1" customWidth="1"/>
    <col min="1725" max="1725" width="13.83203125" bestFit="1" customWidth="1"/>
    <col min="1726" max="1726" width="20" bestFit="1" customWidth="1"/>
    <col min="1727" max="1727" width="13.83203125" bestFit="1" customWidth="1"/>
    <col min="1728" max="1728" width="21" bestFit="1" customWidth="1"/>
    <col min="1729" max="1729" width="13.83203125" bestFit="1" customWidth="1"/>
    <col min="1730" max="1730" width="21" bestFit="1" customWidth="1"/>
    <col min="1731" max="1731" width="6.83203125" bestFit="1" customWidth="1"/>
    <col min="1732" max="1732" width="8.83203125" bestFit="1" customWidth="1"/>
    <col min="1733" max="1733" width="13.83203125" bestFit="1" customWidth="1"/>
    <col min="1734" max="1734" width="21" bestFit="1" customWidth="1"/>
    <col min="1735" max="1735" width="13.83203125" bestFit="1" customWidth="1"/>
    <col min="1736" max="1736" width="21" bestFit="1" customWidth="1"/>
    <col min="1737" max="1737" width="13.83203125" bestFit="1" customWidth="1"/>
    <col min="1738" max="1738" width="21" bestFit="1" customWidth="1"/>
    <col min="1739" max="1739" width="13.83203125" bestFit="1" customWidth="1"/>
    <col min="1740" max="1740" width="21" bestFit="1" customWidth="1"/>
    <col min="1741" max="1741" width="13.83203125" bestFit="1" customWidth="1"/>
    <col min="1742" max="1742" width="21" bestFit="1" customWidth="1"/>
    <col min="1743" max="1743" width="13.83203125" bestFit="1" customWidth="1"/>
    <col min="1744" max="1744" width="21" bestFit="1" customWidth="1"/>
    <col min="1745" max="1745" width="13.83203125" bestFit="1" customWidth="1"/>
    <col min="1746" max="1746" width="21" bestFit="1" customWidth="1"/>
    <col min="1747" max="1747" width="13.83203125" bestFit="1" customWidth="1"/>
    <col min="1748" max="1748" width="21" bestFit="1" customWidth="1"/>
    <col min="1749" max="1749" width="13.83203125" bestFit="1" customWidth="1"/>
    <col min="1750" max="1750" width="21" bestFit="1" customWidth="1"/>
    <col min="1751" max="1751" width="13.83203125" bestFit="1" customWidth="1"/>
    <col min="1752" max="1752" width="21" bestFit="1" customWidth="1"/>
    <col min="1753" max="1753" width="13.83203125" bestFit="1" customWidth="1"/>
    <col min="1754" max="1754" width="21" bestFit="1" customWidth="1"/>
    <col min="1755" max="1755" width="13.83203125" bestFit="1" customWidth="1"/>
    <col min="1756" max="1756" width="21" bestFit="1" customWidth="1"/>
    <col min="1757" max="1757" width="13.83203125" bestFit="1" customWidth="1"/>
    <col min="1758" max="1758" width="21" bestFit="1" customWidth="1"/>
    <col min="1759" max="1759" width="13.83203125" bestFit="1" customWidth="1"/>
    <col min="1760" max="1760" width="21" bestFit="1" customWidth="1"/>
    <col min="1761" max="1761" width="13.83203125" bestFit="1" customWidth="1"/>
    <col min="1762" max="1762" width="21" bestFit="1" customWidth="1"/>
    <col min="1763" max="1764" width="8.83203125" bestFit="1" customWidth="1"/>
    <col min="1765" max="1765" width="13.83203125" bestFit="1" customWidth="1"/>
    <col min="1766" max="1766" width="21" bestFit="1" customWidth="1"/>
    <col min="1767" max="1767" width="13.83203125" bestFit="1" customWidth="1"/>
    <col min="1768" max="1768" width="21" bestFit="1" customWidth="1"/>
    <col min="1769" max="1769" width="13.83203125" bestFit="1" customWidth="1"/>
    <col min="1770" max="1770" width="21" bestFit="1" customWidth="1"/>
    <col min="1771" max="1771" width="13.83203125" bestFit="1" customWidth="1"/>
    <col min="1772" max="1772" width="21" bestFit="1" customWidth="1"/>
    <col min="1773" max="1773" width="13.83203125" bestFit="1" customWidth="1"/>
    <col min="1774" max="1774" width="21" bestFit="1" customWidth="1"/>
    <col min="1775" max="1775" width="13.83203125" bestFit="1" customWidth="1"/>
    <col min="1776" max="1776" width="21" bestFit="1" customWidth="1"/>
    <col min="1777" max="1777" width="8.83203125" bestFit="1" customWidth="1"/>
    <col min="1778" max="1778" width="10.83203125" bestFit="1" customWidth="1"/>
    <col min="1779" max="1779" width="13.83203125" bestFit="1" customWidth="1"/>
    <col min="1780" max="1780" width="21" bestFit="1" customWidth="1"/>
    <col min="1781" max="1781" width="13.83203125" bestFit="1" customWidth="1"/>
    <col min="1782" max="1782" width="21" bestFit="1" customWidth="1"/>
    <col min="1783" max="1783" width="13.83203125" bestFit="1" customWidth="1"/>
    <col min="1784" max="1784" width="21" bestFit="1" customWidth="1"/>
    <col min="1785" max="1785" width="12.83203125" bestFit="1" customWidth="1"/>
    <col min="1786" max="1786" width="21" bestFit="1" customWidth="1"/>
    <col min="1787" max="1787" width="13.83203125" bestFit="1" customWidth="1"/>
    <col min="1788" max="1788" width="21" bestFit="1" customWidth="1"/>
    <col min="1789" max="1789" width="13.83203125" bestFit="1" customWidth="1"/>
    <col min="1790" max="1790" width="21" bestFit="1" customWidth="1"/>
    <col min="1791" max="1791" width="13.83203125" bestFit="1" customWidth="1"/>
    <col min="1792" max="1792" width="21" bestFit="1" customWidth="1"/>
    <col min="1793" max="1793" width="13.83203125" bestFit="1" customWidth="1"/>
    <col min="1794" max="1794" width="21" bestFit="1" customWidth="1"/>
    <col min="1795" max="1795" width="13.83203125" bestFit="1" customWidth="1"/>
    <col min="1796" max="1796" width="21" bestFit="1" customWidth="1"/>
    <col min="1797" max="1797" width="8.83203125" bestFit="1" customWidth="1"/>
    <col min="1798" max="1798" width="10.83203125" bestFit="1" customWidth="1"/>
    <col min="1799" max="1799" width="13.83203125" bestFit="1" customWidth="1"/>
    <col min="1800" max="1800" width="21" bestFit="1" customWidth="1"/>
    <col min="1801" max="1801" width="13.83203125" bestFit="1" customWidth="1"/>
    <col min="1802" max="1802" width="21" bestFit="1" customWidth="1"/>
    <col min="1803" max="1803" width="13.83203125" bestFit="1" customWidth="1"/>
    <col min="1804" max="1804" width="21" bestFit="1" customWidth="1"/>
    <col min="1805" max="1805" width="13.83203125" bestFit="1" customWidth="1"/>
    <col min="1806" max="1806" width="21" bestFit="1" customWidth="1"/>
    <col min="1807" max="1807" width="12.83203125" bestFit="1" customWidth="1"/>
    <col min="1808" max="1808" width="21" bestFit="1" customWidth="1"/>
    <col min="1809" max="1809" width="13.83203125" bestFit="1" customWidth="1"/>
    <col min="1810" max="1810" width="21" bestFit="1" customWidth="1"/>
    <col min="1811" max="1811" width="7.83203125" bestFit="1" customWidth="1"/>
    <col min="1812" max="1812" width="9.83203125" bestFit="1" customWidth="1"/>
    <col min="1813" max="1813" width="13.83203125" bestFit="1" customWidth="1"/>
    <col min="1814" max="1814" width="21" bestFit="1" customWidth="1"/>
    <col min="1815" max="1815" width="13.83203125" bestFit="1" customWidth="1"/>
    <col min="1816" max="1816" width="21" bestFit="1" customWidth="1"/>
    <col min="1817" max="1817" width="13.83203125" bestFit="1" customWidth="1"/>
    <col min="1818" max="1818" width="5.5" bestFit="1" customWidth="1"/>
    <col min="1819" max="1819" width="21" bestFit="1" customWidth="1"/>
    <col min="1820" max="1820" width="13.83203125" bestFit="1" customWidth="1"/>
    <col min="1821" max="1821" width="21" bestFit="1" customWidth="1"/>
    <col min="1822" max="1822" width="6.83203125" bestFit="1" customWidth="1"/>
    <col min="1823" max="1823" width="8.83203125" bestFit="1" customWidth="1"/>
    <col min="1824" max="1824" width="12.83203125" bestFit="1" customWidth="1"/>
    <col min="1825" max="1825" width="21" bestFit="1" customWidth="1"/>
    <col min="1826" max="1826" width="12.83203125" bestFit="1" customWidth="1"/>
    <col min="1827" max="1827" width="21" bestFit="1" customWidth="1"/>
    <col min="1828" max="1828" width="12.83203125" bestFit="1" customWidth="1"/>
    <col min="1829" max="1829" width="21" bestFit="1" customWidth="1"/>
    <col min="1830" max="1830" width="13.83203125" bestFit="1" customWidth="1"/>
    <col min="1831" max="1831" width="20" bestFit="1" customWidth="1"/>
    <col min="1832" max="1832" width="13.83203125" bestFit="1" customWidth="1"/>
    <col min="1833" max="1833" width="21" bestFit="1" customWidth="1"/>
    <col min="1834" max="1834" width="13.83203125" bestFit="1" customWidth="1"/>
    <col min="1835" max="1835" width="21" bestFit="1" customWidth="1"/>
    <col min="1836" max="1836" width="13.83203125" bestFit="1" customWidth="1"/>
    <col min="1837" max="1837" width="21" bestFit="1" customWidth="1"/>
    <col min="1838" max="1838" width="13.83203125" bestFit="1" customWidth="1"/>
    <col min="1839" max="1839" width="21" bestFit="1" customWidth="1"/>
    <col min="1840" max="1840" width="13.83203125" bestFit="1" customWidth="1"/>
    <col min="1841" max="1841" width="21" bestFit="1" customWidth="1"/>
    <col min="1842" max="1842" width="13.83203125" bestFit="1" customWidth="1"/>
    <col min="1843" max="1843" width="21" bestFit="1" customWidth="1"/>
    <col min="1844" max="1844" width="13.83203125" bestFit="1" customWidth="1"/>
    <col min="1845" max="1845" width="21" bestFit="1" customWidth="1"/>
    <col min="1846" max="1846" width="13.83203125" bestFit="1" customWidth="1"/>
    <col min="1847" max="1847" width="21" bestFit="1" customWidth="1"/>
    <col min="1848" max="1848" width="12.83203125" bestFit="1" customWidth="1"/>
    <col min="1849" max="1849" width="14.83203125" bestFit="1" customWidth="1"/>
    <col min="1850" max="1850" width="13.83203125" bestFit="1" customWidth="1"/>
    <col min="1851" max="1851" width="21" bestFit="1" customWidth="1"/>
    <col min="1852" max="1852" width="13.83203125" bestFit="1" customWidth="1"/>
    <col min="1853" max="1853" width="21" bestFit="1" customWidth="1"/>
    <col min="1854" max="1854" width="11.83203125" bestFit="1" customWidth="1"/>
    <col min="1855" max="1855" width="13.83203125" bestFit="1" customWidth="1"/>
    <col min="1856" max="1856" width="8.83203125" bestFit="1" customWidth="1"/>
    <col min="1857" max="1857" width="7.33203125" bestFit="1" customWidth="1"/>
    <col min="1858" max="1858" width="13.83203125" bestFit="1" customWidth="1"/>
    <col min="1859" max="1859" width="21" bestFit="1" customWidth="1"/>
    <col min="1860" max="1860" width="13.83203125" bestFit="1" customWidth="1"/>
    <col min="1861" max="1861" width="20" bestFit="1" customWidth="1"/>
    <col min="1862" max="1862" width="13.83203125" bestFit="1" customWidth="1"/>
    <col min="1863" max="1863" width="21" bestFit="1" customWidth="1"/>
    <col min="1864" max="1864" width="8.83203125" bestFit="1" customWidth="1"/>
    <col min="1865" max="1865" width="9.83203125" bestFit="1" customWidth="1"/>
    <col min="1866" max="1866" width="13.83203125" bestFit="1" customWidth="1"/>
    <col min="1867" max="1867" width="21" bestFit="1" customWidth="1"/>
    <col min="1868" max="1868" width="13.83203125" bestFit="1" customWidth="1"/>
    <col min="1869" max="1869" width="21" bestFit="1" customWidth="1"/>
    <col min="1870" max="1871" width="8.83203125" bestFit="1" customWidth="1"/>
    <col min="1872" max="1872" width="13.83203125" bestFit="1" customWidth="1"/>
    <col min="1873" max="1873" width="21" bestFit="1" customWidth="1"/>
    <col min="1874" max="1874" width="13.83203125" bestFit="1" customWidth="1"/>
    <col min="1875" max="1875" width="20" bestFit="1" customWidth="1"/>
    <col min="1876" max="1876" width="13.83203125" bestFit="1" customWidth="1"/>
    <col min="1877" max="1877" width="5.5" bestFit="1" customWidth="1"/>
    <col min="1878" max="1878" width="21" bestFit="1" customWidth="1"/>
    <col min="1879" max="1879" width="13.83203125" bestFit="1" customWidth="1"/>
    <col min="1880" max="1880" width="21" bestFit="1" customWidth="1"/>
    <col min="1881" max="1881" width="13.83203125" bestFit="1" customWidth="1"/>
    <col min="1882" max="1882" width="21" bestFit="1" customWidth="1"/>
    <col min="1883" max="1883" width="13.83203125" bestFit="1" customWidth="1"/>
    <col min="1884" max="1884" width="21" bestFit="1" customWidth="1"/>
    <col min="1885" max="1885" width="13.83203125" bestFit="1" customWidth="1"/>
    <col min="1886" max="1886" width="21" bestFit="1" customWidth="1"/>
    <col min="1887" max="1887" width="13.83203125" bestFit="1" customWidth="1"/>
    <col min="1888" max="1888" width="21" bestFit="1" customWidth="1"/>
    <col min="1889" max="1889" width="13.83203125" bestFit="1" customWidth="1"/>
    <col min="1890" max="1890" width="21" bestFit="1" customWidth="1"/>
    <col min="1891" max="1891" width="13.83203125" bestFit="1" customWidth="1"/>
    <col min="1892" max="1892" width="21" bestFit="1" customWidth="1"/>
    <col min="1893" max="1893" width="6.83203125" bestFit="1" customWidth="1"/>
    <col min="1894" max="1894" width="8.1640625" bestFit="1" customWidth="1"/>
    <col min="1895" max="1895" width="8.83203125" bestFit="1" customWidth="1"/>
    <col min="1896" max="1896" width="13.83203125" bestFit="1" customWidth="1"/>
    <col min="1897" max="1897" width="21" bestFit="1" customWidth="1"/>
    <col min="1898" max="1898" width="13.83203125" bestFit="1" customWidth="1"/>
    <col min="1899" max="1899" width="21" bestFit="1" customWidth="1"/>
    <col min="1900" max="1900" width="13.83203125" bestFit="1" customWidth="1"/>
    <col min="1901" max="1901" width="21" bestFit="1" customWidth="1"/>
    <col min="1902" max="1902" width="13.83203125" bestFit="1" customWidth="1"/>
    <col min="1903" max="1903" width="21" bestFit="1" customWidth="1"/>
    <col min="1904" max="1904" width="13.83203125" bestFit="1" customWidth="1"/>
    <col min="1905" max="1905" width="20" bestFit="1" customWidth="1"/>
    <col min="1906" max="1906" width="13.83203125" bestFit="1" customWidth="1"/>
    <col min="1907" max="1907" width="21" bestFit="1" customWidth="1"/>
    <col min="1908" max="1908" width="13.83203125" bestFit="1" customWidth="1"/>
    <col min="1909" max="1909" width="20" bestFit="1" customWidth="1"/>
    <col min="1910" max="1910" width="13.83203125" bestFit="1" customWidth="1"/>
    <col min="1911" max="1911" width="21" bestFit="1" customWidth="1"/>
    <col min="1912" max="1912" width="13.83203125" bestFit="1" customWidth="1"/>
    <col min="1913" max="1913" width="21" bestFit="1" customWidth="1"/>
    <col min="1914" max="1914" width="13.83203125" bestFit="1" customWidth="1"/>
    <col min="1915" max="1915" width="21" bestFit="1" customWidth="1"/>
    <col min="1916" max="1916" width="13.83203125" bestFit="1" customWidth="1"/>
    <col min="1917" max="1917" width="21" bestFit="1" customWidth="1"/>
    <col min="1918" max="1918" width="13.83203125" bestFit="1" customWidth="1"/>
    <col min="1919" max="1919" width="21" bestFit="1" customWidth="1"/>
    <col min="1920" max="1920" width="8.83203125" bestFit="1" customWidth="1"/>
    <col min="1921" max="1921" width="10.83203125" bestFit="1" customWidth="1"/>
    <col min="1922" max="1922" width="13.83203125" bestFit="1" customWidth="1"/>
    <col min="1923" max="1923" width="21" bestFit="1" customWidth="1"/>
    <col min="1924" max="1924" width="13.83203125" bestFit="1" customWidth="1"/>
    <col min="1925" max="1925" width="21" bestFit="1" customWidth="1"/>
    <col min="1926" max="1926" width="13.83203125" bestFit="1" customWidth="1"/>
    <col min="1927" max="1927" width="21" bestFit="1" customWidth="1"/>
    <col min="1928" max="1928" width="13.83203125" bestFit="1" customWidth="1"/>
    <col min="1929" max="1929" width="21" bestFit="1" customWidth="1"/>
    <col min="1930" max="1930" width="13.83203125" bestFit="1" customWidth="1"/>
    <col min="1931" max="1931" width="21" bestFit="1" customWidth="1"/>
    <col min="1932" max="1932" width="13.83203125" bestFit="1" customWidth="1"/>
    <col min="1933" max="1933" width="21" bestFit="1" customWidth="1"/>
    <col min="1934" max="1934" width="9.83203125" bestFit="1" customWidth="1"/>
    <col min="1935" max="1935" width="11.83203125" bestFit="1" customWidth="1"/>
    <col min="1936" max="1936" width="13.83203125" bestFit="1" customWidth="1"/>
    <col min="1937" max="1937" width="21" bestFit="1" customWidth="1"/>
    <col min="1938" max="1938" width="9.83203125" bestFit="1" customWidth="1"/>
    <col min="1939" max="1939" width="11.83203125" bestFit="1" customWidth="1"/>
    <col min="1940" max="1940" width="13.83203125" bestFit="1" customWidth="1"/>
    <col min="1941" max="1941" width="20" bestFit="1" customWidth="1"/>
    <col min="1942" max="1942" width="13.83203125" bestFit="1" customWidth="1"/>
    <col min="1943" max="1943" width="21" bestFit="1" customWidth="1"/>
    <col min="1944" max="1944" width="13.83203125" bestFit="1" customWidth="1"/>
    <col min="1945" max="1945" width="21" bestFit="1" customWidth="1"/>
    <col min="1946" max="1946" width="13.83203125" bestFit="1" customWidth="1"/>
    <col min="1947" max="1947" width="21" bestFit="1" customWidth="1"/>
    <col min="1948" max="1948" width="6.83203125" bestFit="1" customWidth="1"/>
    <col min="1949" max="1949" width="8.83203125" bestFit="1" customWidth="1"/>
    <col min="1950" max="1950" width="9.83203125" bestFit="1" customWidth="1"/>
    <col min="1951" max="1951" width="11.83203125" bestFit="1" customWidth="1"/>
    <col min="1952" max="1952" width="7.83203125" bestFit="1" customWidth="1"/>
    <col min="1953" max="1953" width="9.83203125" bestFit="1" customWidth="1"/>
    <col min="1954" max="1954" width="13.83203125" bestFit="1" customWidth="1"/>
    <col min="1955" max="1955" width="21" bestFit="1" customWidth="1"/>
    <col min="1956" max="1956" width="13.83203125" bestFit="1" customWidth="1"/>
    <col min="1957" max="1957" width="21" bestFit="1" customWidth="1"/>
    <col min="1958" max="1958" width="13.83203125" bestFit="1" customWidth="1"/>
    <col min="1959" max="1959" width="21" bestFit="1" customWidth="1"/>
    <col min="1960" max="1960" width="13.83203125" bestFit="1" customWidth="1"/>
    <col min="1961" max="1961" width="21" bestFit="1" customWidth="1"/>
    <col min="1962" max="1962" width="13.83203125" bestFit="1" customWidth="1"/>
    <col min="1963" max="1963" width="21" bestFit="1" customWidth="1"/>
    <col min="1964" max="1964" width="8.83203125" bestFit="1" customWidth="1"/>
    <col min="1965" max="1965" width="10.83203125" bestFit="1" customWidth="1"/>
    <col min="1966" max="1966" width="13.83203125" bestFit="1" customWidth="1"/>
    <col min="1967" max="1967" width="21" bestFit="1" customWidth="1"/>
    <col min="1968" max="1968" width="13.83203125" bestFit="1" customWidth="1"/>
    <col min="1969" max="1969" width="21" bestFit="1" customWidth="1"/>
    <col min="1970" max="1970" width="13.83203125" bestFit="1" customWidth="1"/>
    <col min="1971" max="1971" width="21" bestFit="1" customWidth="1"/>
    <col min="1972" max="1972" width="13.83203125" bestFit="1" customWidth="1"/>
    <col min="1973" max="1973" width="21" bestFit="1" customWidth="1"/>
    <col min="1974" max="1974" width="13.83203125" bestFit="1" customWidth="1"/>
    <col min="1975" max="1975" width="21" bestFit="1" customWidth="1"/>
    <col min="1976" max="1976" width="13.83203125" bestFit="1" customWidth="1"/>
    <col min="1977" max="1977" width="21" bestFit="1" customWidth="1"/>
    <col min="1978" max="1978" width="13.83203125" bestFit="1" customWidth="1"/>
    <col min="1979" max="1979" width="21" bestFit="1" customWidth="1"/>
    <col min="1980" max="1980" width="13.83203125" bestFit="1" customWidth="1"/>
    <col min="1981" max="1981" width="21" bestFit="1" customWidth="1"/>
    <col min="1982" max="1982" width="12.83203125" bestFit="1" customWidth="1"/>
    <col min="1983" max="1983" width="21" bestFit="1" customWidth="1"/>
    <col min="1984" max="1984" width="13.83203125" bestFit="1" customWidth="1"/>
    <col min="1985" max="1985" width="21" bestFit="1" customWidth="1"/>
    <col min="1986" max="1986" width="13.83203125" bestFit="1" customWidth="1"/>
    <col min="1987" max="1987" width="21" bestFit="1" customWidth="1"/>
    <col min="1988" max="1988" width="13.83203125" bestFit="1" customWidth="1"/>
    <col min="1989" max="1989" width="21" bestFit="1" customWidth="1"/>
    <col min="1990" max="1990" width="13.83203125" bestFit="1" customWidth="1"/>
    <col min="1991" max="1991" width="21" bestFit="1" customWidth="1"/>
    <col min="1992" max="1992" width="11.83203125" bestFit="1" customWidth="1"/>
    <col min="1993" max="1993" width="13.83203125" bestFit="1" customWidth="1"/>
    <col min="1994" max="1994" width="5.5" bestFit="1" customWidth="1"/>
    <col min="1995" max="1995" width="7.33203125" bestFit="1" customWidth="1"/>
    <col min="1996" max="1996" width="13.83203125" bestFit="1" customWidth="1"/>
    <col min="1997" max="1997" width="21" bestFit="1" customWidth="1"/>
    <col min="1998" max="1998" width="13.83203125" bestFit="1" customWidth="1"/>
    <col min="1999" max="1999" width="21" bestFit="1" customWidth="1"/>
    <col min="2000" max="2000" width="13.83203125" bestFit="1" customWidth="1"/>
    <col min="2001" max="2001" width="21" bestFit="1" customWidth="1"/>
    <col min="2002" max="2002" width="13.83203125" bestFit="1" customWidth="1"/>
    <col min="2003" max="2003" width="21" bestFit="1" customWidth="1"/>
    <col min="2004" max="2004" width="13.83203125" bestFit="1" customWidth="1"/>
    <col min="2005" max="2005" width="21" bestFit="1" customWidth="1"/>
    <col min="2006" max="2006" width="13.83203125" bestFit="1" customWidth="1"/>
    <col min="2007" max="2007" width="21" bestFit="1" customWidth="1"/>
    <col min="2008" max="2008" width="13.83203125" bestFit="1" customWidth="1"/>
    <col min="2009" max="2009" width="21" bestFit="1" customWidth="1"/>
    <col min="2010" max="2010" width="13.83203125" bestFit="1" customWidth="1"/>
    <col min="2011" max="2011" width="21" bestFit="1" customWidth="1"/>
    <col min="2012" max="2012" width="10.83203125" bestFit="1" customWidth="1"/>
    <col min="2013" max="2013" width="12.83203125" bestFit="1" customWidth="1"/>
    <col min="2014" max="2014" width="13.83203125" bestFit="1" customWidth="1"/>
    <col min="2015" max="2015" width="20" bestFit="1" customWidth="1"/>
    <col min="2016" max="2016" width="13.83203125" bestFit="1" customWidth="1"/>
    <col min="2017" max="2017" width="21" bestFit="1" customWidth="1"/>
    <col min="2018" max="2018" width="13.83203125" bestFit="1" customWidth="1"/>
    <col min="2019" max="2019" width="21" bestFit="1" customWidth="1"/>
    <col min="2020" max="2020" width="13.83203125" bestFit="1" customWidth="1"/>
    <col min="2021" max="2021" width="20" bestFit="1" customWidth="1"/>
    <col min="2022" max="2022" width="13.83203125" bestFit="1" customWidth="1"/>
    <col min="2023" max="2023" width="21" bestFit="1" customWidth="1"/>
    <col min="2024" max="2024" width="13.83203125" bestFit="1" customWidth="1"/>
    <col min="2025" max="2025" width="21" bestFit="1" customWidth="1"/>
    <col min="2026" max="2026" width="13.83203125" bestFit="1" customWidth="1"/>
    <col min="2027" max="2027" width="21" bestFit="1" customWidth="1"/>
    <col min="2028" max="2028" width="13.83203125" bestFit="1" customWidth="1"/>
    <col min="2029" max="2029" width="21" bestFit="1" customWidth="1"/>
    <col min="2030" max="2030" width="13.83203125" bestFit="1" customWidth="1"/>
    <col min="2031" max="2031" width="21" bestFit="1" customWidth="1"/>
    <col min="2032" max="2032" width="8.1640625" bestFit="1" customWidth="1"/>
    <col min="2033" max="2033" width="8.83203125" bestFit="1" customWidth="1"/>
    <col min="2034" max="2034" width="13.83203125" bestFit="1" customWidth="1"/>
    <col min="2035" max="2035" width="21" bestFit="1" customWidth="1"/>
    <col min="2036" max="2036" width="13.83203125" bestFit="1" customWidth="1"/>
    <col min="2037" max="2037" width="21" bestFit="1" customWidth="1"/>
    <col min="2038" max="2038" width="13.83203125" bestFit="1" customWidth="1"/>
    <col min="2039" max="2039" width="21" bestFit="1" customWidth="1"/>
    <col min="2040" max="2040" width="12.83203125" bestFit="1" customWidth="1"/>
    <col min="2041" max="2041" width="21" bestFit="1" customWidth="1"/>
    <col min="2042" max="2042" width="8.83203125" bestFit="1" customWidth="1"/>
    <col min="2043" max="2043" width="4" bestFit="1" customWidth="1"/>
    <col min="2044" max="2044" width="5.5" bestFit="1" customWidth="1"/>
    <col min="2045" max="2045" width="8.1640625" bestFit="1" customWidth="1"/>
    <col min="2046" max="2046" width="7.33203125" bestFit="1" customWidth="1"/>
    <col min="2047" max="2047" width="9.83203125" bestFit="1" customWidth="1"/>
    <col min="2048" max="2048" width="11.83203125" bestFit="1" customWidth="1"/>
    <col min="2049" max="2049" width="13.83203125" bestFit="1" customWidth="1"/>
    <col min="2050" max="2050" width="21" bestFit="1" customWidth="1"/>
    <col min="2051" max="2051" width="13.83203125" bestFit="1" customWidth="1"/>
    <col min="2052" max="2052" width="21" bestFit="1" customWidth="1"/>
    <col min="2053" max="2053" width="13.83203125" bestFit="1" customWidth="1"/>
    <col min="2054" max="2054" width="21" bestFit="1" customWidth="1"/>
    <col min="2055" max="2055" width="13.83203125" bestFit="1" customWidth="1"/>
    <col min="2056" max="2056" width="21" bestFit="1" customWidth="1"/>
    <col min="2057" max="2057" width="12.83203125" bestFit="1" customWidth="1"/>
    <col min="2058" max="2058" width="21" bestFit="1" customWidth="1"/>
    <col min="2059" max="2059" width="13.83203125" bestFit="1" customWidth="1"/>
    <col min="2060" max="2060" width="21" bestFit="1" customWidth="1"/>
    <col min="2061" max="2061" width="13.83203125" bestFit="1" customWidth="1"/>
    <col min="2062" max="2062" width="21" bestFit="1" customWidth="1"/>
    <col min="2063" max="2063" width="6.83203125" bestFit="1" customWidth="1"/>
    <col min="2064" max="2064" width="8.83203125" bestFit="1" customWidth="1"/>
    <col min="2065" max="2065" width="13.83203125" bestFit="1" customWidth="1"/>
    <col min="2066" max="2066" width="21" bestFit="1" customWidth="1"/>
    <col min="2067" max="2067" width="13.83203125" bestFit="1" customWidth="1"/>
    <col min="2068" max="2068" width="21" bestFit="1" customWidth="1"/>
    <col min="2069" max="2069" width="13.83203125" bestFit="1" customWidth="1"/>
    <col min="2070" max="2070" width="20" bestFit="1" customWidth="1"/>
    <col min="2071" max="2071" width="13.83203125" bestFit="1" customWidth="1"/>
    <col min="2072" max="2072" width="21" bestFit="1" customWidth="1"/>
    <col min="2073" max="2073" width="13.83203125" bestFit="1" customWidth="1"/>
    <col min="2074" max="2074" width="21" bestFit="1" customWidth="1"/>
    <col min="2075" max="2075" width="13.83203125" bestFit="1" customWidth="1"/>
    <col min="2076" max="2076" width="21" bestFit="1" customWidth="1"/>
    <col min="2077" max="2077" width="13.83203125" bestFit="1" customWidth="1"/>
    <col min="2078" max="2078" width="21" bestFit="1" customWidth="1"/>
    <col min="2079" max="2079" width="13.83203125" bestFit="1" customWidth="1"/>
    <col min="2080" max="2080" width="21" bestFit="1" customWidth="1"/>
    <col min="2081" max="2081" width="13.83203125" bestFit="1" customWidth="1"/>
    <col min="2082" max="2082" width="21" bestFit="1" customWidth="1"/>
    <col min="2083" max="2083" width="12.83203125" bestFit="1" customWidth="1"/>
    <col min="2084" max="2084" width="21" bestFit="1" customWidth="1"/>
    <col min="2085" max="2085" width="6.83203125" bestFit="1" customWidth="1"/>
    <col min="2086" max="2086" width="8.83203125" bestFit="1" customWidth="1"/>
    <col min="2087" max="2087" width="13.83203125" bestFit="1" customWidth="1"/>
    <col min="2088" max="2088" width="21" bestFit="1" customWidth="1"/>
    <col min="2089" max="2089" width="13.83203125" bestFit="1" customWidth="1"/>
    <col min="2090" max="2090" width="21" bestFit="1" customWidth="1"/>
    <col min="2091" max="2091" width="8.83203125" bestFit="1" customWidth="1"/>
    <col min="2092" max="2092" width="5.5" bestFit="1" customWidth="1"/>
    <col min="2093" max="2093" width="8.83203125" bestFit="1" customWidth="1"/>
    <col min="2094" max="2094" width="13.83203125" bestFit="1" customWidth="1"/>
    <col min="2095" max="2095" width="21" bestFit="1" customWidth="1"/>
    <col min="2096" max="2096" width="13.83203125" bestFit="1" customWidth="1"/>
    <col min="2097" max="2097" width="21" bestFit="1" customWidth="1"/>
    <col min="2098" max="2098" width="13.83203125" bestFit="1" customWidth="1"/>
    <col min="2099" max="2099" width="21" bestFit="1" customWidth="1"/>
    <col min="2100" max="2100" width="13.83203125" bestFit="1" customWidth="1"/>
    <col min="2101" max="2101" width="21" bestFit="1" customWidth="1"/>
    <col min="2102" max="2102" width="13.83203125" bestFit="1" customWidth="1"/>
    <col min="2103" max="2103" width="21" bestFit="1" customWidth="1"/>
    <col min="2104" max="2104" width="13.83203125" bestFit="1" customWidth="1"/>
    <col min="2105" max="2105" width="21" bestFit="1" customWidth="1"/>
    <col min="2106" max="2106" width="13.83203125" bestFit="1" customWidth="1"/>
    <col min="2107" max="2107" width="21" bestFit="1" customWidth="1"/>
    <col min="2108" max="2108" width="13.83203125" bestFit="1" customWidth="1"/>
    <col min="2109" max="2109" width="5.5" bestFit="1" customWidth="1"/>
    <col min="2110" max="2110" width="21" bestFit="1" customWidth="1"/>
    <col min="2111" max="2111" width="13.83203125" bestFit="1" customWidth="1"/>
    <col min="2112" max="2112" width="21" bestFit="1" customWidth="1"/>
    <col min="2113" max="2113" width="13.83203125" bestFit="1" customWidth="1"/>
    <col min="2114" max="2114" width="21" bestFit="1" customWidth="1"/>
    <col min="2115" max="2115" width="13.83203125" bestFit="1" customWidth="1"/>
    <col min="2116" max="2116" width="21" bestFit="1" customWidth="1"/>
    <col min="2117" max="2117" width="8.83203125" bestFit="1" customWidth="1"/>
    <col min="2118" max="2118" width="9.83203125" bestFit="1" customWidth="1"/>
    <col min="2119" max="2119" width="13.83203125" bestFit="1" customWidth="1"/>
    <col min="2120" max="2120" width="21" bestFit="1" customWidth="1"/>
    <col min="2121" max="2121" width="13.83203125" bestFit="1" customWidth="1"/>
    <col min="2122" max="2122" width="21" bestFit="1" customWidth="1"/>
    <col min="2123" max="2123" width="8.83203125" bestFit="1" customWidth="1"/>
    <col min="2124" max="2124" width="5.5" bestFit="1" customWidth="1"/>
    <col min="2125" max="2125" width="10.83203125" bestFit="1" customWidth="1"/>
    <col min="2126" max="2126" width="8.83203125" bestFit="1" customWidth="1"/>
    <col min="2127" max="2127" width="9.83203125" bestFit="1" customWidth="1"/>
    <col min="2128" max="2128" width="13.83203125" bestFit="1" customWidth="1"/>
    <col min="2129" max="2129" width="21" bestFit="1" customWidth="1"/>
    <col min="2130" max="2130" width="13.83203125" bestFit="1" customWidth="1"/>
    <col min="2131" max="2131" width="21" bestFit="1" customWidth="1"/>
    <col min="2132" max="2132" width="13.83203125" bestFit="1" customWidth="1"/>
    <col min="2133" max="2133" width="21" bestFit="1" customWidth="1"/>
    <col min="2134" max="2134" width="13.83203125" bestFit="1" customWidth="1"/>
    <col min="2135" max="2135" width="21" bestFit="1" customWidth="1"/>
    <col min="2136" max="2136" width="8.83203125" bestFit="1" customWidth="1"/>
    <col min="2137" max="2137" width="5.5" bestFit="1" customWidth="1"/>
    <col min="2138" max="2138" width="7.33203125" bestFit="1" customWidth="1"/>
    <col min="2139" max="2139" width="13.83203125" bestFit="1" customWidth="1"/>
    <col min="2140" max="2140" width="21" bestFit="1" customWidth="1"/>
    <col min="2141" max="2141" width="13.83203125" bestFit="1" customWidth="1"/>
    <col min="2142" max="2142" width="21" bestFit="1" customWidth="1"/>
    <col min="2143" max="2143" width="12.83203125" bestFit="1" customWidth="1"/>
    <col min="2144" max="2144" width="21" bestFit="1" customWidth="1"/>
    <col min="2145" max="2145" width="12.83203125" bestFit="1" customWidth="1"/>
    <col min="2146" max="2146" width="20" bestFit="1" customWidth="1"/>
    <col min="2147" max="2147" width="13.83203125" bestFit="1" customWidth="1"/>
    <col min="2148" max="2148" width="21" bestFit="1" customWidth="1"/>
    <col min="2149" max="2149" width="12.83203125" bestFit="1" customWidth="1"/>
    <col min="2150" max="2150" width="21" bestFit="1" customWidth="1"/>
    <col min="2151" max="2151" width="13.83203125" bestFit="1" customWidth="1"/>
    <col min="2152" max="2152" width="20" bestFit="1" customWidth="1"/>
    <col min="2153" max="2153" width="13.83203125" bestFit="1" customWidth="1"/>
    <col min="2154" max="2154" width="21" bestFit="1" customWidth="1"/>
    <col min="2155" max="2155" width="8.83203125" bestFit="1" customWidth="1"/>
    <col min="2156" max="2156" width="8.1640625" bestFit="1" customWidth="1"/>
    <col min="2157" max="2157" width="9.83203125" bestFit="1" customWidth="1"/>
    <col min="2158" max="2158" width="13.83203125" bestFit="1" customWidth="1"/>
    <col min="2159" max="2159" width="21" bestFit="1" customWidth="1"/>
    <col min="2160" max="2160" width="13.83203125" bestFit="1" customWidth="1"/>
    <col min="2161" max="2161" width="20" bestFit="1" customWidth="1"/>
    <col min="2162" max="2162" width="13.83203125" bestFit="1" customWidth="1"/>
    <col min="2163" max="2163" width="21" bestFit="1" customWidth="1"/>
    <col min="2164" max="2164" width="13.83203125" bestFit="1" customWidth="1"/>
    <col min="2165" max="2165" width="21" bestFit="1" customWidth="1"/>
    <col min="2166" max="2166" width="8.83203125" bestFit="1" customWidth="1"/>
    <col min="2167" max="2167" width="10.83203125" bestFit="1" customWidth="1"/>
    <col min="2168" max="2168" width="13.83203125" bestFit="1" customWidth="1"/>
    <col min="2169" max="2169" width="21" bestFit="1" customWidth="1"/>
    <col min="2170" max="2170" width="13.83203125" bestFit="1" customWidth="1"/>
    <col min="2171" max="2171" width="21" bestFit="1" customWidth="1"/>
    <col min="2172" max="2173" width="8.83203125" bestFit="1" customWidth="1"/>
    <col min="2174" max="2174" width="13.83203125" bestFit="1" customWidth="1"/>
    <col min="2175" max="2175" width="21" bestFit="1" customWidth="1"/>
    <col min="2176" max="2176" width="13.83203125" bestFit="1" customWidth="1"/>
    <col min="2177" max="2177" width="21" bestFit="1" customWidth="1"/>
    <col min="2178" max="2178" width="13.83203125" bestFit="1" customWidth="1"/>
    <col min="2179" max="2179" width="5.5" bestFit="1" customWidth="1"/>
    <col min="2180" max="2180" width="21" bestFit="1" customWidth="1"/>
    <col min="2181" max="2181" width="12.83203125" bestFit="1" customWidth="1"/>
    <col min="2182" max="2182" width="21" bestFit="1" customWidth="1"/>
    <col min="2183" max="2183" width="13.83203125" bestFit="1" customWidth="1"/>
    <col min="2184" max="2184" width="21" bestFit="1" customWidth="1"/>
    <col min="2185" max="2185" width="13.83203125" bestFit="1" customWidth="1"/>
    <col min="2186" max="2186" width="21" bestFit="1" customWidth="1"/>
    <col min="2187" max="2187" width="13.83203125" bestFit="1" customWidth="1"/>
    <col min="2188" max="2188" width="21" bestFit="1" customWidth="1"/>
    <col min="2189" max="2189" width="13.83203125" bestFit="1" customWidth="1"/>
    <col min="2190" max="2190" width="21" bestFit="1" customWidth="1"/>
    <col min="2191" max="2191" width="12.83203125" bestFit="1" customWidth="1"/>
    <col min="2192" max="2192" width="21" bestFit="1" customWidth="1"/>
    <col min="2193" max="2193" width="13.83203125" bestFit="1" customWidth="1"/>
    <col min="2194" max="2194" width="21" bestFit="1" customWidth="1"/>
    <col min="2195" max="2195" width="13.83203125" bestFit="1" customWidth="1"/>
    <col min="2196" max="2196" width="21" bestFit="1" customWidth="1"/>
    <col min="2197" max="2197" width="13.83203125" bestFit="1" customWidth="1"/>
    <col min="2198" max="2198" width="21" bestFit="1" customWidth="1"/>
    <col min="2199" max="2199" width="13.83203125" bestFit="1" customWidth="1"/>
    <col min="2200" max="2200" width="21" bestFit="1" customWidth="1"/>
    <col min="2201" max="2201" width="8.83203125" bestFit="1" customWidth="1"/>
    <col min="2202" max="2202" width="5.5" bestFit="1" customWidth="1"/>
    <col min="2203" max="2203" width="10.83203125" bestFit="1" customWidth="1"/>
    <col min="2204" max="2204" width="13.83203125" bestFit="1" customWidth="1"/>
    <col min="2205" max="2205" width="21" bestFit="1" customWidth="1"/>
    <col min="2206" max="2206" width="13.83203125" bestFit="1" customWidth="1"/>
    <col min="2207" max="2207" width="21" bestFit="1" customWidth="1"/>
    <col min="2208" max="2208" width="13.83203125" bestFit="1" customWidth="1"/>
    <col min="2209" max="2209" width="21" bestFit="1" customWidth="1"/>
    <col min="2210" max="2210" width="13.83203125" bestFit="1" customWidth="1"/>
    <col min="2211" max="2211" width="21" bestFit="1" customWidth="1"/>
    <col min="2212" max="2212" width="8.83203125" bestFit="1" customWidth="1"/>
    <col min="2213" max="2213" width="5.5" bestFit="1" customWidth="1"/>
    <col min="2214" max="2214" width="7.33203125" bestFit="1" customWidth="1"/>
    <col min="2215" max="2215" width="13.83203125" bestFit="1" customWidth="1"/>
    <col min="2216" max="2216" width="21" bestFit="1" customWidth="1"/>
    <col min="2217" max="2217" width="13.83203125" bestFit="1" customWidth="1"/>
    <col min="2218" max="2218" width="21" bestFit="1" customWidth="1"/>
    <col min="2219" max="2219" width="13.83203125" bestFit="1" customWidth="1"/>
    <col min="2220" max="2220" width="21" bestFit="1" customWidth="1"/>
    <col min="2221" max="2221" width="13.83203125" bestFit="1" customWidth="1"/>
    <col min="2222" max="2222" width="21" bestFit="1" customWidth="1"/>
    <col min="2223" max="2223" width="13.83203125" bestFit="1" customWidth="1"/>
    <col min="2224" max="2224" width="21" bestFit="1" customWidth="1"/>
    <col min="2225" max="2225" width="10.83203125" bestFit="1" customWidth="1"/>
    <col min="2226" max="2226" width="12.83203125" bestFit="1" customWidth="1"/>
    <col min="2227" max="2227" width="13.83203125" bestFit="1" customWidth="1"/>
    <col min="2228" max="2228" width="21" bestFit="1" customWidth="1"/>
    <col min="2229" max="2229" width="6.83203125" bestFit="1" customWidth="1"/>
    <col min="2230" max="2230" width="8.83203125" bestFit="1" customWidth="1"/>
    <col min="2231" max="2231" width="13.83203125" bestFit="1" customWidth="1"/>
    <col min="2232" max="2232" width="21" bestFit="1" customWidth="1"/>
    <col min="2233" max="2233" width="8.83203125" bestFit="1" customWidth="1"/>
    <col min="2234" max="2234" width="9.83203125" bestFit="1" customWidth="1"/>
    <col min="2235" max="2235" width="13.83203125" bestFit="1" customWidth="1"/>
    <col min="2236" max="2236" width="21" bestFit="1" customWidth="1"/>
    <col min="2237" max="2237" width="13.83203125" bestFit="1" customWidth="1"/>
    <col min="2238" max="2238" width="21" bestFit="1" customWidth="1"/>
    <col min="2239" max="2239" width="13.83203125" bestFit="1" customWidth="1"/>
    <col min="2240" max="2240" width="21" bestFit="1" customWidth="1"/>
    <col min="2241" max="2241" width="13.83203125" bestFit="1" customWidth="1"/>
    <col min="2242" max="2242" width="21" bestFit="1" customWidth="1"/>
    <col min="2243" max="2243" width="13.83203125" bestFit="1" customWidth="1"/>
    <col min="2244" max="2244" width="21" bestFit="1" customWidth="1"/>
    <col min="2245" max="2245" width="10.83203125" bestFit="1" customWidth="1"/>
    <col min="2246" max="2246" width="12.83203125" bestFit="1" customWidth="1"/>
    <col min="2247" max="2247" width="8.83203125" bestFit="1" customWidth="1"/>
    <col min="2248" max="2248" width="5.5" bestFit="1" customWidth="1"/>
    <col min="2249" max="2249" width="8.83203125" bestFit="1" customWidth="1"/>
    <col min="2250" max="2250" width="13.83203125" bestFit="1" customWidth="1"/>
    <col min="2251" max="2251" width="21" bestFit="1" customWidth="1"/>
    <col min="2252" max="2252" width="13.83203125" bestFit="1" customWidth="1"/>
    <col min="2253" max="2253" width="21" bestFit="1" customWidth="1"/>
    <col min="2254" max="2254" width="13.83203125" bestFit="1" customWidth="1"/>
    <col min="2255" max="2255" width="21" bestFit="1" customWidth="1"/>
    <col min="2256" max="2256" width="13.83203125" bestFit="1" customWidth="1"/>
    <col min="2257" max="2257" width="21" bestFit="1" customWidth="1"/>
    <col min="2258" max="2258" width="13.83203125" bestFit="1" customWidth="1"/>
    <col min="2259" max="2259" width="21" bestFit="1" customWidth="1"/>
    <col min="2260" max="2260" width="5.5" bestFit="1" customWidth="1"/>
    <col min="2261" max="2261" width="8.1640625" bestFit="1" customWidth="1"/>
    <col min="2262" max="2262" width="7.33203125" bestFit="1" customWidth="1"/>
    <col min="2263" max="2263" width="13.83203125" bestFit="1" customWidth="1"/>
    <col min="2264" max="2264" width="21" bestFit="1" customWidth="1"/>
    <col min="2265" max="2265" width="13.83203125" bestFit="1" customWidth="1"/>
    <col min="2266" max="2266" width="21" bestFit="1" customWidth="1"/>
    <col min="2267" max="2267" width="13.83203125" bestFit="1" customWidth="1"/>
    <col min="2268" max="2268" width="21" bestFit="1" customWidth="1"/>
    <col min="2269" max="2269" width="13.83203125" bestFit="1" customWidth="1"/>
    <col min="2270" max="2270" width="20" bestFit="1" customWidth="1"/>
    <col min="2271" max="2271" width="8.83203125" bestFit="1" customWidth="1"/>
    <col min="2272" max="2272" width="5.5" bestFit="1" customWidth="1"/>
    <col min="2273" max="2273" width="10.83203125" bestFit="1" customWidth="1"/>
    <col min="2274" max="2274" width="13.83203125" bestFit="1" customWidth="1"/>
    <col min="2275" max="2275" width="21" bestFit="1" customWidth="1"/>
    <col min="2276" max="2276" width="13.83203125" bestFit="1" customWidth="1"/>
    <col min="2277" max="2277" width="21" bestFit="1" customWidth="1"/>
    <col min="2278" max="2278" width="13.83203125" bestFit="1" customWidth="1"/>
    <col min="2279" max="2279" width="21" bestFit="1" customWidth="1"/>
    <col min="2280" max="2280" width="13.83203125" bestFit="1" customWidth="1"/>
    <col min="2281" max="2281" width="21" bestFit="1" customWidth="1"/>
    <col min="2282" max="2282" width="13.83203125" bestFit="1" customWidth="1"/>
    <col min="2283" max="2283" width="21" bestFit="1" customWidth="1"/>
    <col min="2284" max="2284" width="7.83203125" bestFit="1" customWidth="1"/>
    <col min="2285" max="2285" width="8.1640625" bestFit="1" customWidth="1"/>
    <col min="2286" max="2286" width="9.83203125" bestFit="1" customWidth="1"/>
    <col min="2287" max="2287" width="13.83203125" bestFit="1" customWidth="1"/>
    <col min="2288" max="2288" width="21" bestFit="1" customWidth="1"/>
    <col min="2289" max="2289" width="8.83203125" bestFit="1" customWidth="1"/>
    <col min="2290" max="2290" width="9.83203125" bestFit="1" customWidth="1"/>
    <col min="2291" max="2291" width="13.83203125" bestFit="1" customWidth="1"/>
    <col min="2292" max="2292" width="21" bestFit="1" customWidth="1"/>
    <col min="2293" max="2294" width="8.83203125" bestFit="1" customWidth="1"/>
    <col min="2295" max="2295" width="13.83203125" bestFit="1" customWidth="1"/>
    <col min="2296" max="2296" width="21" bestFit="1" customWidth="1"/>
    <col min="2297" max="2297" width="13.83203125" bestFit="1" customWidth="1"/>
    <col min="2298" max="2298" width="21" bestFit="1" customWidth="1"/>
    <col min="2299" max="2299" width="13.83203125" bestFit="1" customWidth="1"/>
    <col min="2300" max="2300" width="21" bestFit="1" customWidth="1"/>
    <col min="2301" max="2301" width="13.83203125" bestFit="1" customWidth="1"/>
    <col min="2302" max="2302" width="20" bestFit="1" customWidth="1"/>
    <col min="2303" max="2303" width="13.83203125" bestFit="1" customWidth="1"/>
    <col min="2304" max="2304" width="21" bestFit="1" customWidth="1"/>
    <col min="2305" max="2305" width="13.83203125" bestFit="1" customWidth="1"/>
    <col min="2306" max="2306" width="21" bestFit="1" customWidth="1"/>
    <col min="2307" max="2307" width="13.83203125" bestFit="1" customWidth="1"/>
    <col min="2308" max="2308" width="21" bestFit="1" customWidth="1"/>
    <col min="2309" max="2309" width="13.83203125" bestFit="1" customWidth="1"/>
    <col min="2310" max="2310" width="21" bestFit="1" customWidth="1"/>
    <col min="2311" max="2311" width="13.83203125" bestFit="1" customWidth="1"/>
    <col min="2312" max="2312" width="21" bestFit="1" customWidth="1"/>
    <col min="2313" max="2313" width="13.83203125" bestFit="1" customWidth="1"/>
    <col min="2314" max="2314" width="21" bestFit="1" customWidth="1"/>
    <col min="2315" max="2315" width="13.83203125" bestFit="1" customWidth="1"/>
    <col min="2316" max="2316" width="21" bestFit="1" customWidth="1"/>
    <col min="2317" max="2317" width="13.83203125" bestFit="1" customWidth="1"/>
    <col min="2318" max="2318" width="21" bestFit="1" customWidth="1"/>
    <col min="2319" max="2319" width="13.83203125" bestFit="1" customWidth="1"/>
    <col min="2320" max="2320" width="21" bestFit="1" customWidth="1"/>
    <col min="2321" max="2321" width="8.83203125" bestFit="1" customWidth="1"/>
    <col min="2322" max="2322" width="4" bestFit="1" customWidth="1"/>
    <col min="2323" max="2323" width="5.5" bestFit="1" customWidth="1"/>
    <col min="2324" max="2324" width="9.83203125" bestFit="1" customWidth="1"/>
    <col min="2325" max="2325" width="13.83203125" bestFit="1" customWidth="1"/>
    <col min="2326" max="2326" width="21" bestFit="1" customWidth="1"/>
    <col min="2327" max="2327" width="13.83203125" bestFit="1" customWidth="1"/>
    <col min="2328" max="2328" width="21" bestFit="1" customWidth="1"/>
    <col min="2329" max="2329" width="13.83203125" bestFit="1" customWidth="1"/>
    <col min="2330" max="2330" width="21" bestFit="1" customWidth="1"/>
    <col min="2331" max="2331" width="13.83203125" bestFit="1" customWidth="1"/>
    <col min="2332" max="2332" width="21" bestFit="1" customWidth="1"/>
    <col min="2333" max="2333" width="13.83203125" bestFit="1" customWidth="1"/>
    <col min="2334" max="2334" width="21" bestFit="1" customWidth="1"/>
    <col min="2335" max="2335" width="13.83203125" bestFit="1" customWidth="1"/>
    <col min="2336" max="2336" width="21" bestFit="1" customWidth="1"/>
    <col min="2337" max="2337" width="13.83203125" bestFit="1" customWidth="1"/>
    <col min="2338" max="2338" width="21" bestFit="1" customWidth="1"/>
    <col min="2339" max="2339" width="8.83203125" bestFit="1" customWidth="1"/>
    <col min="2340" max="2340" width="4" bestFit="1" customWidth="1"/>
    <col min="2341" max="2341" width="8.1640625" bestFit="1" customWidth="1"/>
    <col min="2342" max="2342" width="7.33203125" bestFit="1" customWidth="1"/>
    <col min="2343" max="2343" width="13.83203125" bestFit="1" customWidth="1"/>
    <col min="2344" max="2344" width="21" bestFit="1" customWidth="1"/>
    <col min="2345" max="2345" width="13.83203125" bestFit="1" customWidth="1"/>
    <col min="2346" max="2346" width="21" bestFit="1" customWidth="1"/>
    <col min="2347" max="2347" width="13.83203125" bestFit="1" customWidth="1"/>
    <col min="2348" max="2348" width="21" bestFit="1" customWidth="1"/>
    <col min="2349" max="2349" width="13.83203125" bestFit="1" customWidth="1"/>
    <col min="2350" max="2350" width="21" bestFit="1" customWidth="1"/>
    <col min="2351" max="2351" width="13.83203125" bestFit="1" customWidth="1"/>
    <col min="2352" max="2352" width="21" bestFit="1" customWidth="1"/>
    <col min="2353" max="2354" width="8.83203125" bestFit="1" customWidth="1"/>
    <col min="2355" max="2355" width="13.83203125" bestFit="1" customWidth="1"/>
    <col min="2356" max="2356" width="21" bestFit="1" customWidth="1"/>
    <col min="2357" max="2357" width="13.83203125" bestFit="1" customWidth="1"/>
    <col min="2358" max="2358" width="21" bestFit="1" customWidth="1"/>
    <col min="2359" max="2362" width="8.83203125" bestFit="1" customWidth="1"/>
    <col min="2363" max="2363" width="13.83203125" bestFit="1" customWidth="1"/>
    <col min="2364" max="2364" width="21" bestFit="1" customWidth="1"/>
    <col min="2365" max="2365" width="13.83203125" bestFit="1" customWidth="1"/>
    <col min="2366" max="2366" width="21" bestFit="1" customWidth="1"/>
    <col min="2367" max="2367" width="13.83203125" bestFit="1" customWidth="1"/>
    <col min="2368" max="2368" width="21" bestFit="1" customWidth="1"/>
    <col min="2369" max="2369" width="13.83203125" bestFit="1" customWidth="1"/>
    <col min="2370" max="2370" width="21" bestFit="1" customWidth="1"/>
    <col min="2371" max="2371" width="8.83203125" bestFit="1" customWidth="1"/>
    <col min="2372" max="2372" width="9.83203125" bestFit="1" customWidth="1"/>
    <col min="2373" max="2373" width="13.83203125" bestFit="1" customWidth="1"/>
    <col min="2374" max="2374" width="21" bestFit="1" customWidth="1"/>
    <col min="2375" max="2375" width="13.83203125" bestFit="1" customWidth="1"/>
    <col min="2376" max="2376" width="21" bestFit="1" customWidth="1"/>
    <col min="2377" max="2377" width="13.83203125" bestFit="1" customWidth="1"/>
    <col min="2378" max="2378" width="21" bestFit="1" customWidth="1"/>
    <col min="2379" max="2379" width="13.83203125" bestFit="1" customWidth="1"/>
    <col min="2380" max="2380" width="21" bestFit="1" customWidth="1"/>
    <col min="2381" max="2381" width="8.83203125" bestFit="1" customWidth="1"/>
    <col min="2382" max="2382" width="5.5" bestFit="1" customWidth="1"/>
    <col min="2383" max="2383" width="8.1640625" bestFit="1" customWidth="1"/>
    <col min="2384" max="2384" width="7.33203125" bestFit="1" customWidth="1"/>
    <col min="2385" max="2385" width="13.83203125" bestFit="1" customWidth="1"/>
    <col min="2386" max="2386" width="20" bestFit="1" customWidth="1"/>
    <col min="2387" max="2387" width="9.83203125" bestFit="1" customWidth="1"/>
    <col min="2388" max="2388" width="11.83203125" bestFit="1" customWidth="1"/>
    <col min="2389" max="2389" width="13.83203125" bestFit="1" customWidth="1"/>
    <col min="2390" max="2390" width="21" bestFit="1" customWidth="1"/>
    <col min="2391" max="2391" width="13.83203125" bestFit="1" customWidth="1"/>
    <col min="2392" max="2392" width="21" bestFit="1" customWidth="1"/>
    <col min="2393" max="2394" width="8.83203125" bestFit="1" customWidth="1"/>
    <col min="2395" max="2395" width="13.83203125" bestFit="1" customWidth="1"/>
    <col min="2396" max="2396" width="21" bestFit="1" customWidth="1"/>
    <col min="2397" max="2397" width="13.83203125" bestFit="1" customWidth="1"/>
    <col min="2398" max="2398" width="21" bestFit="1" customWidth="1"/>
    <col min="2399" max="2399" width="13.83203125" bestFit="1" customWidth="1"/>
    <col min="2400" max="2400" width="21" bestFit="1" customWidth="1"/>
    <col min="2401" max="2401" width="13.83203125" bestFit="1" customWidth="1"/>
    <col min="2402" max="2402" width="21" bestFit="1" customWidth="1"/>
    <col min="2403" max="2403" width="13.83203125" bestFit="1" customWidth="1"/>
    <col min="2404" max="2404" width="21" bestFit="1" customWidth="1"/>
    <col min="2405" max="2405" width="6.83203125" bestFit="1" customWidth="1"/>
    <col min="2406" max="2406" width="8.83203125" bestFit="1" customWidth="1"/>
    <col min="2407" max="2407" width="13.83203125" bestFit="1" customWidth="1"/>
    <col min="2408" max="2408" width="21" bestFit="1" customWidth="1"/>
    <col min="2409" max="2409" width="12.83203125" bestFit="1" customWidth="1"/>
    <col min="2410" max="2410" width="21" bestFit="1" customWidth="1"/>
    <col min="2411" max="2411" width="13.83203125" bestFit="1" customWidth="1"/>
    <col min="2412" max="2412" width="21" bestFit="1" customWidth="1"/>
    <col min="2413" max="2413" width="13.83203125" bestFit="1" customWidth="1"/>
    <col min="2414" max="2414" width="21" bestFit="1" customWidth="1"/>
    <col min="2415" max="2415" width="13.83203125" bestFit="1" customWidth="1"/>
    <col min="2416" max="2416" width="20" bestFit="1" customWidth="1"/>
    <col min="2417" max="2417" width="13.83203125" bestFit="1" customWidth="1"/>
    <col min="2418" max="2418" width="21" bestFit="1" customWidth="1"/>
    <col min="2419" max="2419" width="8.83203125" bestFit="1" customWidth="1"/>
    <col min="2420" max="2420" width="5.5" bestFit="1" customWidth="1"/>
    <col min="2421" max="2421" width="8.83203125" bestFit="1" customWidth="1"/>
    <col min="2422" max="2422" width="13.83203125" bestFit="1" customWidth="1"/>
    <col min="2423" max="2423" width="21" bestFit="1" customWidth="1"/>
    <col min="2424" max="2424" width="13.83203125" bestFit="1" customWidth="1"/>
    <col min="2425" max="2425" width="20" bestFit="1" customWidth="1"/>
    <col min="2426" max="2426" width="13.83203125" bestFit="1" customWidth="1"/>
    <col min="2427" max="2427" width="21" bestFit="1" customWidth="1"/>
    <col min="2428" max="2428" width="13.83203125" bestFit="1" customWidth="1"/>
    <col min="2429" max="2429" width="21" bestFit="1" customWidth="1"/>
    <col min="2430" max="2430" width="13.83203125" bestFit="1" customWidth="1"/>
    <col min="2431" max="2431" width="21" bestFit="1" customWidth="1"/>
    <col min="2432" max="2432" width="13.83203125" bestFit="1" customWidth="1"/>
    <col min="2433" max="2433" width="21" bestFit="1" customWidth="1"/>
    <col min="2434" max="2434" width="13.83203125" bestFit="1" customWidth="1"/>
    <col min="2435" max="2435" width="21" bestFit="1" customWidth="1"/>
    <col min="2436" max="2436" width="13.83203125" bestFit="1" customWidth="1"/>
    <col min="2437" max="2437" width="21" bestFit="1" customWidth="1"/>
    <col min="2438" max="2438" width="13.83203125" bestFit="1" customWidth="1"/>
    <col min="2439" max="2439" width="21" bestFit="1" customWidth="1"/>
    <col min="2440" max="2440" width="13.83203125" bestFit="1" customWidth="1"/>
    <col min="2441" max="2441" width="21" bestFit="1" customWidth="1"/>
    <col min="2442" max="2442" width="13.83203125" bestFit="1" customWidth="1"/>
    <col min="2443" max="2443" width="21" bestFit="1" customWidth="1"/>
    <col min="2444" max="2444" width="13.83203125" bestFit="1" customWidth="1"/>
    <col min="2445" max="2445" width="21" bestFit="1" customWidth="1"/>
    <col min="2446" max="2446" width="8.83203125" bestFit="1" customWidth="1"/>
    <col min="2447" max="2447" width="5.5" bestFit="1" customWidth="1"/>
    <col min="2448" max="2448" width="7.33203125" bestFit="1" customWidth="1"/>
    <col min="2449" max="2449" width="13.83203125" bestFit="1" customWidth="1"/>
    <col min="2450" max="2450" width="20" bestFit="1" customWidth="1"/>
    <col min="2451" max="2451" width="13.83203125" bestFit="1" customWidth="1"/>
    <col min="2452" max="2452" width="21" bestFit="1" customWidth="1"/>
    <col min="2453" max="2453" width="13.83203125" bestFit="1" customWidth="1"/>
    <col min="2454" max="2454" width="21" bestFit="1" customWidth="1"/>
    <col min="2455" max="2455" width="13.83203125" bestFit="1" customWidth="1"/>
    <col min="2456" max="2456" width="21" bestFit="1" customWidth="1"/>
    <col min="2457" max="2457" width="13.83203125" bestFit="1" customWidth="1"/>
    <col min="2458" max="2458" width="21" bestFit="1" customWidth="1"/>
    <col min="2459" max="2459" width="13.83203125" bestFit="1" customWidth="1"/>
    <col min="2460" max="2460" width="21" bestFit="1" customWidth="1"/>
    <col min="2461" max="2461" width="7.83203125" bestFit="1" customWidth="1"/>
    <col min="2462" max="2462" width="9.83203125" bestFit="1" customWidth="1"/>
    <col min="2463" max="2463" width="6.83203125" bestFit="1" customWidth="1"/>
    <col min="2464" max="2464" width="8.83203125" bestFit="1" customWidth="1"/>
    <col min="2465" max="2465" width="13.83203125" bestFit="1" customWidth="1"/>
    <col min="2466" max="2466" width="21" bestFit="1" customWidth="1"/>
    <col min="2467" max="2467" width="13.83203125" bestFit="1" customWidth="1"/>
    <col min="2468" max="2468" width="20" bestFit="1" customWidth="1"/>
    <col min="2469" max="2469" width="12.83203125" bestFit="1" customWidth="1"/>
    <col min="2470" max="2470" width="21" bestFit="1" customWidth="1"/>
    <col min="2471" max="2471" width="13.83203125" bestFit="1" customWidth="1"/>
    <col min="2472" max="2472" width="21" bestFit="1" customWidth="1"/>
    <col min="2473" max="2473" width="13.83203125" bestFit="1" customWidth="1"/>
    <col min="2474" max="2474" width="21" bestFit="1" customWidth="1"/>
    <col min="2475" max="2475" width="13.83203125" bestFit="1" customWidth="1"/>
    <col min="2476" max="2476" width="21" bestFit="1" customWidth="1"/>
    <col min="2477" max="2477" width="13.83203125" bestFit="1" customWidth="1"/>
    <col min="2478" max="2478" width="21" bestFit="1" customWidth="1"/>
    <col min="2479" max="2479" width="13.83203125" bestFit="1" customWidth="1"/>
    <col min="2480" max="2480" width="21" bestFit="1" customWidth="1"/>
    <col min="2481" max="2481" width="13.83203125" bestFit="1" customWidth="1"/>
    <col min="2482" max="2482" width="21" bestFit="1" customWidth="1"/>
    <col min="2483" max="2483" width="13.83203125" bestFit="1" customWidth="1"/>
    <col min="2484" max="2484" width="21" bestFit="1" customWidth="1"/>
    <col min="2485" max="2485" width="13.83203125" bestFit="1" customWidth="1"/>
    <col min="2486" max="2486" width="5.5" bestFit="1" customWidth="1"/>
    <col min="2487" max="2487" width="21" bestFit="1" customWidth="1"/>
    <col min="2488" max="2488" width="13.83203125" bestFit="1" customWidth="1"/>
    <col min="2489" max="2489" width="21" bestFit="1" customWidth="1"/>
    <col min="2490" max="2490" width="13.83203125" bestFit="1" customWidth="1"/>
    <col min="2491" max="2491" width="21" bestFit="1" customWidth="1"/>
    <col min="2492" max="2492" width="8.83203125" bestFit="1" customWidth="1"/>
    <col min="2493" max="2493" width="10.83203125" bestFit="1" customWidth="1"/>
    <col min="2494" max="2494" width="13.83203125" bestFit="1" customWidth="1"/>
    <col min="2495" max="2495" width="21" bestFit="1" customWidth="1"/>
    <col min="2496" max="2496" width="13.83203125" bestFit="1" customWidth="1"/>
    <col min="2497" max="2497" width="21" bestFit="1" customWidth="1"/>
    <col min="2498" max="2498" width="13.83203125" bestFit="1" customWidth="1"/>
    <col min="2499" max="2499" width="20" bestFit="1" customWidth="1"/>
    <col min="2500" max="2500" width="13.83203125" bestFit="1" customWidth="1"/>
    <col min="2501" max="2501" width="21" bestFit="1" customWidth="1"/>
    <col min="2502" max="2502" width="8.83203125" bestFit="1" customWidth="1"/>
    <col min="2503" max="2503" width="5.5" bestFit="1" customWidth="1"/>
    <col min="2504" max="2504" width="7.33203125" bestFit="1" customWidth="1"/>
    <col min="2505" max="2505" width="13.83203125" bestFit="1" customWidth="1"/>
    <col min="2506" max="2506" width="21" bestFit="1" customWidth="1"/>
    <col min="2507" max="2507" width="13.83203125" bestFit="1" customWidth="1"/>
    <col min="2508" max="2508" width="21" bestFit="1" customWidth="1"/>
    <col min="2509" max="2509" width="13.83203125" bestFit="1" customWidth="1"/>
    <col min="2510" max="2510" width="21" bestFit="1" customWidth="1"/>
    <col min="2511" max="2511" width="13.83203125" bestFit="1" customWidth="1"/>
    <col min="2512" max="2512" width="21" bestFit="1" customWidth="1"/>
    <col min="2513" max="2513" width="8.83203125" bestFit="1" customWidth="1"/>
    <col min="2514" max="2514" width="5.5" bestFit="1" customWidth="1"/>
    <col min="2515" max="2515" width="8.83203125" bestFit="1" customWidth="1"/>
    <col min="2516" max="2516" width="13.83203125" bestFit="1" customWidth="1"/>
    <col min="2517" max="2517" width="21" bestFit="1" customWidth="1"/>
    <col min="2518" max="2518" width="8.83203125" bestFit="1" customWidth="1"/>
    <col min="2519" max="2519" width="5.5" bestFit="1" customWidth="1"/>
    <col min="2520" max="2520" width="9.83203125" bestFit="1" customWidth="1"/>
    <col min="2521" max="2521" width="13.83203125" bestFit="1" customWidth="1"/>
    <col min="2522" max="2522" width="20" bestFit="1" customWidth="1"/>
    <col min="2523" max="2523" width="13.83203125" bestFit="1" customWidth="1"/>
    <col min="2524" max="2524" width="21" bestFit="1" customWidth="1"/>
    <col min="2525" max="2525" width="13.83203125" bestFit="1" customWidth="1"/>
    <col min="2526" max="2526" width="21" bestFit="1" customWidth="1"/>
    <col min="2527" max="2527" width="13.83203125" bestFit="1" customWidth="1"/>
    <col min="2528" max="2528" width="21" bestFit="1" customWidth="1"/>
    <col min="2529" max="2529" width="13.83203125" bestFit="1" customWidth="1"/>
    <col min="2530" max="2530" width="21" bestFit="1" customWidth="1"/>
    <col min="2531" max="2531" width="8.83203125" bestFit="1" customWidth="1"/>
    <col min="2532" max="2532" width="5.5" bestFit="1" customWidth="1"/>
    <col min="2533" max="2534" width="8.83203125" bestFit="1" customWidth="1"/>
    <col min="2535" max="2535" width="9.83203125" bestFit="1" customWidth="1"/>
    <col min="2536" max="2536" width="12.83203125" bestFit="1" customWidth="1"/>
    <col min="2537" max="2537" width="14.83203125" bestFit="1" customWidth="1"/>
    <col min="2538" max="2538" width="13.83203125" bestFit="1" customWidth="1"/>
    <col min="2539" max="2539" width="21" bestFit="1" customWidth="1"/>
    <col min="2540" max="2540" width="13.83203125" bestFit="1" customWidth="1"/>
    <col min="2541" max="2541" width="21" bestFit="1" customWidth="1"/>
    <col min="2542" max="2542" width="13.83203125" bestFit="1" customWidth="1"/>
    <col min="2543" max="2543" width="21" bestFit="1" customWidth="1"/>
    <col min="2544" max="2544" width="13.83203125" bestFit="1" customWidth="1"/>
    <col min="2545" max="2545" width="21" bestFit="1" customWidth="1"/>
    <col min="2546" max="2546" width="13.83203125" bestFit="1" customWidth="1"/>
    <col min="2547" max="2547" width="21" bestFit="1" customWidth="1"/>
    <col min="2548" max="2548" width="13.83203125" bestFit="1" customWidth="1"/>
    <col min="2549" max="2549" width="21" bestFit="1" customWidth="1"/>
    <col min="2550" max="2550" width="13.83203125" bestFit="1" customWidth="1"/>
    <col min="2551" max="2551" width="21" bestFit="1" customWidth="1"/>
    <col min="2552" max="2552" width="13.83203125" bestFit="1" customWidth="1"/>
    <col min="2553" max="2553" width="21" bestFit="1" customWidth="1"/>
    <col min="2554" max="2554" width="13.83203125" bestFit="1" customWidth="1"/>
    <col min="2555" max="2555" width="21" bestFit="1" customWidth="1"/>
    <col min="2556" max="2556" width="13.83203125" bestFit="1" customWidth="1"/>
    <col min="2557" max="2557" width="21" bestFit="1" customWidth="1"/>
    <col min="2558" max="2558" width="8.83203125" bestFit="1" customWidth="1"/>
    <col min="2559" max="2559" width="10.83203125" bestFit="1" customWidth="1"/>
    <col min="2560" max="2560" width="13.83203125" bestFit="1" customWidth="1"/>
    <col min="2561" max="2561" width="21" bestFit="1" customWidth="1"/>
    <col min="2562" max="2562" width="13.83203125" bestFit="1" customWidth="1"/>
    <col min="2563" max="2563" width="21" bestFit="1" customWidth="1"/>
    <col min="2564" max="2564" width="13.83203125" bestFit="1" customWidth="1"/>
    <col min="2565" max="2565" width="21" bestFit="1" customWidth="1"/>
    <col min="2566" max="2566" width="8.1640625" bestFit="1" customWidth="1"/>
    <col min="2567" max="2567" width="7.33203125" bestFit="1" customWidth="1"/>
    <col min="2568" max="2568" width="13.83203125" bestFit="1" customWidth="1"/>
    <col min="2569" max="2569" width="21" bestFit="1" customWidth="1"/>
    <col min="2570" max="2570" width="13.83203125" bestFit="1" customWidth="1"/>
    <col min="2571" max="2571" width="21" bestFit="1" customWidth="1"/>
    <col min="2572" max="2572" width="12.83203125" bestFit="1" customWidth="1"/>
    <col min="2573" max="2573" width="21" bestFit="1" customWidth="1"/>
    <col min="2574" max="2574" width="13.83203125" bestFit="1" customWidth="1"/>
    <col min="2575" max="2575" width="21" bestFit="1" customWidth="1"/>
    <col min="2576" max="2576" width="13.83203125" bestFit="1" customWidth="1"/>
    <col min="2577" max="2577" width="21" bestFit="1" customWidth="1"/>
    <col min="2578" max="2578" width="13.83203125" bestFit="1" customWidth="1"/>
    <col min="2579" max="2579" width="21" bestFit="1" customWidth="1"/>
    <col min="2580" max="2580" width="13.83203125" bestFit="1" customWidth="1"/>
    <col min="2581" max="2581" width="21" bestFit="1" customWidth="1"/>
    <col min="2582" max="2582" width="13.83203125" bestFit="1" customWidth="1"/>
    <col min="2583" max="2583" width="21" bestFit="1" customWidth="1"/>
    <col min="2584" max="2584" width="13.83203125" bestFit="1" customWidth="1"/>
    <col min="2585" max="2585" width="21" bestFit="1" customWidth="1"/>
    <col min="2586" max="2586" width="13.83203125" bestFit="1" customWidth="1"/>
    <col min="2587" max="2587" width="21" bestFit="1" customWidth="1"/>
    <col min="2588" max="2588" width="13.83203125" bestFit="1" customWidth="1"/>
    <col min="2589" max="2589" width="21" bestFit="1" customWidth="1"/>
    <col min="2590" max="2590" width="13.83203125" bestFit="1" customWidth="1"/>
    <col min="2591" max="2591" width="21" bestFit="1" customWidth="1"/>
    <col min="2592" max="2592" width="13.83203125" bestFit="1" customWidth="1"/>
    <col min="2593" max="2593" width="21" bestFit="1" customWidth="1"/>
    <col min="2594" max="2594" width="13.83203125" bestFit="1" customWidth="1"/>
    <col min="2595" max="2595" width="21" bestFit="1" customWidth="1"/>
    <col min="2596" max="2596" width="13.83203125" bestFit="1" customWidth="1"/>
    <col min="2597" max="2597" width="21" bestFit="1" customWidth="1"/>
    <col min="2598" max="2598" width="13.83203125" bestFit="1" customWidth="1"/>
    <col min="2599" max="2599" width="21" bestFit="1" customWidth="1"/>
    <col min="2600" max="2600" width="13.83203125" bestFit="1" customWidth="1"/>
    <col min="2601" max="2601" width="21" bestFit="1" customWidth="1"/>
    <col min="2602" max="2602" width="13.83203125" bestFit="1" customWidth="1"/>
    <col min="2603" max="2603" width="21" bestFit="1" customWidth="1"/>
    <col min="2604" max="2604" width="13.83203125" bestFit="1" customWidth="1"/>
    <col min="2605" max="2605" width="21" bestFit="1" customWidth="1"/>
    <col min="2606" max="2606" width="13.83203125" bestFit="1" customWidth="1"/>
    <col min="2607" max="2607" width="21" bestFit="1" customWidth="1"/>
    <col min="2608" max="2608" width="13.83203125" bestFit="1" customWidth="1"/>
    <col min="2609" max="2609" width="21" bestFit="1" customWidth="1"/>
    <col min="2610" max="2610" width="8.83203125" bestFit="1" customWidth="1"/>
    <col min="2611" max="2611" width="10.83203125" bestFit="1" customWidth="1"/>
    <col min="2612" max="2612" width="12.83203125" bestFit="1" customWidth="1"/>
    <col min="2613" max="2613" width="14.83203125" bestFit="1" customWidth="1"/>
    <col min="2614" max="2614" width="13.83203125" bestFit="1" customWidth="1"/>
    <col min="2615" max="2615" width="20" bestFit="1" customWidth="1"/>
    <col min="2616" max="2616" width="13.83203125" bestFit="1" customWidth="1"/>
    <col min="2617" max="2617" width="21" bestFit="1" customWidth="1"/>
    <col min="2618" max="2618" width="13.83203125" bestFit="1" customWidth="1"/>
    <col min="2619" max="2619" width="21" bestFit="1" customWidth="1"/>
    <col min="2620" max="2620" width="13.83203125" bestFit="1" customWidth="1"/>
    <col min="2621" max="2621" width="21" bestFit="1" customWidth="1"/>
    <col min="2622" max="2622" width="13.83203125" bestFit="1" customWidth="1"/>
    <col min="2623" max="2623" width="21" bestFit="1" customWidth="1"/>
    <col min="2624" max="2624" width="13.83203125" bestFit="1" customWidth="1"/>
    <col min="2625" max="2625" width="21" bestFit="1" customWidth="1"/>
    <col min="2626" max="2626" width="13.83203125" bestFit="1" customWidth="1"/>
    <col min="2627" max="2627" width="21" bestFit="1" customWidth="1"/>
    <col min="2628" max="2628" width="13.83203125" bestFit="1" customWidth="1"/>
    <col min="2629" max="2629" width="21" bestFit="1" customWidth="1"/>
    <col min="2630" max="2630" width="7.83203125" bestFit="1" customWidth="1"/>
    <col min="2631" max="2631" width="9.83203125" bestFit="1" customWidth="1"/>
    <col min="2632" max="2632" width="13.83203125" bestFit="1" customWidth="1"/>
    <col min="2633" max="2633" width="20" bestFit="1" customWidth="1"/>
    <col min="2634" max="2634" width="5.5" bestFit="1" customWidth="1"/>
    <col min="2635" max="2635" width="7.33203125" bestFit="1" customWidth="1"/>
    <col min="2636" max="2636" width="13.83203125" bestFit="1" customWidth="1"/>
    <col min="2637" max="2637" width="21" bestFit="1" customWidth="1"/>
    <col min="2638" max="2638" width="13.83203125" bestFit="1" customWidth="1"/>
    <col min="2639" max="2639" width="21" bestFit="1" customWidth="1"/>
    <col min="2640" max="2640" width="13.83203125" bestFit="1" customWidth="1"/>
    <col min="2641" max="2641" width="21" bestFit="1" customWidth="1"/>
    <col min="2642" max="2642" width="12.83203125" bestFit="1" customWidth="1"/>
    <col min="2643" max="2643" width="21" bestFit="1" customWidth="1"/>
    <col min="2644" max="2644" width="13.83203125" bestFit="1" customWidth="1"/>
    <col min="2645" max="2645" width="21" bestFit="1" customWidth="1"/>
    <col min="2646" max="2646" width="6.83203125" bestFit="1" customWidth="1"/>
    <col min="2647" max="2647" width="8.83203125" bestFit="1" customWidth="1"/>
    <col min="2648" max="2648" width="13.83203125" bestFit="1" customWidth="1"/>
    <col min="2649" max="2649" width="21" bestFit="1" customWidth="1"/>
    <col min="2650" max="2650" width="13.83203125" bestFit="1" customWidth="1"/>
    <col min="2651" max="2651" width="21" bestFit="1" customWidth="1"/>
    <col min="2652" max="2652" width="13.83203125" bestFit="1" customWidth="1"/>
    <col min="2653" max="2653" width="20" bestFit="1" customWidth="1"/>
    <col min="2654" max="2654" width="13.83203125" bestFit="1" customWidth="1"/>
    <col min="2655" max="2655" width="20" bestFit="1" customWidth="1"/>
    <col min="2656" max="2656" width="13.83203125" bestFit="1" customWidth="1"/>
    <col min="2657" max="2657" width="21" bestFit="1" customWidth="1"/>
    <col min="2658" max="2658" width="13.83203125" bestFit="1" customWidth="1"/>
    <col min="2659" max="2659" width="21" bestFit="1" customWidth="1"/>
    <col min="2660" max="2660" width="13.83203125" bestFit="1" customWidth="1"/>
    <col min="2661" max="2661" width="21" bestFit="1" customWidth="1"/>
    <col min="2662" max="2662" width="13.83203125" bestFit="1" customWidth="1"/>
    <col min="2663" max="2663" width="21" bestFit="1" customWidth="1"/>
    <col min="2664" max="2664" width="13.83203125" bestFit="1" customWidth="1"/>
    <col min="2665" max="2665" width="21" bestFit="1" customWidth="1"/>
    <col min="2666" max="2666" width="13.83203125" bestFit="1" customWidth="1"/>
    <col min="2667" max="2667" width="21" bestFit="1" customWidth="1"/>
    <col min="2668" max="2668" width="13.83203125" bestFit="1" customWidth="1"/>
    <col min="2669" max="2669" width="21" bestFit="1" customWidth="1"/>
    <col min="2670" max="2670" width="13.83203125" bestFit="1" customWidth="1"/>
    <col min="2671" max="2671" width="21" bestFit="1" customWidth="1"/>
    <col min="2672" max="2673" width="8.83203125" bestFit="1" customWidth="1"/>
    <col min="2674" max="2674" width="13.83203125" bestFit="1" customWidth="1"/>
    <col min="2675" max="2675" width="21" bestFit="1" customWidth="1"/>
    <col min="2676" max="2676" width="13.83203125" bestFit="1" customWidth="1"/>
    <col min="2677" max="2677" width="21" bestFit="1" customWidth="1"/>
    <col min="2678" max="2678" width="13.83203125" bestFit="1" customWidth="1"/>
    <col min="2679" max="2679" width="20" bestFit="1" customWidth="1"/>
    <col min="2680" max="2680" width="13.83203125" bestFit="1" customWidth="1"/>
    <col min="2681" max="2681" width="21" bestFit="1" customWidth="1"/>
    <col min="2682" max="2682" width="13.83203125" bestFit="1" customWidth="1"/>
    <col min="2683" max="2683" width="21" bestFit="1" customWidth="1"/>
    <col min="2684" max="2684" width="13.83203125" bestFit="1" customWidth="1"/>
    <col min="2685" max="2685" width="21" bestFit="1" customWidth="1"/>
    <col min="2686" max="2686" width="8.83203125" bestFit="1" customWidth="1"/>
    <col min="2687" max="2687" width="5.5" bestFit="1" customWidth="1"/>
    <col min="2688" max="2688" width="8.1640625" bestFit="1" customWidth="1"/>
    <col min="2689" max="2689" width="7.33203125" bestFit="1" customWidth="1"/>
    <col min="2690" max="2690" width="13.83203125" bestFit="1" customWidth="1"/>
    <col min="2691" max="2691" width="21" bestFit="1" customWidth="1"/>
    <col min="2692" max="2692" width="13.83203125" bestFit="1" customWidth="1"/>
    <col min="2693" max="2693" width="21" bestFit="1" customWidth="1"/>
    <col min="2694" max="2694" width="8.83203125" bestFit="1" customWidth="1"/>
    <col min="2695" max="2695" width="10.83203125" bestFit="1" customWidth="1"/>
    <col min="2696" max="2696" width="13.83203125" bestFit="1" customWidth="1"/>
    <col min="2697" max="2697" width="21" bestFit="1" customWidth="1"/>
    <col min="2698" max="2698" width="11.83203125" bestFit="1" customWidth="1"/>
    <col min="2699" max="2700" width="13.83203125" bestFit="1" customWidth="1"/>
    <col min="2701" max="2701" width="21" bestFit="1" customWidth="1"/>
    <col min="2702" max="2702" width="13.83203125" bestFit="1" customWidth="1"/>
    <col min="2703" max="2703" width="21" bestFit="1" customWidth="1"/>
    <col min="2704" max="2704" width="13.83203125" bestFit="1" customWidth="1"/>
    <col min="2705" max="2705" width="21" bestFit="1" customWidth="1"/>
    <col min="2706" max="2706" width="13.83203125" bestFit="1" customWidth="1"/>
    <col min="2707" max="2707" width="21" bestFit="1" customWidth="1"/>
    <col min="2708" max="2708" width="13.83203125" bestFit="1" customWidth="1"/>
    <col min="2709" max="2709" width="21" bestFit="1" customWidth="1"/>
    <col min="2710" max="2710" width="13.83203125" bestFit="1" customWidth="1"/>
    <col min="2711" max="2711" width="21" bestFit="1" customWidth="1"/>
    <col min="2712" max="2712" width="8.83203125" bestFit="1" customWidth="1"/>
    <col min="2713" max="2714" width="10.83203125" bestFit="1" customWidth="1"/>
    <col min="2715" max="2715" width="12.83203125" bestFit="1" customWidth="1"/>
    <col min="2716" max="2716" width="13.83203125" bestFit="1" customWidth="1"/>
    <col min="2717" max="2717" width="21" bestFit="1" customWidth="1"/>
    <col min="2718" max="2718" width="9.83203125" bestFit="1" customWidth="1"/>
    <col min="2719" max="2719" width="11.83203125" bestFit="1" customWidth="1"/>
    <col min="2720" max="2720" width="13.83203125" bestFit="1" customWidth="1"/>
    <col min="2721" max="2721" width="21" bestFit="1" customWidth="1"/>
    <col min="2722" max="2722" width="13.83203125" bestFit="1" customWidth="1"/>
    <col min="2723" max="2723" width="21" bestFit="1" customWidth="1"/>
    <col min="2724" max="2724" width="12.83203125" bestFit="1" customWidth="1"/>
    <col min="2725" max="2725" width="14.83203125" bestFit="1" customWidth="1"/>
    <col min="2726" max="2726" width="8.1640625" bestFit="1" customWidth="1"/>
    <col min="2727" max="2727" width="9.83203125" bestFit="1" customWidth="1"/>
    <col min="2728" max="2728" width="13.83203125" bestFit="1" customWidth="1"/>
    <col min="2729" max="2729" width="21" bestFit="1" customWidth="1"/>
    <col min="2730" max="2730" width="13.83203125" bestFit="1" customWidth="1"/>
    <col min="2731" max="2731" width="21" bestFit="1" customWidth="1"/>
    <col min="2732" max="2732" width="13.83203125" bestFit="1" customWidth="1"/>
    <col min="2733" max="2733" width="21" bestFit="1" customWidth="1"/>
    <col min="2734" max="2734" width="11.83203125" bestFit="1" customWidth="1"/>
    <col min="2735" max="2736" width="13.83203125" bestFit="1" customWidth="1"/>
    <col min="2737" max="2737" width="20" bestFit="1" customWidth="1"/>
    <col min="2738" max="2739" width="8.83203125" bestFit="1" customWidth="1"/>
    <col min="2740" max="2740" width="13.83203125" bestFit="1" customWidth="1"/>
    <col min="2741" max="2741" width="21" bestFit="1" customWidth="1"/>
    <col min="2742" max="2742" width="13.83203125" bestFit="1" customWidth="1"/>
    <col min="2743" max="2743" width="21" bestFit="1" customWidth="1"/>
    <col min="2744" max="2744" width="13.83203125" bestFit="1" customWidth="1"/>
    <col min="2745" max="2745" width="21" bestFit="1" customWidth="1"/>
    <col min="2746" max="2746" width="13.83203125" bestFit="1" customWidth="1"/>
    <col min="2747" max="2747" width="21" bestFit="1" customWidth="1"/>
    <col min="2748" max="2748" width="13.83203125" bestFit="1" customWidth="1"/>
    <col min="2749" max="2749" width="21" bestFit="1" customWidth="1"/>
    <col min="2750" max="2750" width="8.83203125" bestFit="1" customWidth="1"/>
    <col min="2751" max="2751" width="5.5" bestFit="1" customWidth="1"/>
    <col min="2752" max="2752" width="7.33203125" bestFit="1" customWidth="1"/>
    <col min="2753" max="2753" width="13.83203125" bestFit="1" customWidth="1"/>
    <col min="2754" max="2754" width="21" bestFit="1" customWidth="1"/>
    <col min="2755" max="2755" width="13.83203125" bestFit="1" customWidth="1"/>
    <col min="2756" max="2756" width="21" bestFit="1" customWidth="1"/>
    <col min="2757" max="2757" width="13.83203125" bestFit="1" customWidth="1"/>
    <col min="2758" max="2758" width="21" bestFit="1" customWidth="1"/>
    <col min="2759" max="2759" width="13.83203125" bestFit="1" customWidth="1"/>
    <col min="2760" max="2760" width="21" bestFit="1" customWidth="1"/>
    <col min="2761" max="2761" width="13.83203125" bestFit="1" customWidth="1"/>
    <col min="2762" max="2762" width="21" bestFit="1" customWidth="1"/>
    <col min="2763" max="2763" width="13.83203125" bestFit="1" customWidth="1"/>
    <col min="2764" max="2764" width="21" bestFit="1" customWidth="1"/>
    <col min="2765" max="2765" width="9.83203125" bestFit="1" customWidth="1"/>
    <col min="2766" max="2766" width="11.83203125" bestFit="1" customWidth="1"/>
    <col min="2767" max="2767" width="13.83203125" bestFit="1" customWidth="1"/>
    <col min="2768" max="2768" width="21" bestFit="1" customWidth="1"/>
    <col min="2769" max="2771" width="8.83203125" bestFit="1" customWidth="1"/>
    <col min="2772" max="2772" width="10.83203125" bestFit="1" customWidth="1"/>
    <col min="2773" max="2773" width="13.83203125" bestFit="1" customWidth="1"/>
    <col min="2774" max="2774" width="21" bestFit="1" customWidth="1"/>
    <col min="2775" max="2775" width="9.83203125" bestFit="1" customWidth="1"/>
    <col min="2776" max="2776" width="11.83203125" bestFit="1" customWidth="1"/>
    <col min="2777" max="2777" width="13.83203125" bestFit="1" customWidth="1"/>
    <col min="2778" max="2778" width="21" bestFit="1" customWidth="1"/>
    <col min="2779" max="2779" width="13.83203125" bestFit="1" customWidth="1"/>
    <col min="2780" max="2780" width="21" bestFit="1" customWidth="1"/>
    <col min="2781" max="2781" width="13.83203125" bestFit="1" customWidth="1"/>
    <col min="2782" max="2782" width="21" bestFit="1" customWidth="1"/>
    <col min="2783" max="2783" width="13.83203125" bestFit="1" customWidth="1"/>
    <col min="2784" max="2784" width="21" bestFit="1" customWidth="1"/>
    <col min="2785" max="2785" width="13.83203125" bestFit="1" customWidth="1"/>
    <col min="2786" max="2786" width="21" bestFit="1" customWidth="1"/>
    <col min="2787" max="2787" width="13.83203125" bestFit="1" customWidth="1"/>
    <col min="2788" max="2788" width="21" bestFit="1" customWidth="1"/>
    <col min="2789" max="2789" width="13.83203125" bestFit="1" customWidth="1"/>
    <col min="2790" max="2790" width="21" bestFit="1" customWidth="1"/>
    <col min="2791" max="2791" width="13.83203125" bestFit="1" customWidth="1"/>
    <col min="2792" max="2792" width="21" bestFit="1" customWidth="1"/>
    <col min="2793" max="2793" width="13.83203125" bestFit="1" customWidth="1"/>
    <col min="2794" max="2794" width="21" bestFit="1" customWidth="1"/>
    <col min="2795" max="2795" width="6.83203125" bestFit="1" customWidth="1"/>
    <col min="2796" max="2796" width="8.83203125" bestFit="1" customWidth="1"/>
    <col min="2797" max="2797" width="13.83203125" bestFit="1" customWidth="1"/>
    <col min="2798" max="2798" width="21" bestFit="1" customWidth="1"/>
    <col min="2799" max="2799" width="13.83203125" bestFit="1" customWidth="1"/>
    <col min="2800" max="2800" width="21" bestFit="1" customWidth="1"/>
    <col min="2801" max="2801" width="13.83203125" bestFit="1" customWidth="1"/>
    <col min="2802" max="2802" width="21" bestFit="1" customWidth="1"/>
    <col min="2803" max="2803" width="13.83203125" bestFit="1" customWidth="1"/>
    <col min="2804" max="2804" width="21" bestFit="1" customWidth="1"/>
    <col min="2805" max="2805" width="13.83203125" bestFit="1" customWidth="1"/>
    <col min="2806" max="2806" width="21" bestFit="1" customWidth="1"/>
    <col min="2807" max="2807" width="13.83203125" bestFit="1" customWidth="1"/>
    <col min="2808" max="2808" width="21" bestFit="1" customWidth="1"/>
    <col min="2809" max="2809" width="13.83203125" bestFit="1" customWidth="1"/>
    <col min="2810" max="2810" width="21" bestFit="1" customWidth="1"/>
    <col min="2811" max="2811" width="13.83203125" bestFit="1" customWidth="1"/>
    <col min="2812" max="2812" width="21" bestFit="1" customWidth="1"/>
    <col min="2813" max="2813" width="5.5" bestFit="1" customWidth="1"/>
    <col min="2814" max="2814" width="7.33203125" bestFit="1" customWidth="1"/>
    <col min="2815" max="2815" width="13.83203125" bestFit="1" customWidth="1"/>
    <col min="2816" max="2816" width="21" bestFit="1" customWidth="1"/>
    <col min="2817" max="2817" width="13.83203125" bestFit="1" customWidth="1"/>
    <col min="2818" max="2818" width="21" bestFit="1" customWidth="1"/>
    <col min="2819" max="2819" width="8.83203125" bestFit="1" customWidth="1"/>
    <col min="2820" max="2820" width="9.83203125" bestFit="1" customWidth="1"/>
    <col min="2821" max="2821" width="13.83203125" bestFit="1" customWidth="1"/>
    <col min="2822" max="2822" width="21" bestFit="1" customWidth="1"/>
    <col min="2823" max="2823" width="13.83203125" bestFit="1" customWidth="1"/>
    <col min="2824" max="2824" width="21" bestFit="1" customWidth="1"/>
    <col min="2825" max="2825" width="13.83203125" bestFit="1" customWidth="1"/>
    <col min="2826" max="2826" width="21" bestFit="1" customWidth="1"/>
    <col min="2827" max="2827" width="13.83203125" bestFit="1" customWidth="1"/>
    <col min="2828" max="2828" width="21" bestFit="1" customWidth="1"/>
    <col min="2829" max="2829" width="8.83203125" bestFit="1" customWidth="1"/>
    <col min="2830" max="2830" width="9.83203125" bestFit="1" customWidth="1"/>
    <col min="2831" max="2831" width="8.83203125" bestFit="1" customWidth="1"/>
    <col min="2832" max="2832" width="5.5" bestFit="1" customWidth="1"/>
    <col min="2833" max="2833" width="8.1640625" bestFit="1" customWidth="1"/>
    <col min="2834" max="2834" width="8.83203125" bestFit="1" customWidth="1"/>
    <col min="2835" max="2835" width="13.83203125" bestFit="1" customWidth="1"/>
    <col min="2836" max="2836" width="21" bestFit="1" customWidth="1"/>
    <col min="2837" max="2837" width="13.83203125" bestFit="1" customWidth="1"/>
    <col min="2838" max="2838" width="21" bestFit="1" customWidth="1"/>
    <col min="2839" max="2839" width="8.83203125" bestFit="1" customWidth="1"/>
    <col min="2840" max="2840" width="10.83203125" bestFit="1" customWidth="1"/>
    <col min="2841" max="2841" width="13.83203125" bestFit="1" customWidth="1"/>
    <col min="2842" max="2842" width="21" bestFit="1" customWidth="1"/>
    <col min="2843" max="2843" width="13.83203125" bestFit="1" customWidth="1"/>
    <col min="2844" max="2844" width="21" bestFit="1" customWidth="1"/>
    <col min="2845" max="2846" width="8.83203125" bestFit="1" customWidth="1"/>
    <col min="2847" max="2847" width="9.83203125" bestFit="1" customWidth="1"/>
    <col min="2848" max="2848" width="11.83203125" bestFit="1" customWidth="1"/>
    <col min="2849" max="2849" width="13.83203125" bestFit="1" customWidth="1"/>
    <col min="2850" max="2850" width="21" bestFit="1" customWidth="1"/>
    <col min="2851" max="2851" width="13.83203125" bestFit="1" customWidth="1"/>
    <col min="2852" max="2852" width="21" bestFit="1" customWidth="1"/>
    <col min="2853" max="2853" width="13.83203125" bestFit="1" customWidth="1"/>
    <col min="2854" max="2854" width="21" bestFit="1" customWidth="1"/>
    <col min="2855" max="2855" width="13.83203125" bestFit="1" customWidth="1"/>
    <col min="2856" max="2856" width="21" bestFit="1" customWidth="1"/>
    <col min="2857" max="2857" width="8.83203125" bestFit="1" customWidth="1"/>
    <col min="2858" max="2858" width="5.5" bestFit="1" customWidth="1"/>
    <col min="2859" max="2859" width="7.33203125" bestFit="1" customWidth="1"/>
    <col min="2860" max="2860" width="13.83203125" bestFit="1" customWidth="1"/>
    <col min="2861" max="2861" width="20" bestFit="1" customWidth="1"/>
    <col min="2862" max="2862" width="13.83203125" bestFit="1" customWidth="1"/>
    <col min="2863" max="2863" width="21" bestFit="1" customWidth="1"/>
    <col min="2864" max="2864" width="13.83203125" bestFit="1" customWidth="1"/>
    <col min="2865" max="2865" width="20" bestFit="1" customWidth="1"/>
    <col min="2866" max="2866" width="13.83203125" bestFit="1" customWidth="1"/>
    <col min="2867" max="2867" width="21" bestFit="1" customWidth="1"/>
    <col min="2868" max="2868" width="12.83203125" bestFit="1" customWidth="1"/>
    <col min="2869" max="2869" width="21" bestFit="1" customWidth="1"/>
    <col min="2870" max="2870" width="12.83203125" bestFit="1" customWidth="1"/>
    <col min="2871" max="2871" width="20" bestFit="1" customWidth="1"/>
    <col min="2872" max="2872" width="13.83203125" bestFit="1" customWidth="1"/>
    <col min="2873" max="2873" width="21" bestFit="1" customWidth="1"/>
    <col min="2874" max="2874" width="8.83203125" bestFit="1" customWidth="1"/>
    <col min="2875" max="2875" width="10.83203125" bestFit="1" customWidth="1"/>
    <col min="2876" max="2876" width="13.83203125" bestFit="1" customWidth="1"/>
    <col min="2877" max="2877" width="21" bestFit="1" customWidth="1"/>
    <col min="2878" max="2878" width="13.83203125" bestFit="1" customWidth="1"/>
    <col min="2879" max="2879" width="21" bestFit="1" customWidth="1"/>
    <col min="2880" max="2880" width="13.83203125" bestFit="1" customWidth="1"/>
    <col min="2881" max="2881" width="21" bestFit="1" customWidth="1"/>
    <col min="2882" max="2882" width="10.83203125" bestFit="1" customWidth="1"/>
    <col min="2883" max="2883" width="12.83203125" bestFit="1" customWidth="1"/>
    <col min="2884" max="2884" width="13.83203125" bestFit="1" customWidth="1"/>
    <col min="2885" max="2885" width="21" bestFit="1" customWidth="1"/>
    <col min="2886" max="2886" width="13.83203125" bestFit="1" customWidth="1"/>
    <col min="2887" max="2887" width="21" bestFit="1" customWidth="1"/>
    <col min="2888" max="2888" width="13.83203125" bestFit="1" customWidth="1"/>
    <col min="2889" max="2889" width="21" bestFit="1" customWidth="1"/>
    <col min="2890" max="2890" width="13.83203125" bestFit="1" customWidth="1"/>
    <col min="2891" max="2891" width="21" bestFit="1" customWidth="1"/>
    <col min="2892" max="2892" width="13.83203125" bestFit="1" customWidth="1"/>
    <col min="2893" max="2893" width="21" bestFit="1" customWidth="1"/>
    <col min="2894" max="2894" width="13.83203125" bestFit="1" customWidth="1"/>
    <col min="2895" max="2895" width="21" bestFit="1" customWidth="1"/>
    <col min="2896" max="2896" width="13.83203125" bestFit="1" customWidth="1"/>
    <col min="2897" max="2897" width="21" bestFit="1" customWidth="1"/>
    <col min="2898" max="2898" width="13.83203125" bestFit="1" customWidth="1"/>
    <col min="2899" max="2899" width="21" bestFit="1" customWidth="1"/>
    <col min="2900" max="2900" width="13.83203125" bestFit="1" customWidth="1"/>
    <col min="2901" max="2901" width="21" bestFit="1" customWidth="1"/>
    <col min="2902" max="2902" width="13.83203125" bestFit="1" customWidth="1"/>
    <col min="2903" max="2903" width="21" bestFit="1" customWidth="1"/>
    <col min="2904" max="2904" width="13.83203125" bestFit="1" customWidth="1"/>
    <col min="2905" max="2905" width="20" bestFit="1" customWidth="1"/>
    <col min="2906" max="2906" width="13.83203125" bestFit="1" customWidth="1"/>
    <col min="2907" max="2907" width="21" bestFit="1" customWidth="1"/>
    <col min="2908" max="2908" width="13.83203125" bestFit="1" customWidth="1"/>
    <col min="2909" max="2909" width="21" bestFit="1" customWidth="1"/>
    <col min="2910" max="2910" width="13.83203125" bestFit="1" customWidth="1"/>
    <col min="2911" max="2911" width="21" bestFit="1" customWidth="1"/>
    <col min="2912" max="2912" width="8.83203125" bestFit="1" customWidth="1"/>
    <col min="2913" max="2913" width="9.83203125" bestFit="1" customWidth="1"/>
    <col min="2914" max="2914" width="8.83203125" bestFit="1" customWidth="1"/>
    <col min="2915" max="2915" width="10.83203125" bestFit="1" customWidth="1"/>
    <col min="2916" max="2916" width="13.83203125" bestFit="1" customWidth="1"/>
    <col min="2917" max="2917" width="21" bestFit="1" customWidth="1"/>
    <col min="2918" max="2918" width="13.83203125" bestFit="1" customWidth="1"/>
    <col min="2919" max="2919" width="21" bestFit="1" customWidth="1"/>
    <col min="2920" max="2920" width="5.5" bestFit="1" customWidth="1"/>
    <col min="2921" max="2921" width="7.33203125" bestFit="1" customWidth="1"/>
    <col min="2922" max="2922" width="13.83203125" bestFit="1" customWidth="1"/>
    <col min="2923" max="2923" width="21" bestFit="1" customWidth="1"/>
    <col min="2924" max="2924" width="13.83203125" bestFit="1" customWidth="1"/>
    <col min="2925" max="2925" width="21" bestFit="1" customWidth="1"/>
    <col min="2926" max="2926" width="13.83203125" bestFit="1" customWidth="1"/>
    <col min="2927" max="2927" width="21" bestFit="1" customWidth="1"/>
    <col min="2928" max="2928" width="13.83203125" bestFit="1" customWidth="1"/>
    <col min="2929" max="2929" width="21" bestFit="1" customWidth="1"/>
    <col min="2930" max="2930" width="13.83203125" bestFit="1" customWidth="1"/>
    <col min="2931" max="2931" width="21" bestFit="1" customWidth="1"/>
    <col min="2932" max="2932" width="13.83203125" bestFit="1" customWidth="1"/>
    <col min="2933" max="2933" width="21" bestFit="1" customWidth="1"/>
    <col min="2934" max="2934" width="13.83203125" bestFit="1" customWidth="1"/>
    <col min="2935" max="2935" width="21" bestFit="1" customWidth="1"/>
    <col min="2936" max="2936" width="13.83203125" bestFit="1" customWidth="1"/>
    <col min="2937" max="2937" width="21" bestFit="1" customWidth="1"/>
    <col min="2938" max="2938" width="13.83203125" bestFit="1" customWidth="1"/>
    <col min="2939" max="2939" width="21" bestFit="1" customWidth="1"/>
    <col min="2940" max="2940" width="13.83203125" bestFit="1" customWidth="1"/>
    <col min="2941" max="2941" width="21" bestFit="1" customWidth="1"/>
    <col min="2942" max="2942" width="13.83203125" bestFit="1" customWidth="1"/>
    <col min="2943" max="2943" width="21" bestFit="1" customWidth="1"/>
    <col min="2944" max="2944" width="13.83203125" bestFit="1" customWidth="1"/>
    <col min="2945" max="2945" width="5.5" bestFit="1" customWidth="1"/>
    <col min="2946" max="2946" width="21" bestFit="1" customWidth="1"/>
    <col min="2947" max="2947" width="13.83203125" bestFit="1" customWidth="1"/>
    <col min="2948" max="2948" width="21" bestFit="1" customWidth="1"/>
    <col min="2949" max="2949" width="13.83203125" bestFit="1" customWidth="1"/>
    <col min="2950" max="2950" width="21" bestFit="1" customWidth="1"/>
    <col min="2951" max="2951" width="8.83203125" bestFit="1" customWidth="1"/>
    <col min="2952" max="2952" width="10.83203125" bestFit="1" customWidth="1"/>
    <col min="2953" max="2953" width="8.83203125" bestFit="1" customWidth="1"/>
    <col min="2954" max="2954" width="9.83203125" bestFit="1" customWidth="1"/>
    <col min="2955" max="2955" width="13.83203125" bestFit="1" customWidth="1"/>
    <col min="2956" max="2956" width="21" bestFit="1" customWidth="1"/>
    <col min="2957" max="2957" width="13.83203125" bestFit="1" customWidth="1"/>
    <col min="2958" max="2958" width="20" bestFit="1" customWidth="1"/>
    <col min="2959" max="2959" width="12.83203125" bestFit="1" customWidth="1"/>
    <col min="2960" max="2960" width="21" bestFit="1" customWidth="1"/>
    <col min="2961" max="2961" width="13.83203125" bestFit="1" customWidth="1"/>
    <col min="2962" max="2962" width="21" bestFit="1" customWidth="1"/>
    <col min="2963" max="2963" width="10.83203125" bestFit="1" customWidth="1"/>
    <col min="2964" max="2964" width="12.83203125" bestFit="1" customWidth="1"/>
    <col min="2965" max="2965" width="13.83203125" bestFit="1" customWidth="1"/>
    <col min="2966" max="2966" width="20" bestFit="1" customWidth="1"/>
    <col min="2967" max="2967" width="13.83203125" bestFit="1" customWidth="1"/>
    <col min="2968" max="2968" width="21" bestFit="1" customWidth="1"/>
    <col min="2969" max="2969" width="13.83203125" bestFit="1" customWidth="1"/>
    <col min="2970" max="2970" width="20" bestFit="1" customWidth="1"/>
    <col min="2971" max="2971" width="13.83203125" bestFit="1" customWidth="1"/>
    <col min="2972" max="2972" width="21" bestFit="1" customWidth="1"/>
    <col min="2973" max="2973" width="13.83203125" bestFit="1" customWidth="1"/>
    <col min="2974" max="2974" width="21" bestFit="1" customWidth="1"/>
    <col min="2975" max="2975" width="13.83203125" bestFit="1" customWidth="1"/>
    <col min="2976" max="2976" width="21" bestFit="1" customWidth="1"/>
    <col min="2977" max="2977" width="13.83203125" bestFit="1" customWidth="1"/>
    <col min="2978" max="2978" width="21" bestFit="1" customWidth="1"/>
    <col min="2979" max="2979" width="7.83203125" bestFit="1" customWidth="1"/>
    <col min="2980" max="2980" width="9.83203125" bestFit="1" customWidth="1"/>
    <col min="2981" max="2981" width="13.83203125" bestFit="1" customWidth="1"/>
    <col min="2982" max="2982" width="21" bestFit="1" customWidth="1"/>
    <col min="2983" max="2983" width="6.83203125" bestFit="1" customWidth="1"/>
    <col min="2984" max="2984" width="8.83203125" bestFit="1" customWidth="1"/>
    <col min="2985" max="2985" width="13.83203125" bestFit="1" customWidth="1"/>
    <col min="2986" max="2986" width="21" bestFit="1" customWidth="1"/>
    <col min="2987" max="2987" width="13.83203125" bestFit="1" customWidth="1"/>
    <col min="2988" max="2988" width="21" bestFit="1" customWidth="1"/>
    <col min="2989" max="2989" width="13.83203125" bestFit="1" customWidth="1"/>
    <col min="2990" max="2990" width="21" bestFit="1" customWidth="1"/>
    <col min="2991" max="2991" width="13.83203125" bestFit="1" customWidth="1"/>
    <col min="2992" max="2992" width="21" bestFit="1" customWidth="1"/>
    <col min="2993" max="2993" width="13.83203125" bestFit="1" customWidth="1"/>
    <col min="2994" max="2994" width="21" bestFit="1" customWidth="1"/>
    <col min="2995" max="2995" width="5.5" bestFit="1" customWidth="1"/>
    <col min="2996" max="2996" width="8.1640625" bestFit="1" customWidth="1"/>
    <col min="2997" max="2997" width="7.33203125" bestFit="1" customWidth="1"/>
    <col min="2998" max="2998" width="13.83203125" bestFit="1" customWidth="1"/>
    <col min="2999" max="2999" width="21" bestFit="1" customWidth="1"/>
    <col min="3000" max="3000" width="13.83203125" bestFit="1" customWidth="1"/>
    <col min="3001" max="3001" width="21" bestFit="1" customWidth="1"/>
    <col min="3002" max="3002" width="6.83203125" bestFit="1" customWidth="1"/>
    <col min="3003" max="3003" width="8.83203125" bestFit="1" customWidth="1"/>
    <col min="3004" max="3004" width="12.83203125" bestFit="1" customWidth="1"/>
    <col min="3005" max="3005" width="21" bestFit="1" customWidth="1"/>
    <col min="3006" max="3006" width="13.83203125" bestFit="1" customWidth="1"/>
    <col min="3007" max="3007" width="21" bestFit="1" customWidth="1"/>
    <col min="3008" max="3008" width="13.83203125" bestFit="1" customWidth="1"/>
    <col min="3009" max="3009" width="21" bestFit="1" customWidth="1"/>
    <col min="3010" max="3010" width="13.83203125" bestFit="1" customWidth="1"/>
    <col min="3011" max="3011" width="21" bestFit="1" customWidth="1"/>
    <col min="3012" max="3012" width="13.83203125" bestFit="1" customWidth="1"/>
    <col min="3013" max="3013" width="21" bestFit="1" customWidth="1"/>
    <col min="3014" max="3014" width="13.83203125" bestFit="1" customWidth="1"/>
    <col min="3015" max="3015" width="21" bestFit="1" customWidth="1"/>
    <col min="3016" max="3016" width="13.83203125" bestFit="1" customWidth="1"/>
    <col min="3017" max="3017" width="21" bestFit="1" customWidth="1"/>
    <col min="3018" max="3018" width="13.83203125" bestFit="1" customWidth="1"/>
    <col min="3019" max="3019" width="21" bestFit="1" customWidth="1"/>
    <col min="3020" max="3020" width="13.83203125" bestFit="1" customWidth="1"/>
    <col min="3021" max="3021" width="21" bestFit="1" customWidth="1"/>
    <col min="3022" max="3022" width="13.83203125" bestFit="1" customWidth="1"/>
    <col min="3023" max="3023" width="21" bestFit="1" customWidth="1"/>
    <col min="3024" max="3024" width="13.83203125" bestFit="1" customWidth="1"/>
    <col min="3025" max="3025" width="21" bestFit="1" customWidth="1"/>
    <col min="3026" max="3026" width="13.83203125" bestFit="1" customWidth="1"/>
    <col min="3027" max="3027" width="21" bestFit="1" customWidth="1"/>
    <col min="3028" max="3028" width="13.83203125" bestFit="1" customWidth="1"/>
    <col min="3029" max="3029" width="21" bestFit="1" customWidth="1"/>
    <col min="3030" max="3030" width="12.83203125" bestFit="1" customWidth="1"/>
    <col min="3031" max="3031" width="21" bestFit="1" customWidth="1"/>
    <col min="3032" max="3032" width="13.83203125" bestFit="1" customWidth="1"/>
    <col min="3033" max="3033" width="21" bestFit="1" customWidth="1"/>
    <col min="3034" max="3034" width="13.83203125" bestFit="1" customWidth="1"/>
    <col min="3035" max="3035" width="21" bestFit="1" customWidth="1"/>
    <col min="3036" max="3036" width="13.83203125" bestFit="1" customWidth="1"/>
    <col min="3037" max="3037" width="21" bestFit="1" customWidth="1"/>
    <col min="3038" max="3038" width="13.83203125" bestFit="1" customWidth="1"/>
    <col min="3039" max="3039" width="21" bestFit="1" customWidth="1"/>
    <col min="3040" max="3040" width="13.83203125" bestFit="1" customWidth="1"/>
    <col min="3041" max="3041" width="21" bestFit="1" customWidth="1"/>
    <col min="3042" max="3042" width="13.83203125" bestFit="1" customWidth="1"/>
    <col min="3043" max="3043" width="21" bestFit="1" customWidth="1"/>
    <col min="3044" max="3044" width="13.83203125" bestFit="1" customWidth="1"/>
    <col min="3045" max="3045" width="21" bestFit="1" customWidth="1"/>
    <col min="3046" max="3046" width="13.83203125" bestFit="1" customWidth="1"/>
    <col min="3047" max="3047" width="21" bestFit="1" customWidth="1"/>
    <col min="3048" max="3048" width="13.83203125" bestFit="1" customWidth="1"/>
    <col min="3049" max="3049" width="21" bestFit="1" customWidth="1"/>
    <col min="3050" max="3050" width="13.83203125" bestFit="1" customWidth="1"/>
    <col min="3051" max="3051" width="21" bestFit="1" customWidth="1"/>
    <col min="3052" max="3052" width="13.83203125" bestFit="1" customWidth="1"/>
    <col min="3053" max="3053" width="21" bestFit="1" customWidth="1"/>
    <col min="3054" max="3054" width="13.83203125" bestFit="1" customWidth="1"/>
    <col min="3055" max="3055" width="21" bestFit="1" customWidth="1"/>
    <col min="3056" max="3056" width="13.83203125" bestFit="1" customWidth="1"/>
    <col min="3057" max="3057" width="21" bestFit="1" customWidth="1"/>
    <col min="3058" max="3058" width="13.83203125" bestFit="1" customWidth="1"/>
    <col min="3059" max="3059" width="21" bestFit="1" customWidth="1"/>
    <col min="3060" max="3060" width="8.1640625" bestFit="1" customWidth="1"/>
    <col min="3061" max="3061" width="8.83203125" bestFit="1" customWidth="1"/>
    <col min="3062" max="3062" width="13.83203125" bestFit="1" customWidth="1"/>
    <col min="3063" max="3063" width="21" bestFit="1" customWidth="1"/>
    <col min="3064" max="3064" width="13.83203125" bestFit="1" customWidth="1"/>
    <col min="3065" max="3065" width="21" bestFit="1" customWidth="1"/>
    <col min="3066" max="3066" width="13.83203125" bestFit="1" customWidth="1"/>
    <col min="3067" max="3067" width="21" bestFit="1" customWidth="1"/>
    <col min="3068" max="3068" width="13.83203125" bestFit="1" customWidth="1"/>
    <col min="3069" max="3069" width="21" bestFit="1" customWidth="1"/>
    <col min="3070" max="3070" width="13.83203125" bestFit="1" customWidth="1"/>
    <col min="3071" max="3071" width="21" bestFit="1" customWidth="1"/>
    <col min="3072" max="3072" width="13.83203125" bestFit="1" customWidth="1"/>
    <col min="3073" max="3073" width="20" bestFit="1" customWidth="1"/>
    <col min="3074" max="3074" width="13.83203125" bestFit="1" customWidth="1"/>
    <col min="3075" max="3075" width="21" bestFit="1" customWidth="1"/>
    <col min="3076" max="3076" width="13.83203125" bestFit="1" customWidth="1"/>
    <col min="3077" max="3077" width="21" bestFit="1" customWidth="1"/>
    <col min="3078" max="3078" width="13.83203125" bestFit="1" customWidth="1"/>
    <col min="3079" max="3079" width="21" bestFit="1" customWidth="1"/>
    <col min="3080" max="3080" width="13.83203125" bestFit="1" customWidth="1"/>
    <col min="3081" max="3081" width="21" bestFit="1" customWidth="1"/>
    <col min="3082" max="3082" width="10.83203125" bestFit="1" customWidth="1"/>
    <col min="3083" max="3083" width="12.83203125" bestFit="1" customWidth="1"/>
    <col min="3084" max="3084" width="13.83203125" bestFit="1" customWidth="1"/>
    <col min="3085" max="3085" width="21" bestFit="1" customWidth="1"/>
    <col min="3086" max="3086" width="13.83203125" bestFit="1" customWidth="1"/>
    <col min="3087" max="3087" width="21" bestFit="1" customWidth="1"/>
    <col min="3088" max="3088" width="13.83203125" bestFit="1" customWidth="1"/>
    <col min="3089" max="3089" width="5.5" bestFit="1" customWidth="1"/>
    <col min="3090" max="3090" width="21" bestFit="1" customWidth="1"/>
    <col min="3091" max="3091" width="13.83203125" bestFit="1" customWidth="1"/>
    <col min="3092" max="3092" width="21" bestFit="1" customWidth="1"/>
    <col min="3093" max="3093" width="13.83203125" bestFit="1" customWidth="1"/>
    <col min="3094" max="3094" width="21" bestFit="1" customWidth="1"/>
    <col min="3095" max="3095" width="13.83203125" bestFit="1" customWidth="1"/>
    <col min="3096" max="3096" width="21" bestFit="1" customWidth="1"/>
    <col min="3097" max="3097" width="13.83203125" bestFit="1" customWidth="1"/>
    <col min="3098" max="3098" width="21" bestFit="1" customWidth="1"/>
    <col min="3099" max="3099" width="13.83203125" bestFit="1" customWidth="1"/>
    <col min="3100" max="3100" width="21" bestFit="1" customWidth="1"/>
    <col min="3101" max="3101" width="13.83203125" bestFit="1" customWidth="1"/>
    <col min="3102" max="3102" width="21" bestFit="1" customWidth="1"/>
    <col min="3103" max="3103" width="13.83203125" bestFit="1" customWidth="1"/>
    <col min="3104" max="3104" width="21" bestFit="1" customWidth="1"/>
    <col min="3105" max="3105" width="13.83203125" bestFit="1" customWidth="1"/>
    <col min="3106" max="3106" width="21" bestFit="1" customWidth="1"/>
    <col min="3107" max="3107" width="13.83203125" bestFit="1" customWidth="1"/>
    <col min="3108" max="3108" width="21" bestFit="1" customWidth="1"/>
    <col min="3109" max="3109" width="5.5" bestFit="1" customWidth="1"/>
    <col min="3110" max="3110" width="8.1640625" bestFit="1" customWidth="1"/>
    <col min="3111" max="3111" width="7.33203125" bestFit="1" customWidth="1"/>
    <col min="3112" max="3112" width="13.83203125" bestFit="1" customWidth="1"/>
    <col min="3113" max="3113" width="21" bestFit="1" customWidth="1"/>
    <col min="3114" max="3114" width="13.83203125" bestFit="1" customWidth="1"/>
    <col min="3115" max="3115" width="21" bestFit="1" customWidth="1"/>
    <col min="3116" max="3116" width="12.83203125" bestFit="1" customWidth="1"/>
    <col min="3117" max="3117" width="21" bestFit="1" customWidth="1"/>
    <col min="3118" max="3118" width="13.83203125" bestFit="1" customWidth="1"/>
    <col min="3119" max="3119" width="21" bestFit="1" customWidth="1"/>
    <col min="3120" max="3120" width="13.83203125" bestFit="1" customWidth="1"/>
    <col min="3121" max="3121" width="21" bestFit="1" customWidth="1"/>
    <col min="3122" max="3122" width="13.83203125" bestFit="1" customWidth="1"/>
    <col min="3123" max="3123" width="21" bestFit="1" customWidth="1"/>
    <col min="3124" max="3124" width="13.83203125" bestFit="1" customWidth="1"/>
    <col min="3125" max="3125" width="21" bestFit="1" customWidth="1"/>
    <col min="3126" max="3126" width="13.83203125" bestFit="1" customWidth="1"/>
    <col min="3127" max="3127" width="21" bestFit="1" customWidth="1"/>
    <col min="3128" max="3128" width="13.83203125" bestFit="1" customWidth="1"/>
    <col min="3129" max="3129" width="21" bestFit="1" customWidth="1"/>
    <col min="3130" max="3130" width="13.83203125" bestFit="1" customWidth="1"/>
    <col min="3131" max="3131" width="21" bestFit="1" customWidth="1"/>
    <col min="3132" max="3132" width="13.83203125" bestFit="1" customWidth="1"/>
    <col min="3133" max="3133" width="21" bestFit="1" customWidth="1"/>
    <col min="3134" max="3134" width="13.83203125" bestFit="1" customWidth="1"/>
    <col min="3135" max="3135" width="20" bestFit="1" customWidth="1"/>
    <col min="3136" max="3136" width="12.83203125" bestFit="1" customWidth="1"/>
    <col min="3137" max="3137" width="21" bestFit="1" customWidth="1"/>
    <col min="3138" max="3138" width="13.83203125" bestFit="1" customWidth="1"/>
    <col min="3139" max="3139" width="21" bestFit="1" customWidth="1"/>
    <col min="3140" max="3140" width="13.83203125" bestFit="1" customWidth="1"/>
    <col min="3141" max="3141" width="20" bestFit="1" customWidth="1"/>
    <col min="3142" max="3142" width="13.83203125" bestFit="1" customWidth="1"/>
    <col min="3143" max="3143" width="21" bestFit="1" customWidth="1"/>
    <col min="3144" max="3144" width="13.83203125" bestFit="1" customWidth="1"/>
    <col min="3145" max="3145" width="21" bestFit="1" customWidth="1"/>
    <col min="3146" max="3146" width="13.83203125" bestFit="1" customWidth="1"/>
    <col min="3147" max="3147" width="21" bestFit="1" customWidth="1"/>
    <col min="3148" max="3148" width="12.83203125" bestFit="1" customWidth="1"/>
    <col min="3149" max="3149" width="21" bestFit="1" customWidth="1"/>
    <col min="3150" max="3150" width="13.83203125" bestFit="1" customWidth="1"/>
    <col min="3151" max="3151" width="21" bestFit="1" customWidth="1"/>
    <col min="3152" max="3152" width="13.83203125" bestFit="1" customWidth="1"/>
    <col min="3153" max="3153" width="21" bestFit="1" customWidth="1"/>
    <col min="3154" max="3154" width="13.83203125" bestFit="1" customWidth="1"/>
    <col min="3155" max="3155" width="20" bestFit="1" customWidth="1"/>
    <col min="3156" max="3156" width="13.83203125" bestFit="1" customWidth="1"/>
    <col min="3157" max="3157" width="21" bestFit="1" customWidth="1"/>
    <col min="3158" max="3158" width="13.83203125" bestFit="1" customWidth="1"/>
    <col min="3159" max="3159" width="21" bestFit="1" customWidth="1"/>
    <col min="3160" max="3160" width="13.83203125" bestFit="1" customWidth="1"/>
    <col min="3161" max="3161" width="21" bestFit="1" customWidth="1"/>
    <col min="3162" max="3162" width="13.83203125" bestFit="1" customWidth="1"/>
    <col min="3163" max="3163" width="21" bestFit="1" customWidth="1"/>
    <col min="3164" max="3164" width="6.83203125" bestFit="1" customWidth="1"/>
    <col min="3165" max="3165" width="8.83203125" bestFit="1" customWidth="1"/>
    <col min="3166" max="3166" width="13.83203125" bestFit="1" customWidth="1"/>
    <col min="3167" max="3167" width="21" bestFit="1" customWidth="1"/>
    <col min="3168" max="3168" width="13.83203125" bestFit="1" customWidth="1"/>
    <col min="3169" max="3169" width="20" bestFit="1" customWidth="1"/>
    <col min="3170" max="3170" width="8.83203125" bestFit="1" customWidth="1"/>
    <col min="3171" max="3171" width="9.83203125" bestFit="1" customWidth="1"/>
    <col min="3172" max="3172" width="13.83203125" bestFit="1" customWidth="1"/>
    <col min="3173" max="3173" width="21" bestFit="1" customWidth="1"/>
    <col min="3174" max="3174" width="13.83203125" bestFit="1" customWidth="1"/>
    <col min="3175" max="3175" width="21" bestFit="1" customWidth="1"/>
    <col min="3176" max="3176" width="6.83203125" bestFit="1" customWidth="1"/>
    <col min="3177" max="3177" width="8.83203125" bestFit="1" customWidth="1"/>
    <col min="3178" max="3178" width="13.83203125" bestFit="1" customWidth="1"/>
    <col min="3179" max="3179" width="21" bestFit="1" customWidth="1"/>
    <col min="3180" max="3180" width="13.83203125" bestFit="1" customWidth="1"/>
    <col min="3181" max="3181" width="21" bestFit="1" customWidth="1"/>
    <col min="3182" max="3182" width="13.83203125" bestFit="1" customWidth="1"/>
    <col min="3183" max="3183" width="21" bestFit="1" customWidth="1"/>
    <col min="3184" max="3184" width="13.83203125" bestFit="1" customWidth="1"/>
    <col min="3185" max="3185" width="21" bestFit="1" customWidth="1"/>
    <col min="3186" max="3186" width="13.83203125" bestFit="1" customWidth="1"/>
    <col min="3187" max="3187" width="21" bestFit="1" customWidth="1"/>
    <col min="3188" max="3188" width="13.83203125" bestFit="1" customWidth="1"/>
    <col min="3189" max="3189" width="21" bestFit="1" customWidth="1"/>
    <col min="3190" max="3190" width="13.83203125" bestFit="1" customWidth="1"/>
    <col min="3191" max="3191" width="21" bestFit="1" customWidth="1"/>
    <col min="3192" max="3192" width="13.83203125" bestFit="1" customWidth="1"/>
    <col min="3193" max="3193" width="21" bestFit="1" customWidth="1"/>
    <col min="3194" max="3194" width="13.83203125" bestFit="1" customWidth="1"/>
    <col min="3195" max="3195" width="21" bestFit="1" customWidth="1"/>
    <col min="3196" max="3196" width="8.83203125" bestFit="1" customWidth="1"/>
    <col min="3198" max="3198" width="13.83203125" bestFit="1" customWidth="1"/>
    <col min="3199" max="3199" width="21" bestFit="1" customWidth="1"/>
    <col min="3200" max="3200" width="13.83203125" bestFit="1" customWidth="1"/>
    <col min="3201" max="3201" width="21" bestFit="1" customWidth="1"/>
    <col min="3202" max="3202" width="13.83203125" bestFit="1" customWidth="1"/>
    <col min="3203" max="3203" width="21" bestFit="1" customWidth="1"/>
    <col min="3204" max="3204" width="13.83203125" bestFit="1" customWidth="1"/>
    <col min="3205" max="3205" width="21" bestFit="1" customWidth="1"/>
    <col min="3206" max="3206" width="13.83203125" bestFit="1" customWidth="1"/>
    <col min="3207" max="3207" width="21" bestFit="1" customWidth="1"/>
    <col min="3208" max="3208" width="9.83203125" bestFit="1" customWidth="1"/>
    <col min="3209" max="3209" width="11.83203125" bestFit="1" customWidth="1"/>
    <col min="3210" max="3210" width="13.83203125" bestFit="1" customWidth="1"/>
    <col min="3211" max="3211" width="21" bestFit="1" customWidth="1"/>
    <col min="3212" max="3212" width="13.83203125" bestFit="1" customWidth="1"/>
    <col min="3213" max="3213" width="21" bestFit="1" customWidth="1"/>
    <col min="3214" max="3214" width="5.5" bestFit="1" customWidth="1"/>
    <col min="3215" max="3215" width="7.33203125" bestFit="1" customWidth="1"/>
    <col min="3216" max="3216" width="13.83203125" bestFit="1" customWidth="1"/>
    <col min="3217" max="3217" width="21" bestFit="1" customWidth="1"/>
    <col min="3218" max="3218" width="8.83203125" bestFit="1" customWidth="1"/>
    <col min="3220" max="3220" width="13.83203125" bestFit="1" customWidth="1"/>
    <col min="3221" max="3221" width="21" bestFit="1" customWidth="1"/>
    <col min="3222" max="3222" width="13.83203125" bestFit="1" customWidth="1"/>
    <col min="3223" max="3223" width="21" bestFit="1" customWidth="1"/>
    <col min="3224" max="3224" width="13.83203125" bestFit="1" customWidth="1"/>
    <col min="3225" max="3225" width="21" bestFit="1" customWidth="1"/>
    <col min="3226" max="3226" width="13.83203125" bestFit="1" customWidth="1"/>
    <col min="3227" max="3227" width="21" bestFit="1" customWidth="1"/>
    <col min="3229" max="3229" width="12.83203125" bestFit="1" customWidth="1"/>
    <col min="3230" max="3230" width="13.83203125" bestFit="1" customWidth="1"/>
    <col min="3231" max="3231" width="21" bestFit="1" customWidth="1"/>
    <col min="3232" max="3232" width="13.83203125" bestFit="1" customWidth="1"/>
    <col min="3233" max="3233" width="21" bestFit="1" customWidth="1"/>
    <col min="3234" max="3234" width="13.83203125" bestFit="1" customWidth="1"/>
    <col min="3235" max="3235" width="21" bestFit="1" customWidth="1"/>
    <col min="3236" max="3236" width="13.83203125" bestFit="1" customWidth="1"/>
    <col min="3237" max="3237" width="21" bestFit="1" customWidth="1"/>
    <col min="3238" max="3238" width="13.83203125" bestFit="1" customWidth="1"/>
    <col min="3239" max="3239" width="21" bestFit="1" customWidth="1"/>
    <col min="3240" max="3240" width="13.83203125" bestFit="1" customWidth="1"/>
    <col min="3241" max="3241" width="21" bestFit="1" customWidth="1"/>
    <col min="3243" max="3243" width="12.83203125" bestFit="1" customWidth="1"/>
    <col min="3244" max="3244" width="13.83203125" bestFit="1" customWidth="1"/>
    <col min="3245" max="3245" width="21" bestFit="1" customWidth="1"/>
    <col min="3246" max="3246" width="13.83203125" bestFit="1" customWidth="1"/>
    <col min="3247" max="3247" width="21" bestFit="1" customWidth="1"/>
    <col min="3248" max="3248" width="13.83203125" bestFit="1" customWidth="1"/>
    <col min="3249" max="3249" width="21" bestFit="1" customWidth="1"/>
    <col min="3250" max="3250" width="13.83203125" bestFit="1" customWidth="1"/>
    <col min="3251" max="3251" width="21" bestFit="1" customWidth="1"/>
    <col min="3252" max="3252" width="13.83203125" bestFit="1" customWidth="1"/>
    <col min="3253" max="3253" width="21" bestFit="1" customWidth="1"/>
    <col min="3254" max="3254" width="13.83203125" bestFit="1" customWidth="1"/>
    <col min="3255" max="3255" width="21" bestFit="1" customWidth="1"/>
    <col min="3256" max="3256" width="8.83203125" bestFit="1" customWidth="1"/>
    <col min="3257" max="3257" width="7.33203125" bestFit="1" customWidth="1"/>
    <col min="3258" max="3258" width="13.83203125" bestFit="1" customWidth="1"/>
    <col min="3259" max="3259" width="21" bestFit="1" customWidth="1"/>
    <col min="3260" max="3260" width="13.83203125" bestFit="1" customWidth="1"/>
    <col min="3261" max="3261" width="21" bestFit="1" customWidth="1"/>
    <col min="3262" max="3262" width="13.83203125" bestFit="1" customWidth="1"/>
    <col min="3263" max="3263" width="21" bestFit="1" customWidth="1"/>
    <col min="3264" max="3264" width="13.83203125" bestFit="1" customWidth="1"/>
    <col min="3265" max="3265" width="21" bestFit="1" customWidth="1"/>
    <col min="3266" max="3266" width="13.83203125" bestFit="1" customWidth="1"/>
    <col min="3267" max="3267" width="21" bestFit="1" customWidth="1"/>
    <col min="3268" max="3268" width="13.83203125" bestFit="1" customWidth="1"/>
    <col min="3269" max="3269" width="21" bestFit="1" customWidth="1"/>
    <col min="3270" max="3270" width="9.83203125" bestFit="1" customWidth="1"/>
    <col min="3271" max="3271" width="11.83203125" bestFit="1" customWidth="1"/>
    <col min="3272" max="3272" width="13.83203125" bestFit="1" customWidth="1"/>
    <col min="3273" max="3273" width="21" bestFit="1" customWidth="1"/>
    <col min="3274" max="3274" width="13.83203125" bestFit="1" customWidth="1"/>
    <col min="3275" max="3275" width="21" bestFit="1" customWidth="1"/>
    <col min="3276" max="3276" width="13.83203125" bestFit="1" customWidth="1"/>
    <col min="3277" max="3277" width="21" bestFit="1" customWidth="1"/>
    <col min="3278" max="3278" width="13.83203125" bestFit="1" customWidth="1"/>
    <col min="3279" max="3279" width="21" bestFit="1" customWidth="1"/>
    <col min="3280" max="3280" width="13.83203125" bestFit="1" customWidth="1"/>
    <col min="3281" max="3281" width="21" bestFit="1" customWidth="1"/>
    <col min="3282" max="3282" width="13.83203125" bestFit="1" customWidth="1"/>
    <col min="3283" max="3283" width="21" bestFit="1" customWidth="1"/>
    <col min="3284" max="3284" width="13.83203125" bestFit="1" customWidth="1"/>
    <col min="3285" max="3285" width="21" bestFit="1" customWidth="1"/>
    <col min="3286" max="3286" width="12.83203125" bestFit="1" customWidth="1"/>
    <col min="3287" max="3287" width="21" bestFit="1" customWidth="1"/>
    <col min="3288" max="3288" width="13.83203125" bestFit="1" customWidth="1"/>
    <col min="3289" max="3289" width="21" bestFit="1" customWidth="1"/>
    <col min="3290" max="3290" width="8.83203125" bestFit="1" customWidth="1"/>
    <col min="3292" max="3292" width="13.83203125" bestFit="1" customWidth="1"/>
    <col min="3293" max="3293" width="21" bestFit="1" customWidth="1"/>
    <col min="3294" max="3294" width="13.83203125" bestFit="1" customWidth="1"/>
    <col min="3295" max="3295" width="21" bestFit="1" customWidth="1"/>
    <col min="3296" max="3296" width="13.83203125" bestFit="1" customWidth="1"/>
    <col min="3297" max="3297" width="21" bestFit="1" customWidth="1"/>
    <col min="3298" max="3298" width="13.83203125" bestFit="1" customWidth="1"/>
    <col min="3299" max="3299" width="21" bestFit="1" customWidth="1"/>
    <col min="3300" max="3300" width="13.83203125" bestFit="1" customWidth="1"/>
    <col min="3301" max="3301" width="21" bestFit="1" customWidth="1"/>
    <col min="3302" max="3302" width="13.83203125" bestFit="1" customWidth="1"/>
    <col min="3303" max="3303" width="21" bestFit="1" customWidth="1"/>
    <col min="3304" max="3304" width="13.83203125" bestFit="1" customWidth="1"/>
    <col min="3305" max="3305" width="21" bestFit="1" customWidth="1"/>
    <col min="3306" max="3306" width="12.83203125" bestFit="1" customWidth="1"/>
    <col min="3307" max="3307" width="21" bestFit="1" customWidth="1"/>
    <col min="3308" max="3308" width="13.83203125" bestFit="1" customWidth="1"/>
    <col min="3309" max="3309" width="21" bestFit="1" customWidth="1"/>
    <col min="3310" max="3310" width="13.83203125" bestFit="1" customWidth="1"/>
    <col min="3311" max="3311" width="21" bestFit="1" customWidth="1"/>
    <col min="3312" max="3312" width="13.83203125" bestFit="1" customWidth="1"/>
    <col min="3313" max="3313" width="21" bestFit="1" customWidth="1"/>
    <col min="3314" max="3314" width="13.83203125" bestFit="1" customWidth="1"/>
    <col min="3315" max="3315" width="21" bestFit="1" customWidth="1"/>
    <col min="3316" max="3316" width="13.83203125" bestFit="1" customWidth="1"/>
    <col min="3317" max="3317" width="21" bestFit="1" customWidth="1"/>
    <col min="3318" max="3318" width="13.83203125" bestFit="1" customWidth="1"/>
    <col min="3319" max="3319" width="20" bestFit="1" customWidth="1"/>
    <col min="3320" max="3320" width="7.83203125" bestFit="1" customWidth="1"/>
    <col min="3321" max="3321" width="9.83203125" bestFit="1" customWidth="1"/>
    <col min="3322" max="3322" width="13.83203125" bestFit="1" customWidth="1"/>
    <col min="3323" max="3323" width="21" bestFit="1" customWidth="1"/>
    <col min="3324" max="3324" width="13.83203125" bestFit="1" customWidth="1"/>
    <col min="3325" max="3325" width="21" bestFit="1" customWidth="1"/>
    <col min="3326" max="3326" width="13.83203125" bestFit="1" customWidth="1"/>
    <col min="3327" max="3327" width="21" bestFit="1" customWidth="1"/>
    <col min="3328" max="3328" width="13.83203125" bestFit="1" customWidth="1"/>
    <col min="3329" max="3329" width="21" bestFit="1" customWidth="1"/>
    <col min="3330" max="3330" width="7.83203125" bestFit="1" customWidth="1"/>
    <col min="3331" max="3331" width="9.83203125" bestFit="1" customWidth="1"/>
    <col min="3332" max="3332" width="13.83203125" bestFit="1" customWidth="1"/>
    <col min="3333" max="3333" width="21" bestFit="1" customWidth="1"/>
    <col min="3334" max="3334" width="13.83203125" bestFit="1" customWidth="1"/>
    <col min="3335" max="3335" width="21" bestFit="1" customWidth="1"/>
    <col min="3336" max="3336" width="8.1640625" bestFit="1" customWidth="1"/>
    <col min="3337" max="3337" width="8.83203125" bestFit="1" customWidth="1"/>
    <col min="3338" max="3338" width="13.83203125" bestFit="1" customWidth="1"/>
    <col min="3339" max="3339" width="5.5" bestFit="1" customWidth="1"/>
    <col min="3340" max="3340" width="21" bestFit="1" customWidth="1"/>
    <col min="3341" max="3341" width="13.83203125" bestFit="1" customWidth="1"/>
    <col min="3342" max="3342" width="21" bestFit="1" customWidth="1"/>
    <col min="3343" max="3343" width="13.83203125" bestFit="1" customWidth="1"/>
    <col min="3344" max="3344" width="21" bestFit="1" customWidth="1"/>
    <col min="3345" max="3345" width="13.83203125" bestFit="1" customWidth="1"/>
    <col min="3346" max="3346" width="21" bestFit="1" customWidth="1"/>
    <col min="3347" max="3347" width="13.83203125" bestFit="1" customWidth="1"/>
    <col min="3348" max="3348" width="21" bestFit="1" customWidth="1"/>
    <col min="3349" max="3349" width="13.83203125" bestFit="1" customWidth="1"/>
    <col min="3350" max="3350" width="21" bestFit="1" customWidth="1"/>
    <col min="3351" max="3351" width="13.83203125" bestFit="1" customWidth="1"/>
    <col min="3352" max="3352" width="21" bestFit="1" customWidth="1"/>
    <col min="3353" max="3353" width="13.83203125" bestFit="1" customWidth="1"/>
    <col min="3354" max="3354" width="21" bestFit="1" customWidth="1"/>
    <col min="3355" max="3355" width="8.83203125" bestFit="1" customWidth="1"/>
    <col min="3356" max="3356" width="5.5" bestFit="1" customWidth="1"/>
    <col min="3357" max="3357" width="7.33203125" bestFit="1" customWidth="1"/>
    <col min="3358" max="3358" width="13.83203125" bestFit="1" customWidth="1"/>
    <col min="3359" max="3359" width="21" bestFit="1" customWidth="1"/>
    <col min="3360" max="3360" width="13.83203125" bestFit="1" customWidth="1"/>
    <col min="3361" max="3361" width="21" bestFit="1" customWidth="1"/>
    <col min="3362" max="3362" width="13.83203125" bestFit="1" customWidth="1"/>
    <col min="3363" max="3363" width="21" bestFit="1" customWidth="1"/>
    <col min="3364" max="3364" width="13.83203125" bestFit="1" customWidth="1"/>
    <col min="3365" max="3365" width="20" bestFit="1" customWidth="1"/>
    <col min="3366" max="3366" width="13.83203125" bestFit="1" customWidth="1"/>
    <col min="3367" max="3367" width="21" bestFit="1" customWidth="1"/>
    <col min="3368" max="3368" width="13.83203125" bestFit="1" customWidth="1"/>
    <col min="3369" max="3369" width="21" bestFit="1" customWidth="1"/>
    <col min="3370" max="3370" width="6.83203125" bestFit="1" customWidth="1"/>
    <col min="3371" max="3371" width="8.83203125" bestFit="1" customWidth="1"/>
    <col min="3372" max="3372" width="13.83203125" bestFit="1" customWidth="1"/>
    <col min="3373" max="3373" width="21" bestFit="1" customWidth="1"/>
    <col min="3374" max="3374" width="13.83203125" bestFit="1" customWidth="1"/>
    <col min="3375" max="3375" width="21" bestFit="1" customWidth="1"/>
    <col min="3376" max="3376" width="8.1640625" bestFit="1" customWidth="1"/>
    <col min="3377" max="3377" width="8.83203125" bestFit="1" customWidth="1"/>
    <col min="3378" max="3378" width="13.83203125" bestFit="1" customWidth="1"/>
    <col min="3379" max="3379" width="21" bestFit="1" customWidth="1"/>
    <col min="3380" max="3380" width="13.83203125" bestFit="1" customWidth="1"/>
    <col min="3381" max="3381" width="21" bestFit="1" customWidth="1"/>
    <col min="3382" max="3382" width="13.83203125" bestFit="1" customWidth="1"/>
    <col min="3383" max="3383" width="21" bestFit="1" customWidth="1"/>
    <col min="3384" max="3384" width="13.83203125" bestFit="1" customWidth="1"/>
    <col min="3385" max="3385" width="21" bestFit="1" customWidth="1"/>
    <col min="3386" max="3386" width="13.83203125" bestFit="1" customWidth="1"/>
    <col min="3387" max="3387" width="21" bestFit="1" customWidth="1"/>
    <col min="3388" max="3388" width="13.83203125" bestFit="1" customWidth="1"/>
    <col min="3389" max="3389" width="21" bestFit="1" customWidth="1"/>
    <col min="3390" max="3390" width="13.83203125" bestFit="1" customWidth="1"/>
    <col min="3391" max="3391" width="21" bestFit="1" customWidth="1"/>
    <col min="3392" max="3392" width="13.83203125" bestFit="1" customWidth="1"/>
    <col min="3393" max="3393" width="21" bestFit="1" customWidth="1"/>
    <col min="3394" max="3394" width="13.83203125" bestFit="1" customWidth="1"/>
    <col min="3395" max="3395" width="20" bestFit="1" customWidth="1"/>
    <col min="3396" max="3396" width="13.83203125" bestFit="1" customWidth="1"/>
    <col min="3397" max="3397" width="20" bestFit="1" customWidth="1"/>
    <col min="3398" max="3398" width="13.83203125" bestFit="1" customWidth="1"/>
    <col min="3399" max="3399" width="21" bestFit="1" customWidth="1"/>
    <col min="3400" max="3400" width="13.83203125" bestFit="1" customWidth="1"/>
    <col min="3401" max="3401" width="21" bestFit="1" customWidth="1"/>
    <col min="3402" max="3402" width="13.83203125" bestFit="1" customWidth="1"/>
    <col min="3403" max="3403" width="21" bestFit="1" customWidth="1"/>
    <col min="3404" max="3404" width="8.83203125" bestFit="1" customWidth="1"/>
    <col min="3405" max="3405" width="9.83203125" bestFit="1" customWidth="1"/>
    <col min="3406" max="3406" width="13.83203125" bestFit="1" customWidth="1"/>
    <col min="3407" max="3407" width="21" bestFit="1" customWidth="1"/>
    <col min="3408" max="3408" width="13.83203125" bestFit="1" customWidth="1"/>
    <col min="3409" max="3409" width="21" bestFit="1" customWidth="1"/>
    <col min="3410" max="3410" width="13.83203125" bestFit="1" customWidth="1"/>
    <col min="3411" max="3411" width="21" bestFit="1" customWidth="1"/>
    <col min="3412" max="3412" width="13.83203125" bestFit="1" customWidth="1"/>
    <col min="3413" max="3413" width="21" bestFit="1" customWidth="1"/>
    <col min="3414" max="3414" width="13.83203125" bestFit="1" customWidth="1"/>
    <col min="3415" max="3415" width="21" bestFit="1" customWidth="1"/>
    <col min="3416" max="3417" width="8.83203125" bestFit="1" customWidth="1"/>
    <col min="3418" max="3418" width="13.83203125" bestFit="1" customWidth="1"/>
    <col min="3419" max="3419" width="21" bestFit="1" customWidth="1"/>
    <col min="3420" max="3420" width="13.83203125" bestFit="1" customWidth="1"/>
    <col min="3421" max="3421" width="21" bestFit="1" customWidth="1"/>
    <col min="3422" max="3422" width="13.83203125" bestFit="1" customWidth="1"/>
    <col min="3423" max="3423" width="21" bestFit="1" customWidth="1"/>
    <col min="3424" max="3424" width="13.83203125" bestFit="1" customWidth="1"/>
    <col min="3425" max="3425" width="21" bestFit="1" customWidth="1"/>
    <col min="3426" max="3426" width="13.83203125" bestFit="1" customWidth="1"/>
    <col min="3427" max="3427" width="21" bestFit="1" customWidth="1"/>
    <col min="3428" max="3428" width="13.83203125" bestFit="1" customWidth="1"/>
    <col min="3429" max="3429" width="21" bestFit="1" customWidth="1"/>
    <col min="3430" max="3430" width="13.83203125" bestFit="1" customWidth="1"/>
    <col min="3431" max="3431" width="21" bestFit="1" customWidth="1"/>
    <col min="3432" max="3432" width="13.83203125" bestFit="1" customWidth="1"/>
    <col min="3433" max="3433" width="21" bestFit="1" customWidth="1"/>
    <col min="3434" max="3434" width="7.83203125" bestFit="1" customWidth="1"/>
    <col min="3435" max="3435" width="9.83203125" bestFit="1" customWidth="1"/>
    <col min="3436" max="3436" width="13.83203125" bestFit="1" customWidth="1"/>
    <col min="3437" max="3437" width="21" bestFit="1" customWidth="1"/>
    <col min="3438" max="3438" width="8.83203125" bestFit="1" customWidth="1"/>
    <col min="3440" max="3440" width="13.83203125" bestFit="1" customWidth="1"/>
    <col min="3441" max="3441" width="21" bestFit="1" customWidth="1"/>
    <col min="3442" max="3442" width="13.83203125" bestFit="1" customWidth="1"/>
    <col min="3443" max="3443" width="21" bestFit="1" customWidth="1"/>
    <col min="3444" max="3444" width="13.83203125" bestFit="1" customWidth="1"/>
    <col min="3445" max="3445" width="21" bestFit="1" customWidth="1"/>
    <col min="3446" max="3446" width="13.83203125" bestFit="1" customWidth="1"/>
    <col min="3447" max="3447" width="21" bestFit="1" customWidth="1"/>
    <col min="3448" max="3448" width="13.83203125" bestFit="1" customWidth="1"/>
    <col min="3449" max="3449" width="21" bestFit="1" customWidth="1"/>
    <col min="3450" max="3450" width="13.83203125" bestFit="1" customWidth="1"/>
    <col min="3451" max="3451" width="21" bestFit="1" customWidth="1"/>
    <col min="3452" max="3452" width="13.83203125" bestFit="1" customWidth="1"/>
    <col min="3453" max="3453" width="21" bestFit="1" customWidth="1"/>
    <col min="3454" max="3454" width="13.83203125" bestFit="1" customWidth="1"/>
    <col min="3455" max="3455" width="21" bestFit="1" customWidth="1"/>
    <col min="3456" max="3456" width="13.83203125" bestFit="1" customWidth="1"/>
    <col min="3457" max="3457" width="21" bestFit="1" customWidth="1"/>
    <col min="3458" max="3458" width="13.83203125" bestFit="1" customWidth="1"/>
    <col min="3459" max="3459" width="21" bestFit="1" customWidth="1"/>
    <col min="3460" max="3460" width="12.83203125" bestFit="1" customWidth="1"/>
    <col min="3461" max="3461" width="21" bestFit="1" customWidth="1"/>
    <col min="3462" max="3462" width="13.83203125" bestFit="1" customWidth="1"/>
    <col min="3463" max="3463" width="20" bestFit="1" customWidth="1"/>
    <col min="3464" max="3464" width="13.83203125" bestFit="1" customWidth="1"/>
    <col min="3465" max="3465" width="21" bestFit="1" customWidth="1"/>
    <col min="3466" max="3466" width="13.83203125" bestFit="1" customWidth="1"/>
    <col min="3467" max="3467" width="21" bestFit="1" customWidth="1"/>
    <col min="3468" max="3468" width="13.83203125" bestFit="1" customWidth="1"/>
    <col min="3469" max="3469" width="21" bestFit="1" customWidth="1"/>
    <col min="3470" max="3470" width="13.83203125" bestFit="1" customWidth="1"/>
    <col min="3471" max="3471" width="21" bestFit="1" customWidth="1"/>
    <col min="3472" max="3472" width="12.83203125" bestFit="1" customWidth="1"/>
    <col min="3473" max="3473" width="21" bestFit="1" customWidth="1"/>
    <col min="3474" max="3474" width="13.83203125" bestFit="1" customWidth="1"/>
    <col min="3475" max="3475" width="21" bestFit="1" customWidth="1"/>
    <col min="3476" max="3476" width="13.83203125" bestFit="1" customWidth="1"/>
    <col min="3477" max="3477" width="21" bestFit="1" customWidth="1"/>
    <col min="3478" max="3478" width="13.83203125" bestFit="1" customWidth="1"/>
    <col min="3479" max="3479" width="21" bestFit="1" customWidth="1"/>
    <col min="3480" max="3480" width="13.83203125" bestFit="1" customWidth="1"/>
    <col min="3481" max="3481" width="21" bestFit="1" customWidth="1"/>
    <col min="3482" max="3482" width="13.83203125" bestFit="1" customWidth="1"/>
    <col min="3483" max="3483" width="21" bestFit="1" customWidth="1"/>
    <col min="3484" max="3484" width="12.83203125" bestFit="1" customWidth="1"/>
    <col min="3485" max="3485" width="21" bestFit="1" customWidth="1"/>
    <col min="3486" max="3486" width="8.83203125" bestFit="1" customWidth="1"/>
    <col min="3487" max="3487" width="5.5" bestFit="1" customWidth="1"/>
    <col min="3488" max="3488" width="8.1640625" bestFit="1" customWidth="1"/>
    <col min="3489" max="3489" width="7.33203125" bestFit="1" customWidth="1"/>
    <col min="3490" max="3490" width="13.83203125" bestFit="1" customWidth="1"/>
    <col min="3491" max="3491" width="21" bestFit="1" customWidth="1"/>
    <col min="3492" max="3492" width="8.83203125" bestFit="1" customWidth="1"/>
    <col min="3493" max="3493" width="9.83203125" bestFit="1" customWidth="1"/>
    <col min="3494" max="3494" width="12.83203125" bestFit="1" customWidth="1"/>
    <col min="3495" max="3495" width="21" bestFit="1" customWidth="1"/>
    <col min="3496" max="3496" width="13.83203125" bestFit="1" customWidth="1"/>
    <col min="3497" max="3497" width="21" bestFit="1" customWidth="1"/>
    <col min="3498" max="3498" width="13.83203125" bestFit="1" customWidth="1"/>
    <col min="3499" max="3499" width="21" bestFit="1" customWidth="1"/>
    <col min="3500" max="3500" width="13.83203125" bestFit="1" customWidth="1"/>
    <col min="3501" max="3501" width="21" bestFit="1" customWidth="1"/>
    <col min="3502" max="3502" width="13.83203125" bestFit="1" customWidth="1"/>
    <col min="3503" max="3503" width="21" bestFit="1" customWidth="1"/>
    <col min="3504" max="3504" width="7.83203125" bestFit="1" customWidth="1"/>
    <col min="3505" max="3505" width="9.83203125" bestFit="1" customWidth="1"/>
    <col min="3506" max="3506" width="13.83203125" bestFit="1" customWidth="1"/>
    <col min="3507" max="3507" width="21" bestFit="1" customWidth="1"/>
    <col min="3508" max="3508" width="13.83203125" bestFit="1" customWidth="1"/>
    <col min="3509" max="3509" width="21" bestFit="1" customWidth="1"/>
    <col min="3510" max="3510" width="13.83203125" bestFit="1" customWidth="1"/>
    <col min="3511" max="3511" width="21" bestFit="1" customWidth="1"/>
    <col min="3512" max="3512" width="13.83203125" bestFit="1" customWidth="1"/>
    <col min="3513" max="3513" width="21" bestFit="1" customWidth="1"/>
    <col min="3514" max="3514" width="13.83203125" bestFit="1" customWidth="1"/>
    <col min="3515" max="3515" width="21" bestFit="1" customWidth="1"/>
    <col min="3516" max="3516" width="13.83203125" bestFit="1" customWidth="1"/>
    <col min="3517" max="3517" width="21" bestFit="1" customWidth="1"/>
    <col min="3518" max="3519" width="8.83203125" bestFit="1" customWidth="1"/>
    <col min="3520" max="3520" width="13.83203125" bestFit="1" customWidth="1"/>
    <col min="3521" max="3521" width="21" bestFit="1" customWidth="1"/>
    <col min="3522" max="3522" width="13.83203125" bestFit="1" customWidth="1"/>
    <col min="3523" max="3523" width="21" bestFit="1" customWidth="1"/>
    <col min="3524" max="3524" width="12.83203125" bestFit="1" customWidth="1"/>
    <col min="3525" max="3525" width="21" bestFit="1" customWidth="1"/>
    <col min="3526" max="3526" width="13.83203125" bestFit="1" customWidth="1"/>
    <col min="3527" max="3527" width="21" bestFit="1" customWidth="1"/>
    <col min="3528" max="3528" width="13.83203125" bestFit="1" customWidth="1"/>
    <col min="3529" max="3529" width="21" bestFit="1" customWidth="1"/>
    <col min="3530" max="3530" width="7.83203125" bestFit="1" customWidth="1"/>
    <col min="3531" max="3531" width="9.83203125" bestFit="1" customWidth="1"/>
    <col min="3532" max="3532" width="13.83203125" bestFit="1" customWidth="1"/>
    <col min="3533" max="3533" width="21" bestFit="1" customWidth="1"/>
    <col min="3534" max="3534" width="13.83203125" bestFit="1" customWidth="1"/>
    <col min="3535" max="3535" width="21" bestFit="1" customWidth="1"/>
    <col min="3536" max="3536" width="8.83203125" bestFit="1" customWidth="1"/>
    <col min="3537" max="3537" width="9.83203125" bestFit="1" customWidth="1"/>
    <col min="3538" max="3538" width="13.83203125" bestFit="1" customWidth="1"/>
    <col min="3539" max="3539" width="21" bestFit="1" customWidth="1"/>
    <col min="3540" max="3540" width="4.83203125" bestFit="1" customWidth="1"/>
    <col min="3541" max="3541" width="7.33203125" bestFit="1" customWidth="1"/>
    <col min="3542" max="3542" width="13.83203125" bestFit="1" customWidth="1"/>
    <col min="3543" max="3543" width="21" bestFit="1" customWidth="1"/>
    <col min="3544" max="3544" width="8.83203125" bestFit="1" customWidth="1"/>
    <col min="3545" max="3546" width="9.83203125" bestFit="1" customWidth="1"/>
    <col min="3547" max="3547" width="11.83203125" bestFit="1" customWidth="1"/>
    <col min="3548" max="3548" width="7.83203125" bestFit="1" customWidth="1"/>
    <col min="3549" max="3549" width="9.83203125" bestFit="1" customWidth="1"/>
    <col min="3550" max="3550" width="13.83203125" bestFit="1" customWidth="1"/>
    <col min="3551" max="3551" width="17" bestFit="1" customWidth="1"/>
    <col min="3552" max="3552" width="13.83203125" bestFit="1" customWidth="1"/>
    <col min="3553" max="3553" width="20" bestFit="1" customWidth="1"/>
    <col min="3554" max="3554" width="13.83203125" bestFit="1" customWidth="1"/>
    <col min="3555" max="3555" width="21" bestFit="1" customWidth="1"/>
    <col min="3556" max="3556" width="13.83203125" bestFit="1" customWidth="1"/>
    <col min="3557" max="3557" width="21" bestFit="1" customWidth="1"/>
    <col min="3558" max="3558" width="13.83203125" bestFit="1" customWidth="1"/>
    <col min="3559" max="3559" width="5.5" bestFit="1" customWidth="1"/>
    <col min="3560" max="3560" width="8.1640625" bestFit="1" customWidth="1"/>
    <col min="3561" max="3561" width="21" bestFit="1" customWidth="1"/>
    <col min="3562" max="3562" width="8.83203125" bestFit="1" customWidth="1"/>
    <col min="3563" max="3563" width="9.83203125" bestFit="1" customWidth="1"/>
    <col min="3564" max="3564" width="13.83203125" bestFit="1" customWidth="1"/>
    <col min="3565" max="3565" width="21" bestFit="1" customWidth="1"/>
    <col min="3566" max="3567" width="8.83203125" bestFit="1" customWidth="1"/>
    <col min="3568" max="3568" width="13.83203125" bestFit="1" customWidth="1"/>
    <col min="3569" max="3569" width="21" bestFit="1" customWidth="1"/>
    <col min="3570" max="3570" width="8.83203125" bestFit="1" customWidth="1"/>
    <col min="3572" max="3572" width="13.83203125" bestFit="1" customWidth="1"/>
    <col min="3573" max="3573" width="21" bestFit="1" customWidth="1"/>
    <col min="3574" max="3574" width="8.83203125" bestFit="1" customWidth="1"/>
    <col min="3575" max="3575" width="7.33203125" bestFit="1" customWidth="1"/>
    <col min="3576" max="3576" width="13.83203125" bestFit="1" customWidth="1"/>
    <col min="3577" max="3577" width="21" bestFit="1" customWidth="1"/>
    <col min="3578" max="3578" width="13.83203125" bestFit="1" customWidth="1"/>
    <col min="3579" max="3579" width="21" bestFit="1" customWidth="1"/>
    <col min="3580" max="3580" width="13.83203125" bestFit="1" customWidth="1"/>
    <col min="3581" max="3581" width="21" bestFit="1" customWidth="1"/>
    <col min="3582" max="3582" width="13.83203125" bestFit="1" customWidth="1"/>
    <col min="3583" max="3583" width="21" bestFit="1" customWidth="1"/>
    <col min="3584" max="3584" width="13.83203125" bestFit="1" customWidth="1"/>
    <col min="3585" max="3585" width="20" bestFit="1" customWidth="1"/>
    <col min="3586" max="3586" width="13.83203125" bestFit="1" customWidth="1"/>
    <col min="3587" max="3587" width="21" bestFit="1" customWidth="1"/>
    <col min="3588" max="3588" width="13.83203125" bestFit="1" customWidth="1"/>
    <col min="3589" max="3589" width="21" bestFit="1" customWidth="1"/>
    <col min="3590" max="3590" width="13.83203125" bestFit="1" customWidth="1"/>
    <col min="3591" max="3591" width="21" bestFit="1" customWidth="1"/>
    <col min="3592" max="3592" width="6.83203125" bestFit="1" customWidth="1"/>
    <col min="3593" max="3593" width="8.83203125" bestFit="1" customWidth="1"/>
    <col min="3594" max="3594" width="13.83203125" bestFit="1" customWidth="1"/>
    <col min="3595" max="3595" width="21" bestFit="1" customWidth="1"/>
    <col min="3596" max="3596" width="13.83203125" bestFit="1" customWidth="1"/>
    <col min="3597" max="3597" width="21" bestFit="1" customWidth="1"/>
    <col min="3598" max="3598" width="8.83203125" bestFit="1" customWidth="1"/>
    <col min="3599" max="3599" width="9.83203125" bestFit="1" customWidth="1"/>
    <col min="3600" max="3600" width="8.83203125" bestFit="1" customWidth="1"/>
    <col min="3602" max="3602" width="13.83203125" bestFit="1" customWidth="1"/>
    <col min="3603" max="3603" width="21" bestFit="1" customWidth="1"/>
    <col min="3604" max="3604" width="13.83203125" bestFit="1" customWidth="1"/>
    <col min="3605" max="3605" width="21" bestFit="1" customWidth="1"/>
    <col min="3606" max="3606" width="13.83203125" bestFit="1" customWidth="1"/>
    <col min="3607" max="3607" width="21" bestFit="1" customWidth="1"/>
    <col min="3608" max="3608" width="13.83203125" bestFit="1" customWidth="1"/>
    <col min="3609" max="3609" width="21" bestFit="1" customWidth="1"/>
    <col min="3610" max="3610" width="13.83203125" bestFit="1" customWidth="1"/>
    <col min="3611" max="3611" width="21" bestFit="1" customWidth="1"/>
    <col min="3612" max="3612" width="13.83203125" bestFit="1" customWidth="1"/>
    <col min="3613" max="3613" width="21" bestFit="1" customWidth="1"/>
    <col min="3614" max="3614" width="13.83203125" bestFit="1" customWidth="1"/>
    <col min="3615" max="3615" width="21" bestFit="1" customWidth="1"/>
    <col min="3616" max="3616" width="13.83203125" bestFit="1" customWidth="1"/>
    <col min="3617" max="3617" width="21" bestFit="1" customWidth="1"/>
    <col min="3618" max="3619" width="8.83203125" bestFit="1" customWidth="1"/>
    <col min="3620" max="3620" width="13.83203125" bestFit="1" customWidth="1"/>
    <col min="3621" max="3621" width="21" bestFit="1" customWidth="1"/>
    <col min="3622" max="3622" width="13.83203125" bestFit="1" customWidth="1"/>
    <col min="3623" max="3623" width="21" bestFit="1" customWidth="1"/>
    <col min="3624" max="3624" width="13.83203125" bestFit="1" customWidth="1"/>
    <col min="3625" max="3625" width="21" bestFit="1" customWidth="1"/>
    <col min="3626" max="3626" width="13.83203125" bestFit="1" customWidth="1"/>
    <col min="3627" max="3627" width="21" bestFit="1" customWidth="1"/>
    <col min="3628" max="3628" width="13.83203125" bestFit="1" customWidth="1"/>
    <col min="3629" max="3629" width="21" bestFit="1" customWidth="1"/>
    <col min="3630" max="3630" width="13.83203125" bestFit="1" customWidth="1"/>
    <col min="3631" max="3631" width="21" bestFit="1" customWidth="1"/>
    <col min="3632" max="3632" width="8.83203125" bestFit="1" customWidth="1"/>
    <col min="3634" max="3634" width="13.83203125" bestFit="1" customWidth="1"/>
    <col min="3635" max="3635" width="20" bestFit="1" customWidth="1"/>
    <col min="3636" max="3636" width="13.83203125" bestFit="1" customWidth="1"/>
    <col min="3637" max="3637" width="21" bestFit="1" customWidth="1"/>
    <col min="3638" max="3638" width="8.83203125" bestFit="1" customWidth="1"/>
    <col min="3639" max="3639" width="7.33203125" bestFit="1" customWidth="1"/>
    <col min="3640" max="3641" width="8.83203125" bestFit="1" customWidth="1"/>
    <col min="3642" max="3642" width="13.83203125" bestFit="1" customWidth="1"/>
    <col min="3643" max="3643" width="21" bestFit="1" customWidth="1"/>
    <col min="3644" max="3644" width="13.83203125" bestFit="1" customWidth="1"/>
    <col min="3645" max="3645" width="21" bestFit="1" customWidth="1"/>
    <col min="3646" max="3646" width="13.83203125" bestFit="1" customWidth="1"/>
    <col min="3647" max="3647" width="21" bestFit="1" customWidth="1"/>
    <col min="3648" max="3648" width="6.83203125" bestFit="1" customWidth="1"/>
    <col min="3649" max="3649" width="8.83203125" bestFit="1" customWidth="1"/>
    <col min="3650" max="3650" width="13.83203125" bestFit="1" customWidth="1"/>
    <col min="3651" max="3651" width="21" bestFit="1" customWidth="1"/>
    <col min="3652" max="3652" width="13.83203125" bestFit="1" customWidth="1"/>
    <col min="3653" max="3653" width="21" bestFit="1" customWidth="1"/>
    <col min="3654" max="3654" width="13.83203125" bestFit="1" customWidth="1"/>
    <col min="3655" max="3655" width="21" bestFit="1" customWidth="1"/>
    <col min="3656" max="3656" width="13.83203125" bestFit="1" customWidth="1"/>
    <col min="3657" max="3657" width="21" bestFit="1" customWidth="1"/>
    <col min="3658" max="3658" width="13.83203125" bestFit="1" customWidth="1"/>
    <col min="3659" max="3659" width="21" bestFit="1" customWidth="1"/>
    <col min="3660" max="3660" width="13.83203125" bestFit="1" customWidth="1"/>
    <col min="3661" max="3661" width="21" bestFit="1" customWidth="1"/>
    <col min="3662" max="3662" width="13.83203125" bestFit="1" customWidth="1"/>
    <col min="3663" max="3663" width="21" bestFit="1" customWidth="1"/>
    <col min="3664" max="3664" width="13.83203125" bestFit="1" customWidth="1"/>
    <col min="3665" max="3665" width="21" bestFit="1" customWidth="1"/>
    <col min="3666" max="3666" width="13.83203125" bestFit="1" customWidth="1"/>
    <col min="3667" max="3667" width="20" bestFit="1" customWidth="1"/>
    <col min="3668" max="3668" width="5.5" bestFit="1" customWidth="1"/>
    <col min="3669" max="3669" width="7.33203125" bestFit="1" customWidth="1"/>
    <col min="3670" max="3670" width="13.83203125" bestFit="1" customWidth="1"/>
    <col min="3671" max="3671" width="21" bestFit="1" customWidth="1"/>
    <col min="3672" max="3672" width="13.83203125" bestFit="1" customWidth="1"/>
    <col min="3673" max="3673" width="21" bestFit="1" customWidth="1"/>
    <col min="3674" max="3674" width="13.83203125" bestFit="1" customWidth="1"/>
    <col min="3675" max="3675" width="21" bestFit="1" customWidth="1"/>
    <col min="3676" max="3676" width="13.83203125" bestFit="1" customWidth="1"/>
    <col min="3677" max="3677" width="21" bestFit="1" customWidth="1"/>
    <col min="3678" max="3678" width="8.83203125" bestFit="1" customWidth="1"/>
    <col min="3679" max="3679" width="9.83203125" bestFit="1" customWidth="1"/>
    <col min="3680" max="3680" width="13.83203125" bestFit="1" customWidth="1"/>
    <col min="3681" max="3681" width="21" bestFit="1" customWidth="1"/>
    <col min="3682" max="3682" width="13.83203125" bestFit="1" customWidth="1"/>
    <col min="3683" max="3683" width="21" bestFit="1" customWidth="1"/>
    <col min="3684" max="3684" width="6.83203125" bestFit="1" customWidth="1"/>
    <col min="3685" max="3685" width="8.83203125" bestFit="1" customWidth="1"/>
    <col min="3686" max="3686" width="12.83203125" bestFit="1" customWidth="1"/>
    <col min="3687" max="3687" width="21" bestFit="1" customWidth="1"/>
    <col min="3688" max="3688" width="13.83203125" bestFit="1" customWidth="1"/>
    <col min="3689" max="3689" width="21" bestFit="1" customWidth="1"/>
    <col min="3690" max="3690" width="8.83203125" bestFit="1" customWidth="1"/>
    <col min="3691" max="3691" width="9.83203125" bestFit="1" customWidth="1"/>
    <col min="3692" max="3692" width="13.83203125" bestFit="1" customWidth="1"/>
    <col min="3693" max="3693" width="21" bestFit="1" customWidth="1"/>
    <col min="3694" max="3694" width="12.83203125" bestFit="1" customWidth="1"/>
    <col min="3695" max="3695" width="21" bestFit="1" customWidth="1"/>
    <col min="3696" max="3696" width="13.83203125" bestFit="1" customWidth="1"/>
    <col min="3697" max="3697" width="21" bestFit="1" customWidth="1"/>
    <col min="3698" max="3698" width="13.83203125" bestFit="1" customWidth="1"/>
    <col min="3699" max="3699" width="21" bestFit="1" customWidth="1"/>
    <col min="3700" max="3701" width="8.83203125" bestFit="1" customWidth="1"/>
    <col min="3702" max="3702" width="13.83203125" bestFit="1" customWidth="1"/>
    <col min="3703" max="3703" width="21" bestFit="1" customWidth="1"/>
    <col min="3704" max="3704" width="13.83203125" bestFit="1" customWidth="1"/>
    <col min="3705" max="3705" width="21" bestFit="1" customWidth="1"/>
    <col min="3706" max="3706" width="6.83203125" bestFit="1" customWidth="1"/>
    <col min="3707" max="3707" width="8.83203125" bestFit="1" customWidth="1"/>
    <col min="3708" max="3708" width="13.83203125" bestFit="1" customWidth="1"/>
    <col min="3709" max="3709" width="21" bestFit="1" customWidth="1"/>
    <col min="3710" max="3710" width="13.83203125" bestFit="1" customWidth="1"/>
    <col min="3711" max="3711" width="21" bestFit="1" customWidth="1"/>
    <col min="3712" max="3712" width="6.83203125" bestFit="1" customWidth="1"/>
    <col min="3713" max="3713" width="8.1640625" bestFit="1" customWidth="1"/>
    <col min="3714" max="3715" width="8.83203125" bestFit="1" customWidth="1"/>
    <col min="3717" max="3717" width="13.83203125" bestFit="1" customWidth="1"/>
    <col min="3718" max="3718" width="21" bestFit="1" customWidth="1"/>
    <col min="3719" max="3719" width="13.83203125" bestFit="1" customWidth="1"/>
    <col min="3720" max="3720" width="21" bestFit="1" customWidth="1"/>
    <col min="3721" max="3721" width="13.83203125" bestFit="1" customWidth="1"/>
    <col min="3722" max="3722" width="21" bestFit="1" customWidth="1"/>
    <col min="3723" max="3723" width="12.83203125" bestFit="1" customWidth="1"/>
    <col min="3724" max="3724" width="21" bestFit="1" customWidth="1"/>
    <col min="3725" max="3725" width="13.83203125" bestFit="1" customWidth="1"/>
    <col min="3726" max="3726" width="21" bestFit="1" customWidth="1"/>
    <col min="3727" max="3727" width="13.83203125" bestFit="1" customWidth="1"/>
    <col min="3728" max="3728" width="21" bestFit="1" customWidth="1"/>
    <col min="3729" max="3729" width="13.83203125" bestFit="1" customWidth="1"/>
    <col min="3730" max="3730" width="20" bestFit="1" customWidth="1"/>
    <col min="3731" max="3731" width="13.83203125" bestFit="1" customWidth="1"/>
    <col min="3732" max="3732" width="21" bestFit="1" customWidth="1"/>
    <col min="3733" max="3733" width="13.83203125" bestFit="1" customWidth="1"/>
    <col min="3734" max="3734" width="21" bestFit="1" customWidth="1"/>
    <col min="3735" max="3735" width="13.83203125" bestFit="1" customWidth="1"/>
    <col min="3736" max="3736" width="21" bestFit="1" customWidth="1"/>
    <col min="3737" max="3737" width="13.83203125" bestFit="1" customWidth="1"/>
    <col min="3738" max="3738" width="21" bestFit="1" customWidth="1"/>
    <col min="3739" max="3739" width="13.83203125" bestFit="1" customWidth="1"/>
    <col min="3740" max="3740" width="21" bestFit="1" customWidth="1"/>
    <col min="3741" max="3741" width="13.83203125" bestFit="1" customWidth="1"/>
    <col min="3742" max="3742" width="21" bestFit="1" customWidth="1"/>
    <col min="3743" max="3743" width="8.83203125" bestFit="1" customWidth="1"/>
    <col min="3744" max="3744" width="9.83203125" bestFit="1" customWidth="1"/>
    <col min="3745" max="3745" width="13.83203125" bestFit="1" customWidth="1"/>
    <col min="3746" max="3746" width="20" bestFit="1" customWidth="1"/>
    <col min="3747" max="3747" width="13.83203125" bestFit="1" customWidth="1"/>
    <col min="3748" max="3748" width="20" bestFit="1" customWidth="1"/>
    <col min="3749" max="3749" width="13.83203125" bestFit="1" customWidth="1"/>
    <col min="3750" max="3750" width="21" bestFit="1" customWidth="1"/>
    <col min="3751" max="3751" width="7.83203125" bestFit="1" customWidth="1"/>
    <col min="3752" max="3752" width="9.83203125" bestFit="1" customWidth="1"/>
    <col min="3753" max="3753" width="8.83203125" bestFit="1" customWidth="1"/>
    <col min="3755" max="3755" width="13.83203125" bestFit="1" customWidth="1"/>
    <col min="3756" max="3756" width="21" bestFit="1" customWidth="1"/>
    <col min="3757" max="3757" width="13.83203125" bestFit="1" customWidth="1"/>
    <col min="3758" max="3758" width="21" bestFit="1" customWidth="1"/>
    <col min="3759" max="3759" width="13.83203125" bestFit="1" customWidth="1"/>
    <col min="3760" max="3760" width="21" bestFit="1" customWidth="1"/>
    <col min="3761" max="3761" width="13.83203125" bestFit="1" customWidth="1"/>
    <col min="3762" max="3762" width="21" bestFit="1" customWidth="1"/>
    <col min="3763" max="3763" width="13.83203125" bestFit="1" customWidth="1"/>
    <col min="3764" max="3764" width="21" bestFit="1" customWidth="1"/>
    <col min="3765" max="3765" width="9.83203125" bestFit="1" customWidth="1"/>
    <col min="3766" max="3766" width="11.83203125" bestFit="1" customWidth="1"/>
    <col min="3767" max="3767" width="13.83203125" bestFit="1" customWidth="1"/>
    <col min="3768" max="3768" width="21" bestFit="1" customWidth="1"/>
    <col min="3769" max="3769" width="13.83203125" bestFit="1" customWidth="1"/>
    <col min="3770" max="3770" width="21" bestFit="1" customWidth="1"/>
    <col min="3771" max="3771" width="13.83203125" bestFit="1" customWidth="1"/>
    <col min="3772" max="3772" width="21" bestFit="1" customWidth="1"/>
    <col min="3773" max="3773" width="13.83203125" bestFit="1" customWidth="1"/>
    <col min="3774" max="3774" width="21" bestFit="1" customWidth="1"/>
    <col min="3775" max="3775" width="13.83203125" bestFit="1" customWidth="1"/>
    <col min="3776" max="3776" width="21" bestFit="1" customWidth="1"/>
    <col min="3777" max="3777" width="13.83203125" bestFit="1" customWidth="1"/>
    <col min="3778" max="3778" width="21" bestFit="1" customWidth="1"/>
    <col min="3779" max="3779" width="12.83203125" bestFit="1" customWidth="1"/>
    <col min="3780" max="3780" width="21" bestFit="1" customWidth="1"/>
    <col min="3781" max="3781" width="13.83203125" bestFit="1" customWidth="1"/>
    <col min="3782" max="3782" width="21" bestFit="1" customWidth="1"/>
    <col min="3783" max="3783" width="13.83203125" bestFit="1" customWidth="1"/>
    <col min="3784" max="3784" width="21" bestFit="1" customWidth="1"/>
    <col min="3785" max="3785" width="13.83203125" bestFit="1" customWidth="1"/>
    <col min="3786" max="3786" width="21" bestFit="1" customWidth="1"/>
    <col min="3787" max="3787" width="13.83203125" bestFit="1" customWidth="1"/>
    <col min="3788" max="3788" width="21" bestFit="1" customWidth="1"/>
    <col min="3789" max="3789" width="13.83203125" bestFit="1" customWidth="1"/>
    <col min="3790" max="3790" width="21" bestFit="1" customWidth="1"/>
    <col min="3791" max="3791" width="13.83203125" bestFit="1" customWidth="1"/>
    <col min="3792" max="3792" width="20" bestFit="1" customWidth="1"/>
    <col min="3793" max="3793" width="13.83203125" bestFit="1" customWidth="1"/>
    <col min="3794" max="3794" width="21" bestFit="1" customWidth="1"/>
    <col min="3795" max="3795" width="13.83203125" bestFit="1" customWidth="1"/>
    <col min="3796" max="3796" width="21" bestFit="1" customWidth="1"/>
    <col min="3797" max="3797" width="13.83203125" bestFit="1" customWidth="1"/>
    <col min="3798" max="3798" width="21" bestFit="1" customWidth="1"/>
    <col min="3799" max="3799" width="11.83203125" bestFit="1" customWidth="1"/>
    <col min="3800" max="3801" width="13.83203125" bestFit="1" customWidth="1"/>
    <col min="3802" max="3802" width="21" bestFit="1" customWidth="1"/>
    <col min="3803" max="3803" width="13.83203125" bestFit="1" customWidth="1"/>
    <col min="3804" max="3804" width="21" bestFit="1" customWidth="1"/>
    <col min="3805" max="3805" width="13.83203125" bestFit="1" customWidth="1"/>
    <col min="3806" max="3806" width="21" bestFit="1" customWidth="1"/>
    <col min="3807" max="3807" width="13.83203125" bestFit="1" customWidth="1"/>
    <col min="3808" max="3808" width="21" bestFit="1" customWidth="1"/>
    <col min="3809" max="3809" width="13.83203125" bestFit="1" customWidth="1"/>
    <col min="3810" max="3810" width="21" bestFit="1" customWidth="1"/>
    <col min="3811" max="3811" width="13.83203125" bestFit="1" customWidth="1"/>
    <col min="3812" max="3812" width="21" bestFit="1" customWidth="1"/>
    <col min="3813" max="3813" width="13.83203125" bestFit="1" customWidth="1"/>
    <col min="3814" max="3814" width="21" bestFit="1" customWidth="1"/>
    <col min="3815" max="3815" width="13.83203125" bestFit="1" customWidth="1"/>
    <col min="3816" max="3816" width="21" bestFit="1" customWidth="1"/>
    <col min="3817" max="3817" width="7.83203125" bestFit="1" customWidth="1"/>
    <col min="3818" max="3818" width="9.83203125" bestFit="1" customWidth="1"/>
    <col min="3819" max="3819" width="12.83203125" bestFit="1" customWidth="1"/>
    <col min="3820" max="3820" width="14.83203125" bestFit="1" customWidth="1"/>
    <col min="3821" max="3821" width="13.83203125" bestFit="1" customWidth="1"/>
    <col min="3822" max="3822" width="21" bestFit="1" customWidth="1"/>
    <col min="3823" max="3823" width="8.83203125" bestFit="1" customWidth="1"/>
    <col min="3824" max="3824" width="9.83203125" bestFit="1" customWidth="1"/>
    <col min="3825" max="3825" width="13.83203125" bestFit="1" customWidth="1"/>
    <col min="3826" max="3826" width="21" bestFit="1" customWidth="1"/>
    <col min="3827" max="3827" width="13.83203125" bestFit="1" customWidth="1"/>
    <col min="3828" max="3828" width="21" bestFit="1" customWidth="1"/>
    <col min="3829" max="3829" width="13.83203125" bestFit="1" customWidth="1"/>
    <col min="3830" max="3830" width="5.5" bestFit="1" customWidth="1"/>
    <col min="3831" max="3831" width="21" bestFit="1" customWidth="1"/>
    <col min="3832" max="3832" width="13.83203125" bestFit="1" customWidth="1"/>
    <col min="3833" max="3833" width="21" bestFit="1" customWidth="1"/>
    <col min="3834" max="3834" width="8.83203125" bestFit="1" customWidth="1"/>
    <col min="3836" max="3836" width="13.83203125" bestFit="1" customWidth="1"/>
    <col min="3837" max="3837" width="21" bestFit="1" customWidth="1"/>
    <col min="3838" max="3838" width="13.83203125" bestFit="1" customWidth="1"/>
    <col min="3839" max="3839" width="21" bestFit="1" customWidth="1"/>
    <col min="3840" max="3840" width="13.83203125" bestFit="1" customWidth="1"/>
    <col min="3841" max="3841" width="21" bestFit="1" customWidth="1"/>
    <col min="3842" max="3842" width="13.83203125" bestFit="1" customWidth="1"/>
    <col min="3843" max="3843" width="5.5" bestFit="1" customWidth="1"/>
    <col min="3844" max="3844" width="21" bestFit="1" customWidth="1"/>
    <col min="3845" max="3845" width="13.83203125" bestFit="1" customWidth="1"/>
    <col min="3846" max="3846" width="20" bestFit="1" customWidth="1"/>
    <col min="3847" max="3847" width="8.83203125" bestFit="1" customWidth="1"/>
    <col min="3848" max="3848" width="5.5" bestFit="1" customWidth="1"/>
    <col min="3849" max="3849" width="9.83203125" bestFit="1" customWidth="1"/>
    <col min="3850" max="3850" width="12.83203125" bestFit="1" customWidth="1"/>
    <col min="3851" max="3851" width="21" bestFit="1" customWidth="1"/>
    <col min="3852" max="3852" width="13.83203125" bestFit="1" customWidth="1"/>
    <col min="3853" max="3853" width="21" bestFit="1" customWidth="1"/>
    <col min="3854" max="3854" width="13.83203125" bestFit="1" customWidth="1"/>
    <col min="3855" max="3855" width="21" bestFit="1" customWidth="1"/>
    <col min="3856" max="3856" width="13.83203125" bestFit="1" customWidth="1"/>
    <col min="3857" max="3857" width="20" bestFit="1" customWidth="1"/>
    <col min="3858" max="3858" width="13.83203125" bestFit="1" customWidth="1"/>
    <col min="3859" max="3859" width="21" bestFit="1" customWidth="1"/>
    <col min="3860" max="3860" width="13.83203125" bestFit="1" customWidth="1"/>
    <col min="3861" max="3861" width="20" bestFit="1" customWidth="1"/>
    <col min="3862" max="3862" width="13.83203125" bestFit="1" customWidth="1"/>
    <col min="3863" max="3863" width="20" bestFit="1" customWidth="1"/>
    <col min="3864" max="3864" width="9.83203125" bestFit="1" customWidth="1"/>
    <col min="3865" max="3865" width="11.83203125" bestFit="1" customWidth="1"/>
    <col min="3866" max="3866" width="13.83203125" bestFit="1" customWidth="1"/>
    <col min="3867" max="3867" width="21" bestFit="1" customWidth="1"/>
    <col min="3868" max="3868" width="13.83203125" bestFit="1" customWidth="1"/>
    <col min="3869" max="3869" width="21" bestFit="1" customWidth="1"/>
    <col min="3870" max="3870" width="13.83203125" bestFit="1" customWidth="1"/>
    <col min="3871" max="3871" width="21" bestFit="1" customWidth="1"/>
    <col min="3872" max="3872" width="13.83203125" bestFit="1" customWidth="1"/>
    <col min="3873" max="3873" width="21" bestFit="1" customWidth="1"/>
    <col min="3874" max="3874" width="13.83203125" bestFit="1" customWidth="1"/>
    <col min="3875" max="3875" width="21" bestFit="1" customWidth="1"/>
    <col min="3876" max="3876" width="12.83203125" bestFit="1" customWidth="1"/>
    <col min="3877" max="3877" width="21" bestFit="1" customWidth="1"/>
    <col min="3878" max="3878" width="13.83203125" bestFit="1" customWidth="1"/>
    <col min="3879" max="3879" width="5.5" bestFit="1" customWidth="1"/>
    <col min="3880" max="3880" width="21" bestFit="1" customWidth="1"/>
    <col min="3881" max="3881" width="13.83203125" bestFit="1" customWidth="1"/>
    <col min="3882" max="3882" width="21" bestFit="1" customWidth="1"/>
    <col min="3883" max="3883" width="13.83203125" bestFit="1" customWidth="1"/>
    <col min="3884" max="3884" width="21" bestFit="1" customWidth="1"/>
    <col min="3885" max="3885" width="13.83203125" bestFit="1" customWidth="1"/>
    <col min="3886" max="3886" width="21" bestFit="1" customWidth="1"/>
    <col min="3887" max="3887" width="13.83203125" bestFit="1" customWidth="1"/>
    <col min="3888" max="3888" width="21" bestFit="1" customWidth="1"/>
    <col min="3889" max="3889" width="13.83203125" bestFit="1" customWidth="1"/>
    <col min="3890" max="3890" width="21" bestFit="1" customWidth="1"/>
    <col min="3891" max="3891" width="13.83203125" bestFit="1" customWidth="1"/>
    <col min="3892" max="3892" width="21" bestFit="1" customWidth="1"/>
    <col min="3893" max="3893" width="6.83203125" bestFit="1" customWidth="1"/>
    <col min="3894" max="3894" width="8.83203125" bestFit="1" customWidth="1"/>
    <col min="3895" max="3895" width="13.83203125" bestFit="1" customWidth="1"/>
    <col min="3896" max="3896" width="21" bestFit="1" customWidth="1"/>
    <col min="3897" max="3897" width="13.83203125" bestFit="1" customWidth="1"/>
    <col min="3898" max="3898" width="21" bestFit="1" customWidth="1"/>
    <col min="3899" max="3899" width="13.83203125" bestFit="1" customWidth="1"/>
    <col min="3900" max="3900" width="21" bestFit="1" customWidth="1"/>
    <col min="3901" max="3901" width="13.83203125" bestFit="1" customWidth="1"/>
    <col min="3902" max="3902" width="20" bestFit="1" customWidth="1"/>
    <col min="3903" max="3903" width="13.83203125" bestFit="1" customWidth="1"/>
    <col min="3904" max="3904" width="21" bestFit="1" customWidth="1"/>
    <col min="3905" max="3905" width="13.83203125" bestFit="1" customWidth="1"/>
    <col min="3906" max="3906" width="21" bestFit="1" customWidth="1"/>
    <col min="3907" max="3907" width="13.83203125" bestFit="1" customWidth="1"/>
    <col min="3908" max="3908" width="21" bestFit="1" customWidth="1"/>
    <col min="3909" max="3909" width="13.83203125" bestFit="1" customWidth="1"/>
    <col min="3910" max="3910" width="21" bestFit="1" customWidth="1"/>
    <col min="3911" max="3912" width="8.83203125" bestFit="1" customWidth="1"/>
    <col min="3913" max="3913" width="13.83203125" bestFit="1" customWidth="1"/>
    <col min="3914" max="3914" width="21" bestFit="1" customWidth="1"/>
    <col min="3915" max="3915" width="12.83203125" bestFit="1" customWidth="1"/>
    <col min="3916" max="3916" width="21" bestFit="1" customWidth="1"/>
    <col min="3917" max="3917" width="11.83203125" bestFit="1" customWidth="1"/>
    <col min="3918" max="3919" width="13.83203125" bestFit="1" customWidth="1"/>
    <col min="3920" max="3920" width="21" bestFit="1" customWidth="1"/>
    <col min="3921" max="3921" width="8.83203125" bestFit="1" customWidth="1"/>
    <col min="3922" max="3922" width="9.83203125" bestFit="1" customWidth="1"/>
    <col min="3923" max="3923" width="13.83203125" bestFit="1" customWidth="1"/>
    <col min="3924" max="3924" width="21" bestFit="1" customWidth="1"/>
    <col min="3925" max="3925" width="13.83203125" bestFit="1" customWidth="1"/>
    <col min="3926" max="3926" width="21" bestFit="1" customWidth="1"/>
    <col min="3927" max="3927" width="13.83203125" bestFit="1" customWidth="1"/>
    <col min="3928" max="3928" width="21" bestFit="1" customWidth="1"/>
    <col min="3929" max="3929" width="13.83203125" bestFit="1" customWidth="1"/>
    <col min="3930" max="3930" width="21" bestFit="1" customWidth="1"/>
    <col min="3931" max="3931" width="8.83203125" bestFit="1" customWidth="1"/>
    <col min="3933" max="3933" width="13.83203125" bestFit="1" customWidth="1"/>
    <col min="3934" max="3934" width="21" bestFit="1" customWidth="1"/>
    <col min="3935" max="3935" width="12.83203125" bestFit="1" customWidth="1"/>
    <col min="3936" max="3936" width="21" bestFit="1" customWidth="1"/>
    <col min="3937" max="3937" width="13.83203125" bestFit="1" customWidth="1"/>
    <col min="3938" max="3938" width="21" bestFit="1" customWidth="1"/>
    <col min="3939" max="3939" width="13.83203125" bestFit="1" customWidth="1"/>
    <col min="3940" max="3940" width="21" bestFit="1" customWidth="1"/>
    <col min="3941" max="3941" width="13.83203125" bestFit="1" customWidth="1"/>
    <col min="3942" max="3942" width="21" bestFit="1" customWidth="1"/>
    <col min="3943" max="3943" width="13.83203125" bestFit="1" customWidth="1"/>
    <col min="3944" max="3944" width="21" bestFit="1" customWidth="1"/>
    <col min="3945" max="3945" width="13.83203125" bestFit="1" customWidth="1"/>
    <col min="3946" max="3946" width="21" bestFit="1" customWidth="1"/>
    <col min="3947" max="3947" width="13.83203125" bestFit="1" customWidth="1"/>
    <col min="3948" max="3948" width="21" bestFit="1" customWidth="1"/>
    <col min="3949" max="3949" width="13.83203125" bestFit="1" customWidth="1"/>
    <col min="3950" max="3950" width="21" bestFit="1" customWidth="1"/>
    <col min="3951" max="3951" width="8.1640625" bestFit="1" customWidth="1"/>
    <col min="3952" max="3952" width="7.33203125" bestFit="1" customWidth="1"/>
    <col min="3953" max="3953" width="13.83203125" bestFit="1" customWidth="1"/>
    <col min="3954" max="3954" width="21" bestFit="1" customWidth="1"/>
    <col min="3955" max="3955" width="13.83203125" bestFit="1" customWidth="1"/>
    <col min="3956" max="3956" width="21" bestFit="1" customWidth="1"/>
    <col min="3957" max="3957" width="13.83203125" bestFit="1" customWidth="1"/>
    <col min="3958" max="3958" width="21" bestFit="1" customWidth="1"/>
    <col min="3959" max="3959" width="13.83203125" bestFit="1" customWidth="1"/>
    <col min="3960" max="3960" width="21" bestFit="1" customWidth="1"/>
    <col min="3961" max="3961" width="8.83203125" bestFit="1" customWidth="1"/>
    <col min="3963" max="3963" width="6.83203125" bestFit="1" customWidth="1"/>
    <col min="3964" max="3964" width="8.83203125" bestFit="1" customWidth="1"/>
    <col min="3965" max="3965" width="13.83203125" bestFit="1" customWidth="1"/>
    <col min="3966" max="3966" width="21" bestFit="1" customWidth="1"/>
    <col min="3967" max="3968" width="8.83203125" bestFit="1" customWidth="1"/>
    <col min="3969" max="3969" width="13.83203125" bestFit="1" customWidth="1"/>
    <col min="3970" max="3970" width="21" bestFit="1" customWidth="1"/>
    <col min="3971" max="3971" width="13.83203125" bestFit="1" customWidth="1"/>
    <col min="3972" max="3972" width="21" bestFit="1" customWidth="1"/>
    <col min="3973" max="3973" width="13.83203125" bestFit="1" customWidth="1"/>
    <col min="3974" max="3974" width="21" bestFit="1" customWidth="1"/>
    <col min="3975" max="3975" width="13.83203125" bestFit="1" customWidth="1"/>
    <col min="3976" max="3976" width="21" bestFit="1" customWidth="1"/>
    <col min="3977" max="3977" width="13.83203125" bestFit="1" customWidth="1"/>
    <col min="3978" max="3978" width="21" bestFit="1" customWidth="1"/>
    <col min="3979" max="3979" width="13.83203125" bestFit="1" customWidth="1"/>
    <col min="3980" max="3980" width="21" bestFit="1" customWidth="1"/>
    <col min="3981" max="3981" width="13.83203125" bestFit="1" customWidth="1"/>
    <col min="3982" max="3982" width="21" bestFit="1" customWidth="1"/>
    <col min="3983" max="3983" width="13.83203125" bestFit="1" customWidth="1"/>
    <col min="3984" max="3984" width="21" bestFit="1" customWidth="1"/>
    <col min="3985" max="3985" width="8.83203125" bestFit="1" customWidth="1"/>
    <col min="3986" max="3986" width="9.83203125" bestFit="1" customWidth="1"/>
    <col min="3987" max="3987" width="13.83203125" bestFit="1" customWidth="1"/>
    <col min="3988" max="3988" width="21" bestFit="1" customWidth="1"/>
    <col min="3989" max="3989" width="13.83203125" bestFit="1" customWidth="1"/>
    <col min="3990" max="3990" width="21" bestFit="1" customWidth="1"/>
    <col min="3991" max="3991" width="12.83203125" bestFit="1" customWidth="1"/>
    <col min="3992" max="3992" width="14.83203125" bestFit="1" customWidth="1"/>
    <col min="3993" max="3993" width="13.83203125" bestFit="1" customWidth="1"/>
    <col min="3994" max="3994" width="5.5" bestFit="1" customWidth="1"/>
    <col min="3995" max="3995" width="21" bestFit="1" customWidth="1"/>
    <col min="3996" max="3996" width="13.83203125" bestFit="1" customWidth="1"/>
    <col min="3997" max="3997" width="21" bestFit="1" customWidth="1"/>
    <col min="3998" max="3998" width="13.83203125" bestFit="1" customWidth="1"/>
    <col min="3999" max="3999" width="21" bestFit="1" customWidth="1"/>
    <col min="4001" max="4001" width="12.83203125" bestFit="1" customWidth="1"/>
    <col min="4002" max="4002" width="13.83203125" bestFit="1" customWidth="1"/>
    <col min="4003" max="4003" width="21" bestFit="1" customWidth="1"/>
    <col min="4004" max="4004" width="13.83203125" bestFit="1" customWidth="1"/>
    <col min="4005" max="4005" width="21" bestFit="1" customWidth="1"/>
    <col min="4006" max="4006" width="13.83203125" bestFit="1" customWidth="1"/>
    <col min="4007" max="4007" width="21" bestFit="1" customWidth="1"/>
    <col min="4008" max="4008" width="13.83203125" bestFit="1" customWidth="1"/>
    <col min="4009" max="4009" width="21" bestFit="1" customWidth="1"/>
    <col min="4010" max="4010" width="9.83203125" bestFit="1" customWidth="1"/>
    <col min="4011" max="4011" width="11.83203125" bestFit="1" customWidth="1"/>
    <col min="4012" max="4012" width="13.83203125" bestFit="1" customWidth="1"/>
    <col min="4013" max="4013" width="21" bestFit="1" customWidth="1"/>
    <col min="4014" max="4014" width="13.83203125" bestFit="1" customWidth="1"/>
    <col min="4015" max="4015" width="21" bestFit="1" customWidth="1"/>
    <col min="4016" max="4016" width="13.83203125" bestFit="1" customWidth="1"/>
    <col min="4017" max="4017" width="21" bestFit="1" customWidth="1"/>
    <col min="4018" max="4018" width="13.83203125" bestFit="1" customWidth="1"/>
    <col min="4019" max="4019" width="21" bestFit="1" customWidth="1"/>
    <col min="4020" max="4020" width="13.83203125" bestFit="1" customWidth="1"/>
    <col min="4021" max="4021" width="21" bestFit="1" customWidth="1"/>
    <col min="4022" max="4022" width="12.83203125" bestFit="1" customWidth="1"/>
    <col min="4023" max="4023" width="14.83203125" bestFit="1" customWidth="1"/>
    <col min="4024" max="4024" width="6.83203125" bestFit="1" customWidth="1"/>
    <col min="4025" max="4025" width="8.83203125" bestFit="1" customWidth="1"/>
    <col min="4026" max="4026" width="13.83203125" bestFit="1" customWidth="1"/>
    <col min="4027" max="4027" width="21" bestFit="1" customWidth="1"/>
    <col min="4028" max="4028" width="13.83203125" bestFit="1" customWidth="1"/>
    <col min="4029" max="4029" width="21" bestFit="1" customWidth="1"/>
    <col min="4030" max="4030" width="13.83203125" bestFit="1" customWidth="1"/>
    <col min="4031" max="4031" width="21" bestFit="1" customWidth="1"/>
    <col min="4032" max="4032" width="13.83203125" bestFit="1" customWidth="1"/>
    <col min="4033" max="4033" width="21" bestFit="1" customWidth="1"/>
    <col min="4034" max="4034" width="13.83203125" bestFit="1" customWidth="1"/>
    <col min="4035" max="4035" width="21" bestFit="1" customWidth="1"/>
    <col min="4036" max="4036" width="13.83203125" bestFit="1" customWidth="1"/>
    <col min="4037" max="4037" width="21" bestFit="1" customWidth="1"/>
    <col min="4038" max="4038" width="13.83203125" bestFit="1" customWidth="1"/>
    <col min="4039" max="4039" width="21" bestFit="1" customWidth="1"/>
    <col min="4040" max="4040" width="13.83203125" bestFit="1" customWidth="1"/>
    <col min="4041" max="4041" width="21" bestFit="1" customWidth="1"/>
    <col min="4042" max="4042" width="13.83203125" bestFit="1" customWidth="1"/>
    <col min="4043" max="4043" width="21" bestFit="1" customWidth="1"/>
    <col min="4044" max="4044" width="13.83203125" bestFit="1" customWidth="1"/>
    <col min="4045" max="4045" width="21" bestFit="1" customWidth="1"/>
    <col min="4046" max="4046" width="13.83203125" bestFit="1" customWidth="1"/>
    <col min="4047" max="4047" width="21" bestFit="1" customWidth="1"/>
    <col min="4048" max="4048" width="6.83203125" bestFit="1" customWidth="1"/>
    <col min="4049" max="4050" width="8.83203125" bestFit="1" customWidth="1"/>
    <col min="4051" max="4051" width="9.83203125" bestFit="1" customWidth="1"/>
    <col min="4052" max="4052" width="13.83203125" bestFit="1" customWidth="1"/>
    <col min="4053" max="4053" width="21" bestFit="1" customWidth="1"/>
    <col min="4054" max="4054" width="13.83203125" bestFit="1" customWidth="1"/>
    <col min="4055" max="4055" width="21" bestFit="1" customWidth="1"/>
    <col min="4056" max="4056" width="13.83203125" bestFit="1" customWidth="1"/>
    <col min="4057" max="4057" width="21" bestFit="1" customWidth="1"/>
    <col min="4058" max="4058" width="13.83203125" bestFit="1" customWidth="1"/>
    <col min="4059" max="4059" width="21" bestFit="1" customWidth="1"/>
    <col min="4060" max="4060" width="12.83203125" bestFit="1" customWidth="1"/>
    <col min="4061" max="4061" width="21" bestFit="1" customWidth="1"/>
    <col min="4062" max="4062" width="13.83203125" bestFit="1" customWidth="1"/>
    <col min="4063" max="4063" width="21" bestFit="1" customWidth="1"/>
    <col min="4064" max="4064" width="13.83203125" bestFit="1" customWidth="1"/>
    <col min="4065" max="4065" width="21" bestFit="1" customWidth="1"/>
    <col min="4066" max="4066" width="13.83203125" bestFit="1" customWidth="1"/>
    <col min="4067" max="4067" width="21" bestFit="1" customWidth="1"/>
    <col min="4068" max="4068" width="13.83203125" bestFit="1" customWidth="1"/>
    <col min="4069" max="4069" width="21" bestFit="1" customWidth="1"/>
    <col min="4070" max="4070" width="13.83203125" bestFit="1" customWidth="1"/>
    <col min="4071" max="4071" width="21" bestFit="1" customWidth="1"/>
    <col min="4072" max="4072" width="8.83203125" bestFit="1" customWidth="1"/>
    <col min="4073" max="4073" width="8.1640625" bestFit="1" customWidth="1"/>
    <col min="4074" max="4074" width="7.33203125" bestFit="1" customWidth="1"/>
    <col min="4075" max="4075" width="13.83203125" bestFit="1" customWidth="1"/>
    <col min="4076" max="4076" width="21" bestFit="1" customWidth="1"/>
    <col min="4077" max="4077" width="13.83203125" bestFit="1" customWidth="1"/>
    <col min="4078" max="4078" width="21" bestFit="1" customWidth="1"/>
    <col min="4079" max="4080" width="8.83203125" bestFit="1" customWidth="1"/>
    <col min="4081" max="4081" width="13.83203125" bestFit="1" customWidth="1"/>
    <col min="4082" max="4082" width="21" bestFit="1" customWidth="1"/>
    <col min="4083" max="4083" width="13.83203125" bestFit="1" customWidth="1"/>
    <col min="4084" max="4084" width="21" bestFit="1" customWidth="1"/>
    <col min="4085" max="4085" width="13.83203125" bestFit="1" customWidth="1"/>
    <col min="4086" max="4086" width="21" bestFit="1" customWidth="1"/>
    <col min="4087" max="4087" width="13.83203125" bestFit="1" customWidth="1"/>
    <col min="4088" max="4088" width="21" bestFit="1" customWidth="1"/>
    <col min="4089" max="4089" width="13.83203125" bestFit="1" customWidth="1"/>
    <col min="4090" max="4090" width="21" bestFit="1" customWidth="1"/>
    <col min="4091" max="4091" width="13.83203125" bestFit="1" customWidth="1"/>
    <col min="4092" max="4092" width="21" bestFit="1" customWidth="1"/>
    <col min="4093" max="4093" width="13.83203125" bestFit="1" customWidth="1"/>
    <col min="4094" max="4094" width="21" bestFit="1" customWidth="1"/>
    <col min="4095" max="4095" width="13.83203125" bestFit="1" customWidth="1"/>
    <col min="4096" max="4096" width="21" bestFit="1" customWidth="1"/>
    <col min="4097" max="4097" width="13.83203125" bestFit="1" customWidth="1"/>
    <col min="4098" max="4098" width="21" bestFit="1" customWidth="1"/>
    <col min="4099" max="4099" width="13.83203125" bestFit="1" customWidth="1"/>
    <col min="4100" max="4100" width="21" bestFit="1" customWidth="1"/>
    <col min="4101" max="4101" width="13.83203125" bestFit="1" customWidth="1"/>
    <col min="4102" max="4102" width="21" bestFit="1" customWidth="1"/>
    <col min="4103" max="4103" width="13.83203125" bestFit="1" customWidth="1"/>
    <col min="4104" max="4104" width="21" bestFit="1" customWidth="1"/>
    <col min="4105" max="4105" width="13.83203125" bestFit="1" customWidth="1"/>
    <col min="4106" max="4106" width="21" bestFit="1" customWidth="1"/>
    <col min="4107" max="4107" width="13.83203125" bestFit="1" customWidth="1"/>
    <col min="4108" max="4108" width="21" bestFit="1" customWidth="1"/>
    <col min="4109" max="4109" width="9.83203125" bestFit="1" customWidth="1"/>
    <col min="4110" max="4110" width="11.83203125" bestFit="1" customWidth="1"/>
    <col min="4111" max="4111" width="8.83203125" bestFit="1" customWidth="1"/>
    <col min="4112" max="4112" width="7.33203125" bestFit="1" customWidth="1"/>
    <col min="4113" max="4113" width="13.83203125" bestFit="1" customWidth="1"/>
    <col min="4114" max="4114" width="21" bestFit="1" customWidth="1"/>
    <col min="4115" max="4115" width="13.83203125" bestFit="1" customWidth="1"/>
    <col min="4116" max="4116" width="21" bestFit="1" customWidth="1"/>
    <col min="4117" max="4117" width="13.83203125" bestFit="1" customWidth="1"/>
    <col min="4118" max="4118" width="21" bestFit="1" customWidth="1"/>
    <col min="4119" max="4119" width="7.83203125" bestFit="1" customWidth="1"/>
    <col min="4120" max="4120" width="9.83203125" bestFit="1" customWidth="1"/>
    <col min="4121" max="4122" width="8.83203125" bestFit="1" customWidth="1"/>
    <col min="4123" max="4123" width="13.83203125" bestFit="1" customWidth="1"/>
    <col min="4124" max="4124" width="20" bestFit="1" customWidth="1"/>
    <col min="4125" max="4125" width="13.83203125" bestFit="1" customWidth="1"/>
    <col min="4126" max="4126" width="21" bestFit="1" customWidth="1"/>
    <col min="4127" max="4127" width="13.83203125" bestFit="1" customWidth="1"/>
    <col min="4128" max="4128" width="21" bestFit="1" customWidth="1"/>
    <col min="4129" max="4129" width="13.83203125" bestFit="1" customWidth="1"/>
    <col min="4130" max="4130" width="21" bestFit="1" customWidth="1"/>
    <col min="4131" max="4131" width="8.83203125" bestFit="1" customWidth="1"/>
    <col min="4133" max="4133" width="13.83203125" bestFit="1" customWidth="1"/>
    <col min="4134" max="4134" width="21" bestFit="1" customWidth="1"/>
    <col min="4135" max="4135" width="13.83203125" bestFit="1" customWidth="1"/>
    <col min="4136" max="4136" width="21" bestFit="1" customWidth="1"/>
    <col min="4137" max="4137" width="13.83203125" bestFit="1" customWidth="1"/>
    <col min="4138" max="4138" width="21" bestFit="1" customWidth="1"/>
    <col min="4139" max="4139" width="13.83203125" bestFit="1" customWidth="1"/>
    <col min="4140" max="4140" width="21" bestFit="1" customWidth="1"/>
    <col min="4141" max="4141" width="13.83203125" bestFit="1" customWidth="1"/>
    <col min="4142" max="4142" width="21" bestFit="1" customWidth="1"/>
    <col min="4143" max="4143" width="13.83203125" bestFit="1" customWidth="1"/>
    <col min="4144" max="4144" width="21" bestFit="1" customWidth="1"/>
    <col min="4145" max="4145" width="13.83203125" bestFit="1" customWidth="1"/>
    <col min="4146" max="4146" width="21" bestFit="1" customWidth="1"/>
    <col min="4147" max="4147" width="13.83203125" bestFit="1" customWidth="1"/>
    <col min="4148" max="4148" width="21" bestFit="1" customWidth="1"/>
    <col min="4149" max="4149" width="13.83203125" bestFit="1" customWidth="1"/>
    <col min="4150" max="4150" width="21" bestFit="1" customWidth="1"/>
    <col min="4151" max="4151" width="13.83203125" bestFit="1" customWidth="1"/>
    <col min="4152" max="4152" width="21" bestFit="1" customWidth="1"/>
    <col min="4153" max="4153" width="13.83203125" bestFit="1" customWidth="1"/>
    <col min="4154" max="4154" width="21" bestFit="1" customWidth="1"/>
    <col min="4155" max="4155" width="13.83203125" bestFit="1" customWidth="1"/>
    <col min="4156" max="4156" width="21" bestFit="1" customWidth="1"/>
    <col min="4157" max="4157" width="13.83203125" bestFit="1" customWidth="1"/>
    <col min="4158" max="4158" width="21" bestFit="1" customWidth="1"/>
    <col min="4159" max="4159" width="13.83203125" bestFit="1" customWidth="1"/>
    <col min="4160" max="4160" width="21" bestFit="1" customWidth="1"/>
    <col min="4161" max="4161" width="13.83203125" bestFit="1" customWidth="1"/>
    <col min="4162" max="4162" width="21" bestFit="1" customWidth="1"/>
    <col min="4163" max="4163" width="13.83203125" bestFit="1" customWidth="1"/>
    <col min="4164" max="4164" width="21" bestFit="1" customWidth="1"/>
    <col min="4165" max="4166" width="8.83203125" bestFit="1" customWidth="1"/>
    <col min="4167" max="4167" width="13.83203125" bestFit="1" customWidth="1"/>
    <col min="4168" max="4168" width="21" bestFit="1" customWidth="1"/>
    <col min="4169" max="4169" width="13.83203125" bestFit="1" customWidth="1"/>
    <col min="4170" max="4170" width="21" bestFit="1" customWidth="1"/>
    <col min="4171" max="4171" width="13.83203125" bestFit="1" customWidth="1"/>
    <col min="4172" max="4172" width="21" bestFit="1" customWidth="1"/>
    <col min="4173" max="4173" width="5.5" bestFit="1" customWidth="1"/>
    <col min="4174" max="4174" width="7.33203125" bestFit="1" customWidth="1"/>
    <col min="4175" max="4175" width="13.83203125" bestFit="1" customWidth="1"/>
    <col min="4176" max="4176" width="21" bestFit="1" customWidth="1"/>
    <col min="4177" max="4177" width="13.83203125" bestFit="1" customWidth="1"/>
    <col min="4178" max="4178" width="21" bestFit="1" customWidth="1"/>
    <col min="4179" max="4179" width="7.83203125" bestFit="1" customWidth="1"/>
    <col min="4180" max="4180" width="9.83203125" bestFit="1" customWidth="1"/>
    <col min="4181" max="4181" width="13.83203125" bestFit="1" customWidth="1"/>
    <col min="4182" max="4182" width="21" bestFit="1" customWidth="1"/>
    <col min="4183" max="4183" width="13.83203125" bestFit="1" customWidth="1"/>
    <col min="4184" max="4184" width="8.1640625" bestFit="1" customWidth="1"/>
    <col min="4185" max="4185" width="21" bestFit="1" customWidth="1"/>
    <col min="4186" max="4186" width="13.83203125" bestFit="1" customWidth="1"/>
    <col min="4187" max="4187" width="21" bestFit="1" customWidth="1"/>
    <col min="4188" max="4188" width="13.83203125" bestFit="1" customWidth="1"/>
    <col min="4189" max="4189" width="21" bestFit="1" customWidth="1"/>
    <col min="4190" max="4190" width="13.83203125" bestFit="1" customWidth="1"/>
    <col min="4191" max="4191" width="21" bestFit="1" customWidth="1"/>
    <col min="4192" max="4192" width="13.83203125" bestFit="1" customWidth="1"/>
    <col min="4193" max="4193" width="21" bestFit="1" customWidth="1"/>
    <col min="4194" max="4194" width="13.83203125" bestFit="1" customWidth="1"/>
    <col min="4195" max="4195" width="20" bestFit="1" customWidth="1"/>
    <col min="4196" max="4196" width="7.83203125" bestFit="1" customWidth="1"/>
    <col min="4197" max="4197" width="9.83203125" bestFit="1" customWidth="1"/>
    <col min="4198" max="4198" width="12.83203125" bestFit="1" customWidth="1"/>
    <col min="4199" max="4199" width="14.83203125" bestFit="1" customWidth="1"/>
    <col min="4200" max="4200" width="13.83203125" bestFit="1" customWidth="1"/>
    <col min="4201" max="4201" width="21" bestFit="1" customWidth="1"/>
    <col min="4202" max="4202" width="13.83203125" bestFit="1" customWidth="1"/>
    <col min="4203" max="4203" width="21" bestFit="1" customWidth="1"/>
    <col min="4204" max="4204" width="13.83203125" bestFit="1" customWidth="1"/>
    <col min="4205" max="4205" width="21" bestFit="1" customWidth="1"/>
    <col min="4207" max="4207" width="12.83203125" bestFit="1" customWidth="1"/>
    <col min="4208" max="4208" width="13.83203125" bestFit="1" customWidth="1"/>
    <col min="4209" max="4209" width="21" bestFit="1" customWidth="1"/>
    <col min="4210" max="4210" width="13.83203125" bestFit="1" customWidth="1"/>
    <col min="4211" max="4211" width="21" bestFit="1" customWidth="1"/>
    <col min="4212" max="4212" width="12.83203125" bestFit="1" customWidth="1"/>
    <col min="4213" max="4213" width="20" bestFit="1" customWidth="1"/>
    <col min="4214" max="4214" width="7.83203125" bestFit="1" customWidth="1"/>
    <col min="4215" max="4215" width="9.83203125" bestFit="1" customWidth="1"/>
    <col min="4216" max="4216" width="13.83203125" bestFit="1" customWidth="1"/>
    <col min="4217" max="4217" width="21" bestFit="1" customWidth="1"/>
    <col min="4218" max="4218" width="13.83203125" bestFit="1" customWidth="1"/>
    <col min="4219" max="4219" width="21" bestFit="1" customWidth="1"/>
    <col min="4220" max="4220" width="12.83203125" bestFit="1" customWidth="1"/>
    <col min="4221" max="4221" width="21" bestFit="1" customWidth="1"/>
    <col min="4222" max="4222" width="13.83203125" bestFit="1" customWidth="1"/>
    <col min="4223" max="4223" width="21" bestFit="1" customWidth="1"/>
    <col min="4224" max="4224" width="13.83203125" bestFit="1" customWidth="1"/>
    <col min="4225" max="4225" width="21" bestFit="1" customWidth="1"/>
    <col min="4226" max="4226" width="13.83203125" bestFit="1" customWidth="1"/>
    <col min="4227" max="4227" width="21" bestFit="1" customWidth="1"/>
    <col min="4228" max="4228" width="13.83203125" bestFit="1" customWidth="1"/>
    <col min="4229" max="4229" width="20" bestFit="1" customWidth="1"/>
    <col min="4230" max="4230" width="13.83203125" bestFit="1" customWidth="1"/>
    <col min="4231" max="4231" width="21" bestFit="1" customWidth="1"/>
    <col min="4232" max="4232" width="13.83203125" bestFit="1" customWidth="1"/>
    <col min="4233" max="4233" width="21" bestFit="1" customWidth="1"/>
    <col min="4234" max="4234" width="12.83203125" bestFit="1" customWidth="1"/>
    <col min="4235" max="4235" width="21" bestFit="1" customWidth="1"/>
    <col min="4236" max="4236" width="13.83203125" bestFit="1" customWidth="1"/>
    <col min="4237" max="4237" width="21" bestFit="1" customWidth="1"/>
    <col min="4238" max="4238" width="13.83203125" bestFit="1" customWidth="1"/>
    <col min="4239" max="4239" width="21" bestFit="1" customWidth="1"/>
    <col min="4240" max="4240" width="13.83203125" bestFit="1" customWidth="1"/>
    <col min="4241" max="4241" width="21" bestFit="1" customWidth="1"/>
    <col min="4242" max="4242" width="13.83203125" bestFit="1" customWidth="1"/>
    <col min="4243" max="4243" width="21" bestFit="1" customWidth="1"/>
    <col min="4244" max="4244" width="13.83203125" bestFit="1" customWidth="1"/>
    <col min="4245" max="4245" width="21" bestFit="1" customWidth="1"/>
    <col min="4246" max="4246" width="13.83203125" bestFit="1" customWidth="1"/>
    <col min="4247" max="4247" width="21" bestFit="1" customWidth="1"/>
    <col min="4248" max="4248" width="13.83203125" bestFit="1" customWidth="1"/>
    <col min="4249" max="4249" width="21" bestFit="1" customWidth="1"/>
    <col min="4250" max="4250" width="13.83203125" bestFit="1" customWidth="1"/>
    <col min="4251" max="4251" width="21" bestFit="1" customWidth="1"/>
    <col min="4252" max="4252" width="13.83203125" bestFit="1" customWidth="1"/>
    <col min="4253" max="4253" width="21" bestFit="1" customWidth="1"/>
    <col min="4254" max="4254" width="13.83203125" bestFit="1" customWidth="1"/>
    <col min="4255" max="4255" width="21" bestFit="1" customWidth="1"/>
    <col min="4256" max="4256" width="13.83203125" bestFit="1" customWidth="1"/>
    <col min="4257" max="4257" width="21" bestFit="1" customWidth="1"/>
    <col min="4258" max="4258" width="12.83203125" bestFit="1" customWidth="1"/>
    <col min="4259" max="4259" width="21" bestFit="1" customWidth="1"/>
    <col min="4260" max="4260" width="13.83203125" bestFit="1" customWidth="1"/>
    <col min="4261" max="4261" width="21" bestFit="1" customWidth="1"/>
    <col min="4262" max="4262" width="13.83203125" bestFit="1" customWidth="1"/>
    <col min="4263" max="4263" width="21" bestFit="1" customWidth="1"/>
    <col min="4264" max="4264" width="13.83203125" bestFit="1" customWidth="1"/>
    <col min="4265" max="4265" width="21" bestFit="1" customWidth="1"/>
    <col min="4266" max="4266" width="13.83203125" bestFit="1" customWidth="1"/>
    <col min="4267" max="4267" width="21" bestFit="1" customWidth="1"/>
    <col min="4268" max="4268" width="13.83203125" bestFit="1" customWidth="1"/>
    <col min="4269" max="4269" width="21" bestFit="1" customWidth="1"/>
    <col min="4270" max="4270" width="13.83203125" bestFit="1" customWidth="1"/>
    <col min="4271" max="4271" width="20" bestFit="1" customWidth="1"/>
    <col min="4272" max="4272" width="8.83203125" bestFit="1" customWidth="1"/>
    <col min="4273" max="4273" width="9.83203125" bestFit="1" customWidth="1"/>
    <col min="4274" max="4274" width="13.83203125" bestFit="1" customWidth="1"/>
    <col min="4275" max="4275" width="21" bestFit="1" customWidth="1"/>
    <col min="4276" max="4276" width="12.83203125" bestFit="1" customWidth="1"/>
    <col min="4277" max="4277" width="21" bestFit="1" customWidth="1"/>
    <col min="4278" max="4278" width="13.83203125" bestFit="1" customWidth="1"/>
    <col min="4279" max="4279" width="21" bestFit="1" customWidth="1"/>
    <col min="4280" max="4280" width="8.83203125" bestFit="1" customWidth="1"/>
    <col min="4282" max="4282" width="13.83203125" bestFit="1" customWidth="1"/>
    <col min="4283" max="4283" width="21" bestFit="1" customWidth="1"/>
    <col min="4284" max="4284" width="13.83203125" bestFit="1" customWidth="1"/>
    <col min="4285" max="4285" width="20" bestFit="1" customWidth="1"/>
    <col min="4286" max="4286" width="13.83203125" bestFit="1" customWidth="1"/>
    <col min="4287" max="4287" width="21" bestFit="1" customWidth="1"/>
    <col min="4288" max="4288" width="13.83203125" bestFit="1" customWidth="1"/>
    <col min="4289" max="4289" width="21" bestFit="1" customWidth="1"/>
    <col min="4290" max="4290" width="13.83203125" bestFit="1" customWidth="1"/>
    <col min="4291" max="4291" width="21" bestFit="1" customWidth="1"/>
    <col min="4292" max="4292" width="13.83203125" bestFit="1" customWidth="1"/>
    <col min="4293" max="4293" width="21" bestFit="1" customWidth="1"/>
    <col min="4294" max="4294" width="13.83203125" bestFit="1" customWidth="1"/>
    <col min="4295" max="4295" width="21" bestFit="1" customWidth="1"/>
    <col min="4296" max="4296" width="13.83203125" bestFit="1" customWidth="1"/>
    <col min="4297" max="4297" width="21" bestFit="1" customWidth="1"/>
    <col min="4298" max="4298" width="13.83203125" bestFit="1" customWidth="1"/>
    <col min="4299" max="4299" width="21" bestFit="1" customWidth="1"/>
    <col min="4300" max="4300" width="13.83203125" bestFit="1" customWidth="1"/>
    <col min="4301" max="4301" width="21" bestFit="1" customWidth="1"/>
    <col min="4302" max="4302" width="13.83203125" bestFit="1" customWidth="1"/>
    <col min="4303" max="4303" width="21" bestFit="1" customWidth="1"/>
    <col min="4304" max="4304" width="13.83203125" bestFit="1" customWidth="1"/>
    <col min="4305" max="4305" width="21" bestFit="1" customWidth="1"/>
    <col min="4306" max="4306" width="13.83203125" bestFit="1" customWidth="1"/>
    <col min="4307" max="4307" width="21" bestFit="1" customWidth="1"/>
    <col min="4308" max="4309" width="8.83203125" bestFit="1" customWidth="1"/>
    <col min="4310" max="4310" width="13.83203125" bestFit="1" customWidth="1"/>
    <col min="4311" max="4311" width="21" bestFit="1" customWidth="1"/>
    <col min="4312" max="4312" width="13.83203125" bestFit="1" customWidth="1"/>
    <col min="4313" max="4313" width="21" bestFit="1" customWidth="1"/>
    <col min="4314" max="4314" width="13.83203125" bestFit="1" customWidth="1"/>
    <col min="4315" max="4315" width="21" bestFit="1" customWidth="1"/>
    <col min="4316" max="4316" width="13.83203125" bestFit="1" customWidth="1"/>
    <col min="4317" max="4317" width="21" bestFit="1" customWidth="1"/>
    <col min="4318" max="4318" width="13.83203125" bestFit="1" customWidth="1"/>
    <col min="4319" max="4319" width="21" bestFit="1" customWidth="1"/>
    <col min="4320" max="4320" width="13.83203125" bestFit="1" customWidth="1"/>
    <col min="4321" max="4321" width="21" bestFit="1" customWidth="1"/>
    <col min="4322" max="4322" width="12.83203125" bestFit="1" customWidth="1"/>
    <col min="4323" max="4323" width="21" bestFit="1" customWidth="1"/>
    <col min="4324" max="4324" width="13.83203125" bestFit="1" customWidth="1"/>
    <col min="4325" max="4325" width="21" bestFit="1" customWidth="1"/>
    <col min="4326" max="4327" width="8.83203125" bestFit="1" customWidth="1"/>
    <col min="4328" max="4328" width="13.83203125" bestFit="1" customWidth="1"/>
    <col min="4329" max="4329" width="21" bestFit="1" customWidth="1"/>
    <col min="4330" max="4330" width="13.83203125" bestFit="1" customWidth="1"/>
    <col min="4331" max="4331" width="21" bestFit="1" customWidth="1"/>
    <col min="4332" max="4332" width="13.83203125" bestFit="1" customWidth="1"/>
    <col min="4333" max="4333" width="21" bestFit="1" customWidth="1"/>
    <col min="4334" max="4334" width="13.83203125" bestFit="1" customWidth="1"/>
    <col min="4335" max="4335" width="21" bestFit="1" customWidth="1"/>
    <col min="4336" max="4336" width="13.83203125" bestFit="1" customWidth="1"/>
    <col min="4337" max="4337" width="21" bestFit="1" customWidth="1"/>
    <col min="4338" max="4338" width="12.83203125" bestFit="1" customWidth="1"/>
    <col min="4339" max="4339" width="21" bestFit="1" customWidth="1"/>
    <col min="4340" max="4340" width="13.83203125" bestFit="1" customWidth="1"/>
    <col min="4341" max="4341" width="21" bestFit="1" customWidth="1"/>
    <col min="4342" max="4342" width="13.83203125" bestFit="1" customWidth="1"/>
    <col min="4343" max="4343" width="21" bestFit="1" customWidth="1"/>
    <col min="4344" max="4344" width="8.83203125" bestFit="1" customWidth="1"/>
    <col min="4345" max="4345" width="7.33203125" bestFit="1" customWidth="1"/>
    <col min="4346" max="4346" width="13.83203125" bestFit="1" customWidth="1"/>
    <col min="4347" max="4347" width="21" bestFit="1" customWidth="1"/>
    <col min="4348" max="4348" width="13.83203125" bestFit="1" customWidth="1"/>
    <col min="4349" max="4349" width="21" bestFit="1" customWidth="1"/>
    <col min="4350" max="4350" width="13.83203125" bestFit="1" customWidth="1"/>
    <col min="4351" max="4351" width="20" bestFit="1" customWidth="1"/>
    <col min="4352" max="4352" width="13.83203125" bestFit="1" customWidth="1"/>
    <col min="4353" max="4353" width="21" bestFit="1" customWidth="1"/>
    <col min="4354" max="4354" width="13.83203125" bestFit="1" customWidth="1"/>
    <col min="4355" max="4355" width="21" bestFit="1" customWidth="1"/>
    <col min="4356" max="4357" width="8.83203125" bestFit="1" customWidth="1"/>
    <col min="4358" max="4358" width="13.83203125" bestFit="1" customWidth="1"/>
    <col min="4359" max="4359" width="21" bestFit="1" customWidth="1"/>
    <col min="4360" max="4360" width="13.83203125" bestFit="1" customWidth="1"/>
    <col min="4361" max="4361" width="21" bestFit="1" customWidth="1"/>
    <col min="4362" max="4362" width="13.83203125" bestFit="1" customWidth="1"/>
    <col min="4363" max="4363" width="21" bestFit="1" customWidth="1"/>
    <col min="4364" max="4364" width="13.83203125" bestFit="1" customWidth="1"/>
    <col min="4365" max="4365" width="21" bestFit="1" customWidth="1"/>
    <col min="4366" max="4366" width="13.83203125" bestFit="1" customWidth="1"/>
    <col min="4367" max="4367" width="21" bestFit="1" customWidth="1"/>
    <col min="4368" max="4368" width="13.83203125" bestFit="1" customWidth="1"/>
    <col min="4369" max="4369" width="21" bestFit="1" customWidth="1"/>
    <col min="4370" max="4370" width="12.83203125" bestFit="1" customWidth="1"/>
    <col min="4371" max="4371" width="21" bestFit="1" customWidth="1"/>
    <col min="4372" max="4372" width="13.83203125" bestFit="1" customWidth="1"/>
    <col min="4373" max="4373" width="21" bestFit="1" customWidth="1"/>
    <col min="4374" max="4374" width="8.83203125" bestFit="1" customWidth="1"/>
    <col min="4375" max="4375" width="5.5" bestFit="1" customWidth="1"/>
    <col min="4376" max="4376" width="8.1640625" bestFit="1" customWidth="1"/>
    <col min="4377" max="4377" width="8.33203125" bestFit="1" customWidth="1"/>
    <col min="4378" max="4378" width="13.83203125" bestFit="1" customWidth="1"/>
    <col min="4379" max="4379" width="21" bestFit="1" customWidth="1"/>
    <col min="4380" max="4380" width="13.83203125" bestFit="1" customWidth="1"/>
    <col min="4381" max="4381" width="21" bestFit="1" customWidth="1"/>
    <col min="4382" max="4382" width="13.83203125" bestFit="1" customWidth="1"/>
    <col min="4383" max="4383" width="21" bestFit="1" customWidth="1"/>
    <col min="4384" max="4384" width="13.83203125" bestFit="1" customWidth="1"/>
    <col min="4385" max="4385" width="21" bestFit="1" customWidth="1"/>
    <col min="4386" max="4386" width="13.83203125" bestFit="1" customWidth="1"/>
    <col min="4387" max="4387" width="21" bestFit="1" customWidth="1"/>
    <col min="4388" max="4388" width="9.83203125" bestFit="1" customWidth="1"/>
    <col min="4389" max="4389" width="11.83203125" bestFit="1" customWidth="1"/>
    <col min="4390" max="4390" width="13.83203125" bestFit="1" customWidth="1"/>
    <col min="4391" max="4391" width="20" bestFit="1" customWidth="1"/>
    <col min="4392" max="4392" width="8.83203125" bestFit="1" customWidth="1"/>
    <col min="4393" max="4393" width="5.5" bestFit="1" customWidth="1"/>
    <col min="4394" max="4394" width="8.1640625" bestFit="1" customWidth="1"/>
    <col min="4395" max="4396" width="9.83203125" bestFit="1" customWidth="1"/>
    <col min="4397" max="4397" width="11.83203125" bestFit="1" customWidth="1"/>
    <col min="4398" max="4398" width="8.83203125" bestFit="1" customWidth="1"/>
    <col min="4400" max="4400" width="8.83203125" bestFit="1" customWidth="1"/>
    <col min="4402" max="4402" width="8.83203125" bestFit="1" customWidth="1"/>
    <col min="4404" max="4404" width="7.83203125" bestFit="1" customWidth="1"/>
    <col min="4405" max="4405" width="9.83203125" bestFit="1" customWidth="1"/>
    <col min="4406" max="4406" width="13.83203125" bestFit="1" customWidth="1"/>
    <col min="4407" max="4407" width="20" bestFit="1" customWidth="1"/>
    <col min="4408" max="4408" width="13.83203125" bestFit="1" customWidth="1"/>
    <col min="4409" max="4409" width="21" bestFit="1" customWidth="1"/>
    <col min="4410" max="4410" width="13.83203125" bestFit="1" customWidth="1"/>
    <col min="4411" max="4411" width="21" bestFit="1" customWidth="1"/>
    <col min="4412" max="4412" width="13.83203125" bestFit="1" customWidth="1"/>
    <col min="4413" max="4413" width="21" bestFit="1" customWidth="1"/>
    <col min="4414" max="4414" width="13.83203125" bestFit="1" customWidth="1"/>
    <col min="4415" max="4415" width="21" bestFit="1" customWidth="1"/>
    <col min="4416" max="4416" width="13.83203125" bestFit="1" customWidth="1"/>
    <col min="4417" max="4417" width="21" bestFit="1" customWidth="1"/>
    <col min="4418" max="4418" width="8.83203125" bestFit="1" customWidth="1"/>
    <col min="4419" max="4419" width="9.83203125" bestFit="1" customWidth="1"/>
    <col min="4420" max="4420" width="13.83203125" bestFit="1" customWidth="1"/>
    <col min="4421" max="4421" width="21" bestFit="1" customWidth="1"/>
    <col min="4422" max="4422" width="13.83203125" bestFit="1" customWidth="1"/>
    <col min="4423" max="4423" width="21" bestFit="1" customWidth="1"/>
    <col min="4424" max="4424" width="13.83203125" bestFit="1" customWidth="1"/>
    <col min="4425" max="4425" width="20" bestFit="1" customWidth="1"/>
    <col min="4426" max="4426" width="13.83203125" bestFit="1" customWidth="1"/>
    <col min="4427" max="4427" width="21" bestFit="1" customWidth="1"/>
    <col min="4428" max="4428" width="12.83203125" bestFit="1" customWidth="1"/>
    <col min="4429" max="4429" width="21" bestFit="1" customWidth="1"/>
    <col min="4430" max="4430" width="13.83203125" bestFit="1" customWidth="1"/>
    <col min="4431" max="4431" width="21" bestFit="1" customWidth="1"/>
    <col min="4432" max="4432" width="13.83203125" bestFit="1" customWidth="1"/>
    <col min="4433" max="4433" width="21" bestFit="1" customWidth="1"/>
    <col min="4434" max="4434" width="13.83203125" bestFit="1" customWidth="1"/>
    <col min="4435" max="4435" width="21" bestFit="1" customWidth="1"/>
    <col min="4436" max="4436" width="13.83203125" bestFit="1" customWidth="1"/>
    <col min="4437" max="4437" width="21" bestFit="1" customWidth="1"/>
    <col min="4438" max="4438" width="13.83203125" bestFit="1" customWidth="1"/>
    <col min="4439" max="4439" width="21" bestFit="1" customWidth="1"/>
    <col min="4440" max="4440" width="13.83203125" bestFit="1" customWidth="1"/>
    <col min="4441" max="4441" width="21" bestFit="1" customWidth="1"/>
    <col min="4442" max="4442" width="13.83203125" bestFit="1" customWidth="1"/>
    <col min="4443" max="4443" width="21" bestFit="1" customWidth="1"/>
    <col min="4444" max="4444" width="13.83203125" bestFit="1" customWidth="1"/>
    <col min="4445" max="4445" width="21" bestFit="1" customWidth="1"/>
    <col min="4446" max="4446" width="8.83203125" bestFit="1" customWidth="1"/>
    <col min="4447" max="4447" width="8.33203125" bestFit="1" customWidth="1"/>
    <col min="4448" max="4448" width="13.83203125" bestFit="1" customWidth="1"/>
    <col min="4449" max="4449" width="21" bestFit="1" customWidth="1"/>
    <col min="4450" max="4450" width="13.83203125" bestFit="1" customWidth="1"/>
    <col min="4451" max="4451" width="21" bestFit="1" customWidth="1"/>
    <col min="4452" max="4452" width="13.83203125" bestFit="1" customWidth="1"/>
    <col min="4453" max="4453" width="21" bestFit="1" customWidth="1"/>
    <col min="4454" max="4454" width="13.83203125" bestFit="1" customWidth="1"/>
    <col min="4455" max="4455" width="21" bestFit="1" customWidth="1"/>
    <col min="4456" max="4456" width="12.83203125" bestFit="1" customWidth="1"/>
    <col min="4457" max="4457" width="21" bestFit="1" customWidth="1"/>
    <col min="4458" max="4458" width="13.83203125" bestFit="1" customWidth="1"/>
    <col min="4459" max="4459" width="21" bestFit="1" customWidth="1"/>
    <col min="4460" max="4460" width="13.83203125" bestFit="1" customWidth="1"/>
    <col min="4461" max="4461" width="21" bestFit="1" customWidth="1"/>
    <col min="4462" max="4462" width="8.83203125" bestFit="1" customWidth="1"/>
    <col min="4463" max="4463" width="9.83203125" bestFit="1" customWidth="1"/>
    <col min="4464" max="4464" width="13.83203125" bestFit="1" customWidth="1"/>
    <col min="4465" max="4465" width="21" bestFit="1" customWidth="1"/>
    <col min="4466" max="4466" width="13.83203125" bestFit="1" customWidth="1"/>
    <col min="4467" max="4467" width="20" bestFit="1" customWidth="1"/>
    <col min="4468" max="4468" width="8.83203125" bestFit="1" customWidth="1"/>
    <col min="4470" max="4470" width="13.83203125" bestFit="1" customWidth="1"/>
    <col min="4471" max="4471" width="21" bestFit="1" customWidth="1"/>
    <col min="4472" max="4472" width="13.83203125" bestFit="1" customWidth="1"/>
    <col min="4473" max="4473" width="21" bestFit="1" customWidth="1"/>
    <col min="4474" max="4474" width="13.83203125" bestFit="1" customWidth="1"/>
    <col min="4475" max="4475" width="21" bestFit="1" customWidth="1"/>
    <col min="4476" max="4476" width="12.83203125" bestFit="1" customWidth="1"/>
    <col min="4477" max="4477" width="21" bestFit="1" customWidth="1"/>
    <col min="4478" max="4478" width="13.83203125" bestFit="1" customWidth="1"/>
    <col min="4479" max="4479" width="21" bestFit="1" customWidth="1"/>
    <col min="4480" max="4480" width="8.83203125" bestFit="1" customWidth="1"/>
    <col min="4481" max="4481" width="8.33203125" bestFit="1" customWidth="1"/>
    <col min="4482" max="4482" width="13.83203125" bestFit="1" customWidth="1"/>
    <col min="4483" max="4483" width="21" bestFit="1" customWidth="1"/>
    <col min="4484" max="4484" width="13.83203125" bestFit="1" customWidth="1"/>
    <col min="4485" max="4485" width="21" bestFit="1" customWidth="1"/>
    <col min="4486" max="4486" width="13.83203125" bestFit="1" customWidth="1"/>
    <col min="4487" max="4487" width="21" bestFit="1" customWidth="1"/>
    <col min="4488" max="4488" width="8.83203125" bestFit="1" customWidth="1"/>
    <col min="4490" max="4490" width="13.83203125" bestFit="1" customWidth="1"/>
    <col min="4491" max="4491" width="21" bestFit="1" customWidth="1"/>
    <col min="4492" max="4492" width="13.83203125" bestFit="1" customWidth="1"/>
    <col min="4493" max="4493" width="21" bestFit="1" customWidth="1"/>
    <col min="4494" max="4494" width="13.83203125" bestFit="1" customWidth="1"/>
    <col min="4495" max="4495" width="21" bestFit="1" customWidth="1"/>
    <col min="4496" max="4496" width="8.83203125" bestFit="1" customWidth="1"/>
    <col min="4498" max="4498" width="13.83203125" bestFit="1" customWidth="1"/>
    <col min="4499" max="4499" width="21" bestFit="1" customWidth="1"/>
    <col min="4500" max="4500" width="13.83203125" bestFit="1" customWidth="1"/>
    <col min="4501" max="4501" width="21" bestFit="1" customWidth="1"/>
    <col min="4502" max="4502" width="13.83203125" bestFit="1" customWidth="1"/>
    <col min="4503" max="4503" width="21" bestFit="1" customWidth="1"/>
    <col min="4504" max="4504" width="8.83203125" bestFit="1" customWidth="1"/>
    <col min="4505" max="4505" width="9.83203125" bestFit="1" customWidth="1"/>
    <col min="4506" max="4506" width="13.83203125" bestFit="1" customWidth="1"/>
    <col min="4507" max="4507" width="21" bestFit="1" customWidth="1"/>
    <col min="4508" max="4508" width="13.83203125" bestFit="1" customWidth="1"/>
    <col min="4509" max="4509" width="21" bestFit="1" customWidth="1"/>
    <col min="4510" max="4510" width="9.83203125" bestFit="1" customWidth="1"/>
    <col min="4511" max="4511" width="11.83203125" bestFit="1" customWidth="1"/>
    <col min="4512" max="4512" width="12.83203125" bestFit="1" customWidth="1"/>
    <col min="4513" max="4513" width="21" bestFit="1" customWidth="1"/>
    <col min="4514" max="4514" width="13.83203125" bestFit="1" customWidth="1"/>
    <col min="4515" max="4515" width="21" bestFit="1" customWidth="1"/>
    <col min="4516" max="4516" width="13.83203125" bestFit="1" customWidth="1"/>
    <col min="4517" max="4517" width="21" bestFit="1" customWidth="1"/>
    <col min="4518" max="4518" width="13.83203125" bestFit="1" customWidth="1"/>
    <col min="4519" max="4519" width="20" bestFit="1" customWidth="1"/>
    <col min="4520" max="4520" width="7.83203125" bestFit="1" customWidth="1"/>
    <col min="4521" max="4521" width="9.83203125" bestFit="1" customWidth="1"/>
    <col min="4522" max="4522" width="13.83203125" bestFit="1" customWidth="1"/>
    <col min="4523" max="4523" width="21" bestFit="1" customWidth="1"/>
    <col min="4524" max="4524" width="13.83203125" bestFit="1" customWidth="1"/>
    <col min="4525" max="4525" width="15.83203125" bestFit="1" customWidth="1"/>
    <col min="4526" max="4526" width="12.83203125" bestFit="1" customWidth="1"/>
    <col min="4527" max="4527" width="21" bestFit="1" customWidth="1"/>
    <col min="4528" max="4528" width="13.83203125" bestFit="1" customWidth="1"/>
    <col min="4529" max="4529" width="21" bestFit="1" customWidth="1"/>
    <col min="4530" max="4530" width="13.83203125" bestFit="1" customWidth="1"/>
    <col min="4531" max="4531" width="21" bestFit="1" customWidth="1"/>
    <col min="4532" max="4532" width="13.83203125" bestFit="1" customWidth="1"/>
    <col min="4533" max="4533" width="21" bestFit="1" customWidth="1"/>
    <col min="4534" max="4534" width="8.83203125" bestFit="1" customWidth="1"/>
    <col min="4535" max="4535" width="9.83203125" bestFit="1" customWidth="1"/>
    <col min="4536" max="4536" width="13.83203125" bestFit="1" customWidth="1"/>
    <col min="4537" max="4537" width="21" bestFit="1" customWidth="1"/>
    <col min="4538" max="4538" width="8.83203125" bestFit="1" customWidth="1"/>
    <col min="4540" max="4540" width="13.83203125" bestFit="1" customWidth="1"/>
    <col min="4541" max="4541" width="21" bestFit="1" customWidth="1"/>
    <col min="4542" max="4542" width="13.83203125" bestFit="1" customWidth="1"/>
    <col min="4543" max="4543" width="21" bestFit="1" customWidth="1"/>
    <col min="4544" max="4544" width="13.83203125" bestFit="1" customWidth="1"/>
    <col min="4545" max="4545" width="21" bestFit="1" customWidth="1"/>
    <col min="4546" max="4546" width="13.83203125" bestFit="1" customWidth="1"/>
    <col min="4547" max="4547" width="21" bestFit="1" customWidth="1"/>
    <col min="4548" max="4548" width="13.83203125" bestFit="1" customWidth="1"/>
    <col min="4549" max="4549" width="21" bestFit="1" customWidth="1"/>
    <col min="4550" max="4550" width="5.83203125" bestFit="1" customWidth="1"/>
    <col min="4551" max="4551" width="5.5" bestFit="1" customWidth="1"/>
    <col min="4552" max="4552" width="8.33203125" bestFit="1" customWidth="1"/>
    <col min="4553" max="4553" width="13.83203125" bestFit="1" customWidth="1"/>
    <col min="4554" max="4554" width="21" bestFit="1" customWidth="1"/>
    <col min="4555" max="4555" width="13.83203125" bestFit="1" customWidth="1"/>
    <col min="4556" max="4556" width="21" bestFit="1" customWidth="1"/>
    <col min="4557" max="4557" width="13.83203125" bestFit="1" customWidth="1"/>
    <col min="4558" max="4558" width="21" bestFit="1" customWidth="1"/>
    <col min="4559" max="4559" width="13.83203125" bestFit="1" customWidth="1"/>
    <col min="4560" max="4560" width="21" bestFit="1" customWidth="1"/>
    <col min="4561" max="4561" width="13.83203125" bestFit="1" customWidth="1"/>
    <col min="4562" max="4562" width="21" bestFit="1" customWidth="1"/>
    <col min="4563" max="4563" width="13.83203125" bestFit="1" customWidth="1"/>
    <col min="4564" max="4564" width="21" bestFit="1" customWidth="1"/>
    <col min="4565" max="4565" width="8.83203125" bestFit="1" customWidth="1"/>
    <col min="4567" max="4567" width="13.83203125" bestFit="1" customWidth="1"/>
    <col min="4568" max="4568" width="21" bestFit="1" customWidth="1"/>
    <col min="4569" max="4569" width="13.83203125" bestFit="1" customWidth="1"/>
    <col min="4570" max="4570" width="21" bestFit="1" customWidth="1"/>
    <col min="4571" max="4571" width="13.83203125" bestFit="1" customWidth="1"/>
    <col min="4572" max="4572" width="21" bestFit="1" customWidth="1"/>
    <col min="4573" max="4573" width="9.83203125" bestFit="1" customWidth="1"/>
    <col min="4574" max="4574" width="11.83203125" bestFit="1" customWidth="1"/>
    <col min="4575" max="4575" width="13.83203125" bestFit="1" customWidth="1"/>
    <col min="4576" max="4576" width="21" bestFit="1" customWidth="1"/>
    <col min="4577" max="4577" width="13.83203125" bestFit="1" customWidth="1"/>
    <col min="4578" max="4578" width="21" bestFit="1" customWidth="1"/>
    <col min="4579" max="4579" width="13.83203125" bestFit="1" customWidth="1"/>
    <col min="4580" max="4580" width="21" bestFit="1" customWidth="1"/>
    <col min="4581" max="4581" width="13.83203125" bestFit="1" customWidth="1"/>
    <col min="4582" max="4582" width="21" bestFit="1" customWidth="1"/>
    <col min="4583" max="4583" width="8.83203125" bestFit="1" customWidth="1"/>
    <col min="4585" max="4585" width="13.83203125" bestFit="1" customWidth="1"/>
    <col min="4586" max="4586" width="21" bestFit="1" customWidth="1"/>
    <col min="4587" max="4587" width="13.83203125" bestFit="1" customWidth="1"/>
    <col min="4588" max="4588" width="21" bestFit="1" customWidth="1"/>
    <col min="4589" max="4589" width="13.83203125" bestFit="1" customWidth="1"/>
    <col min="4590" max="4590" width="21" bestFit="1" customWidth="1"/>
    <col min="4591" max="4591" width="13.83203125" bestFit="1" customWidth="1"/>
    <col min="4592" max="4592" width="21" bestFit="1" customWidth="1"/>
    <col min="4593" max="4593" width="13.83203125" bestFit="1" customWidth="1"/>
    <col min="4594" max="4594" width="21" bestFit="1" customWidth="1"/>
    <col min="4595" max="4595" width="13.83203125" bestFit="1" customWidth="1"/>
    <col min="4596" max="4596" width="21" bestFit="1" customWidth="1"/>
    <col min="4598" max="4598" width="12.83203125" bestFit="1" customWidth="1"/>
    <col min="4599" max="4599" width="13.83203125" bestFit="1" customWidth="1"/>
    <col min="4600" max="4600" width="21" bestFit="1" customWidth="1"/>
    <col min="4601" max="4601" width="13.83203125" bestFit="1" customWidth="1"/>
    <col min="4602" max="4602" width="21" bestFit="1" customWidth="1"/>
    <col min="4603" max="4603" width="13.83203125" bestFit="1" customWidth="1"/>
    <col min="4604" max="4604" width="21" bestFit="1" customWidth="1"/>
    <col min="4605" max="4605" width="13.83203125" bestFit="1" customWidth="1"/>
    <col min="4606" max="4606" width="21" bestFit="1" customWidth="1"/>
    <col min="4607" max="4607" width="13.83203125" bestFit="1" customWidth="1"/>
    <col min="4608" max="4608" width="21" bestFit="1" customWidth="1"/>
    <col min="4609" max="4609" width="13.83203125" bestFit="1" customWidth="1"/>
    <col min="4610" max="4610" width="21" bestFit="1" customWidth="1"/>
    <col min="4611" max="4611" width="13.83203125" bestFit="1" customWidth="1"/>
    <col min="4612" max="4612" width="20" bestFit="1" customWidth="1"/>
    <col min="4613" max="4613" width="13.83203125" bestFit="1" customWidth="1"/>
    <col min="4614" max="4614" width="21" bestFit="1" customWidth="1"/>
    <col min="4615" max="4615" width="13.83203125" bestFit="1" customWidth="1"/>
    <col min="4616" max="4616" width="21" bestFit="1" customWidth="1"/>
    <col min="4617" max="4617" width="13.83203125" bestFit="1" customWidth="1"/>
    <col min="4618" max="4618" width="21" bestFit="1" customWidth="1"/>
    <col min="4619" max="4619" width="13.83203125" bestFit="1" customWidth="1"/>
    <col min="4620" max="4620" width="21" bestFit="1" customWidth="1"/>
    <col min="4621" max="4621" width="13.83203125" bestFit="1" customWidth="1"/>
    <col min="4622" max="4622" width="21" bestFit="1" customWidth="1"/>
    <col min="4623" max="4623" width="13.83203125" bestFit="1" customWidth="1"/>
    <col min="4624" max="4624" width="21" bestFit="1" customWidth="1"/>
    <col min="4625" max="4625" width="13.83203125" bestFit="1" customWidth="1"/>
    <col min="4626" max="4626" width="21" bestFit="1" customWidth="1"/>
    <col min="4627" max="4627" width="13.83203125" bestFit="1" customWidth="1"/>
    <col min="4628" max="4628" width="21" bestFit="1" customWidth="1"/>
    <col min="4629" max="4629" width="13.83203125" bestFit="1" customWidth="1"/>
    <col min="4630" max="4630" width="21" bestFit="1" customWidth="1"/>
    <col min="4631" max="4631" width="13.83203125" bestFit="1" customWidth="1"/>
    <col min="4632" max="4632" width="21" bestFit="1" customWidth="1"/>
    <col min="4633" max="4633" width="13.83203125" bestFit="1" customWidth="1"/>
    <col min="4634" max="4634" width="21" bestFit="1" customWidth="1"/>
    <col min="4635" max="4635" width="8.83203125" bestFit="1" customWidth="1"/>
    <col min="4636" max="4636" width="9.83203125" bestFit="1" customWidth="1"/>
    <col min="4637" max="4637" width="13.83203125" bestFit="1" customWidth="1"/>
    <col min="4638" max="4638" width="21" bestFit="1" customWidth="1"/>
    <col min="4639" max="4639" width="13.83203125" bestFit="1" customWidth="1"/>
    <col min="4640" max="4640" width="21" bestFit="1" customWidth="1"/>
    <col min="4641" max="4641" width="8.83203125" bestFit="1" customWidth="1"/>
    <col min="4643" max="4643" width="13.83203125" bestFit="1" customWidth="1"/>
    <col min="4644" max="4644" width="21" bestFit="1" customWidth="1"/>
    <col min="4645" max="4645" width="13.83203125" bestFit="1" customWidth="1"/>
    <col min="4646" max="4646" width="21" bestFit="1" customWidth="1"/>
    <col min="4647" max="4647" width="13.83203125" bestFit="1" customWidth="1"/>
    <col min="4648" max="4648" width="21" bestFit="1" customWidth="1"/>
    <col min="4649" max="4649" width="13.83203125" bestFit="1" customWidth="1"/>
    <col min="4650" max="4650" width="21" bestFit="1" customWidth="1"/>
    <col min="4651" max="4651" width="13.83203125" bestFit="1" customWidth="1"/>
    <col min="4652" max="4652" width="21" bestFit="1" customWidth="1"/>
    <col min="4653" max="4653" width="13.83203125" bestFit="1" customWidth="1"/>
    <col min="4654" max="4654" width="21" bestFit="1" customWidth="1"/>
    <col min="4655" max="4655" width="13.83203125" bestFit="1" customWidth="1"/>
    <col min="4656" max="4656" width="21" bestFit="1" customWidth="1"/>
    <col min="4657" max="4657" width="13.83203125" bestFit="1" customWidth="1"/>
    <col min="4658" max="4658" width="21" bestFit="1" customWidth="1"/>
    <col min="4659" max="4659" width="13.83203125" bestFit="1" customWidth="1"/>
    <col min="4660" max="4660" width="21" bestFit="1" customWidth="1"/>
    <col min="4661" max="4661" width="13.83203125" bestFit="1" customWidth="1"/>
    <col min="4662" max="4662" width="21" bestFit="1" customWidth="1"/>
    <col min="4663" max="4663" width="13.83203125" bestFit="1" customWidth="1"/>
    <col min="4664" max="4664" width="21" bestFit="1" customWidth="1"/>
    <col min="4665" max="4665" width="13.83203125" bestFit="1" customWidth="1"/>
    <col min="4666" max="4666" width="21" bestFit="1" customWidth="1"/>
    <col min="4667" max="4667" width="13.83203125" bestFit="1" customWidth="1"/>
    <col min="4668" max="4668" width="21" bestFit="1" customWidth="1"/>
    <col min="4669" max="4669" width="13.83203125" bestFit="1" customWidth="1"/>
    <col min="4670" max="4670" width="21" bestFit="1" customWidth="1"/>
    <col min="4671" max="4671" width="13.83203125" bestFit="1" customWidth="1"/>
    <col min="4672" max="4672" width="21" bestFit="1" customWidth="1"/>
    <col min="4673" max="4673" width="13.83203125" bestFit="1" customWidth="1"/>
    <col min="4674" max="4674" width="21" bestFit="1" customWidth="1"/>
    <col min="4675" max="4675" width="13.83203125" bestFit="1" customWidth="1"/>
    <col min="4676" max="4676" width="21" bestFit="1" customWidth="1"/>
    <col min="4677" max="4677" width="13.83203125" bestFit="1" customWidth="1"/>
    <col min="4678" max="4678" width="5.5" bestFit="1" customWidth="1"/>
    <col min="4679" max="4679" width="21" bestFit="1" customWidth="1"/>
    <col min="4680" max="4680" width="12.83203125" bestFit="1" customWidth="1"/>
    <col min="4681" max="4681" width="21" bestFit="1" customWidth="1"/>
    <col min="4682" max="4682" width="13.83203125" bestFit="1" customWidth="1"/>
    <col min="4683" max="4683" width="5.5" bestFit="1" customWidth="1"/>
    <col min="4684" max="4684" width="21" bestFit="1" customWidth="1"/>
    <col min="4685" max="4685" width="12.83203125" bestFit="1" customWidth="1"/>
    <col min="4686" max="4686" width="21" bestFit="1" customWidth="1"/>
    <col min="4687" max="4687" width="12.83203125" bestFit="1" customWidth="1"/>
    <col min="4688" max="4688" width="21" bestFit="1" customWidth="1"/>
    <col min="4689" max="4689" width="5.83203125" bestFit="1" customWidth="1"/>
    <col min="4690" max="4690" width="8.33203125" bestFit="1" customWidth="1"/>
    <col min="4691" max="4691" width="9.83203125" bestFit="1" customWidth="1"/>
    <col min="4692" max="4692" width="11.83203125" bestFit="1" customWidth="1"/>
    <col min="4693" max="4693" width="9.83203125" bestFit="1" customWidth="1"/>
    <col min="4694" max="4694" width="11.83203125" bestFit="1" customWidth="1"/>
    <col min="4695" max="4695" width="13.83203125" bestFit="1" customWidth="1"/>
    <col min="4696" max="4696" width="21" bestFit="1" customWidth="1"/>
    <col min="4697" max="4697" width="13.83203125" bestFit="1" customWidth="1"/>
    <col min="4698" max="4698" width="21" bestFit="1" customWidth="1"/>
    <col min="4699" max="4699" width="13.83203125" bestFit="1" customWidth="1"/>
    <col min="4700" max="4700" width="21" bestFit="1" customWidth="1"/>
    <col min="4701" max="4701" width="13.83203125" bestFit="1" customWidth="1"/>
    <col min="4702" max="4702" width="21" bestFit="1" customWidth="1"/>
    <col min="4703" max="4703" width="8.83203125" bestFit="1" customWidth="1"/>
    <col min="4704" max="4704" width="8.33203125" bestFit="1" customWidth="1"/>
    <col min="4705" max="4705" width="13.83203125" bestFit="1" customWidth="1"/>
    <col min="4706" max="4706" width="21" bestFit="1" customWidth="1"/>
    <col min="4707" max="4707" width="13.83203125" bestFit="1" customWidth="1"/>
    <col min="4708" max="4708" width="21" bestFit="1" customWidth="1"/>
    <col min="4709" max="4709" width="13.83203125" bestFit="1" customWidth="1"/>
    <col min="4710" max="4710" width="21" bestFit="1" customWidth="1"/>
    <col min="4712" max="4712" width="12.83203125" bestFit="1" customWidth="1"/>
    <col min="4713" max="4713" width="13.83203125" bestFit="1" customWidth="1"/>
    <col min="4714" max="4714" width="21" bestFit="1" customWidth="1"/>
    <col min="4715" max="4715" width="13.83203125" bestFit="1" customWidth="1"/>
    <col min="4716" max="4716" width="21" bestFit="1" customWidth="1"/>
    <col min="4717" max="4717" width="13.83203125" bestFit="1" customWidth="1"/>
    <col min="4718" max="4718" width="21" bestFit="1" customWidth="1"/>
    <col min="4719" max="4719" width="13.83203125" bestFit="1" customWidth="1"/>
    <col min="4720" max="4720" width="21" bestFit="1" customWidth="1"/>
    <col min="4721" max="4721" width="13.83203125" bestFit="1" customWidth="1"/>
    <col min="4722" max="4722" width="21" bestFit="1" customWidth="1"/>
    <col min="4723" max="4723" width="13.83203125" bestFit="1" customWidth="1"/>
    <col min="4724" max="4724" width="21" bestFit="1" customWidth="1"/>
    <col min="4725" max="4725" width="13.83203125" bestFit="1" customWidth="1"/>
    <col min="4726" max="4726" width="21" bestFit="1" customWidth="1"/>
    <col min="4727" max="4727" width="13.83203125" bestFit="1" customWidth="1"/>
    <col min="4728" max="4728" width="21" bestFit="1" customWidth="1"/>
    <col min="4729" max="4729" width="8.83203125" bestFit="1" customWidth="1"/>
    <col min="4731" max="4731" width="13.83203125" bestFit="1" customWidth="1"/>
    <col min="4732" max="4732" width="21" bestFit="1" customWidth="1"/>
    <col min="4733" max="4733" width="13.83203125" bestFit="1" customWidth="1"/>
    <col min="4734" max="4734" width="20" bestFit="1" customWidth="1"/>
    <col min="4735" max="4735" width="13.83203125" bestFit="1" customWidth="1"/>
    <col min="4736" max="4736" width="21" bestFit="1" customWidth="1"/>
    <col min="4737" max="4737" width="8.83203125" bestFit="1" customWidth="1"/>
    <col min="4738" max="4738" width="8.33203125" bestFit="1" customWidth="1"/>
    <col min="4739" max="4739" width="13.83203125" bestFit="1" customWidth="1"/>
    <col min="4740" max="4740" width="21" bestFit="1" customWidth="1"/>
    <col min="4741" max="4741" width="8.83203125" bestFit="1" customWidth="1"/>
    <col min="4743" max="4743" width="13.83203125" bestFit="1" customWidth="1"/>
    <col min="4744" max="4744" width="21" bestFit="1" customWidth="1"/>
    <col min="4745" max="4745" width="13.83203125" bestFit="1" customWidth="1"/>
    <col min="4746" max="4746" width="21" bestFit="1" customWidth="1"/>
    <col min="4747" max="4747" width="13.83203125" bestFit="1" customWidth="1"/>
    <col min="4748" max="4748" width="21" bestFit="1" customWidth="1"/>
    <col min="4749" max="4749" width="13.83203125" bestFit="1" customWidth="1"/>
    <col min="4750" max="4750" width="21" bestFit="1" customWidth="1"/>
    <col min="4751" max="4751" width="13.83203125" bestFit="1" customWidth="1"/>
    <col min="4752" max="4752" width="21" bestFit="1" customWidth="1"/>
    <col min="4753" max="4753" width="13.83203125" bestFit="1" customWidth="1"/>
    <col min="4754" max="4754" width="21" bestFit="1" customWidth="1"/>
    <col min="4755" max="4755" width="8.83203125" bestFit="1" customWidth="1"/>
    <col min="4757" max="4757" width="13.83203125" bestFit="1" customWidth="1"/>
    <col min="4758" max="4758" width="21" bestFit="1" customWidth="1"/>
    <col min="4759" max="4759" width="13.83203125" bestFit="1" customWidth="1"/>
    <col min="4760" max="4760" width="21" bestFit="1" customWidth="1"/>
    <col min="4761" max="4761" width="13.83203125" bestFit="1" customWidth="1"/>
    <col min="4762" max="4762" width="21" bestFit="1" customWidth="1"/>
    <col min="4763" max="4763" width="13.83203125" bestFit="1" customWidth="1"/>
    <col min="4764" max="4764" width="21" bestFit="1" customWidth="1"/>
    <col min="4765" max="4765" width="13.83203125" bestFit="1" customWidth="1"/>
    <col min="4766" max="4766" width="21" bestFit="1" customWidth="1"/>
    <col min="4767" max="4767" width="13.83203125" bestFit="1" customWidth="1"/>
    <col min="4768" max="4768" width="21" bestFit="1" customWidth="1"/>
    <col min="4769" max="4769" width="13.83203125" bestFit="1" customWidth="1"/>
    <col min="4770" max="4770" width="21" bestFit="1" customWidth="1"/>
    <col min="4771" max="4771" width="8.83203125" bestFit="1" customWidth="1"/>
    <col min="4772" max="4772" width="9.83203125" bestFit="1" customWidth="1"/>
    <col min="4773" max="4773" width="13.83203125" bestFit="1" customWidth="1"/>
    <col min="4774" max="4774" width="21" bestFit="1" customWidth="1"/>
    <col min="4775" max="4775" width="13.83203125" bestFit="1" customWidth="1"/>
    <col min="4776" max="4776" width="21" bestFit="1" customWidth="1"/>
    <col min="4777" max="4777" width="13.83203125" bestFit="1" customWidth="1"/>
    <col min="4778" max="4778" width="21" bestFit="1" customWidth="1"/>
    <col min="4779" max="4779" width="13.83203125" bestFit="1" customWidth="1"/>
    <col min="4780" max="4780" width="21" bestFit="1" customWidth="1"/>
    <col min="4781" max="4781" width="13.83203125" bestFit="1" customWidth="1"/>
    <col min="4782" max="4782" width="21" bestFit="1" customWidth="1"/>
    <col min="4783" max="4783" width="13.83203125" bestFit="1" customWidth="1"/>
    <col min="4784" max="4784" width="21" bestFit="1" customWidth="1"/>
    <col min="4785" max="4785" width="13.83203125" bestFit="1" customWidth="1"/>
    <col min="4786" max="4786" width="21" bestFit="1" customWidth="1"/>
    <col min="4787" max="4787" width="13.83203125" bestFit="1" customWidth="1"/>
    <col min="4788" max="4788" width="21" bestFit="1" customWidth="1"/>
    <col min="4789" max="4789" width="13.83203125" bestFit="1" customWidth="1"/>
    <col min="4790" max="4790" width="21" bestFit="1" customWidth="1"/>
    <col min="4791" max="4791" width="13.83203125" bestFit="1" customWidth="1"/>
    <col min="4792" max="4792" width="21" bestFit="1" customWidth="1"/>
    <col min="4793" max="4793" width="13.83203125" bestFit="1" customWidth="1"/>
    <col min="4794" max="4794" width="21" bestFit="1" customWidth="1"/>
    <col min="4795" max="4795" width="13.83203125" bestFit="1" customWidth="1"/>
    <col min="4796" max="4796" width="21" bestFit="1" customWidth="1"/>
    <col min="4797" max="4797" width="13.83203125" bestFit="1" customWidth="1"/>
    <col min="4798" max="4798" width="21" bestFit="1" customWidth="1"/>
    <col min="4799" max="4799" width="13.83203125" bestFit="1" customWidth="1"/>
    <col min="4800" max="4800" width="21" bestFit="1" customWidth="1"/>
    <col min="4802" max="4802" width="12.83203125" bestFit="1" customWidth="1"/>
    <col min="4803" max="4803" width="13.83203125" bestFit="1" customWidth="1"/>
    <col min="4804" max="4804" width="21" bestFit="1" customWidth="1"/>
    <col min="4805" max="4805" width="13.83203125" bestFit="1" customWidth="1"/>
    <col min="4806" max="4806" width="21" bestFit="1" customWidth="1"/>
    <col min="4807" max="4807" width="13.83203125" bestFit="1" customWidth="1"/>
    <col min="4808" max="4808" width="21" bestFit="1" customWidth="1"/>
    <col min="4809" max="4809" width="8.1640625" bestFit="1" customWidth="1"/>
    <col min="4810" max="4810" width="8.33203125" bestFit="1" customWidth="1"/>
    <col min="4811" max="4811" width="9.83203125" bestFit="1" customWidth="1"/>
    <col min="4812" max="4812" width="11.83203125" bestFit="1" customWidth="1"/>
    <col min="4813" max="4813" width="13.83203125" bestFit="1" customWidth="1"/>
    <col min="4814" max="4814" width="21" bestFit="1" customWidth="1"/>
    <col min="4815" max="4815" width="13.83203125" bestFit="1" customWidth="1"/>
    <col min="4816" max="4816" width="21" bestFit="1" customWidth="1"/>
    <col min="4817" max="4817" width="13.83203125" bestFit="1" customWidth="1"/>
    <col min="4818" max="4818" width="21" bestFit="1" customWidth="1"/>
    <col min="4819" max="4819" width="13.83203125" bestFit="1" customWidth="1"/>
    <col min="4820" max="4820" width="21" bestFit="1" customWidth="1"/>
    <col min="4821" max="4821" width="13.83203125" bestFit="1" customWidth="1"/>
    <col min="4822" max="4822" width="21" bestFit="1" customWidth="1"/>
    <col min="4823" max="4823" width="13.83203125" bestFit="1" customWidth="1"/>
    <col min="4824" max="4824" width="21" bestFit="1" customWidth="1"/>
    <col min="4825" max="4825" width="13.83203125" bestFit="1" customWidth="1"/>
    <col min="4826" max="4826" width="20" bestFit="1" customWidth="1"/>
    <col min="4827" max="4827" width="5.83203125" bestFit="1" customWidth="1"/>
    <col min="4828" max="4828" width="8.33203125" bestFit="1" customWidth="1"/>
    <col min="4829" max="4829" width="13.83203125" bestFit="1" customWidth="1"/>
    <col min="4830" max="4830" width="21" bestFit="1" customWidth="1"/>
    <col min="4831" max="4831" width="13.83203125" bestFit="1" customWidth="1"/>
    <col min="4832" max="4832" width="21" bestFit="1" customWidth="1"/>
    <col min="4833" max="4833" width="8.83203125" bestFit="1" customWidth="1"/>
    <col min="4835" max="4835" width="13.83203125" bestFit="1" customWidth="1"/>
    <col min="4836" max="4836" width="21" bestFit="1" customWidth="1"/>
    <col min="4837" max="4837" width="13.83203125" bestFit="1" customWidth="1"/>
    <col min="4838" max="4838" width="21" bestFit="1" customWidth="1"/>
    <col min="4839" max="4839" width="13.83203125" bestFit="1" customWidth="1"/>
    <col min="4840" max="4840" width="21" bestFit="1" customWidth="1"/>
    <col min="4841" max="4841" width="13.83203125" bestFit="1" customWidth="1"/>
    <col min="4842" max="4842" width="21" bestFit="1" customWidth="1"/>
    <col min="4843" max="4843" width="13.83203125" bestFit="1" customWidth="1"/>
    <col min="4844" max="4844" width="21" bestFit="1" customWidth="1"/>
    <col min="4845" max="4845" width="13.83203125" bestFit="1" customWidth="1"/>
    <col min="4846" max="4846" width="21" bestFit="1" customWidth="1"/>
    <col min="4847" max="4847" width="8.83203125" bestFit="1" customWidth="1"/>
    <col min="4848" max="4848" width="8.33203125" bestFit="1" customWidth="1"/>
    <col min="4849" max="4849" width="13.83203125" bestFit="1" customWidth="1"/>
    <col min="4850" max="4850" width="21" bestFit="1" customWidth="1"/>
    <col min="4851" max="4851" width="13.83203125" bestFit="1" customWidth="1"/>
    <col min="4852" max="4852" width="21" bestFit="1" customWidth="1"/>
    <col min="4853" max="4853" width="13.83203125" bestFit="1" customWidth="1"/>
    <col min="4854" max="4854" width="21" bestFit="1" customWidth="1"/>
    <col min="4855" max="4855" width="13.83203125" bestFit="1" customWidth="1"/>
    <col min="4856" max="4856" width="21" bestFit="1" customWidth="1"/>
    <col min="4857" max="4857" width="13.83203125" bestFit="1" customWidth="1"/>
    <col min="4858" max="4858" width="20" bestFit="1" customWidth="1"/>
    <col min="4859" max="4859" width="13.83203125" bestFit="1" customWidth="1"/>
    <col min="4860" max="4860" width="21" bestFit="1" customWidth="1"/>
    <col min="4861" max="4861" width="13.83203125" bestFit="1" customWidth="1"/>
    <col min="4862" max="4862" width="21" bestFit="1" customWidth="1"/>
    <col min="4863" max="4863" width="13.83203125" bestFit="1" customWidth="1"/>
    <col min="4864" max="4864" width="21" bestFit="1" customWidth="1"/>
    <col min="4865" max="4865" width="13.83203125" bestFit="1" customWidth="1"/>
    <col min="4866" max="4866" width="21" bestFit="1" customWidth="1"/>
    <col min="4867" max="4867" width="13.83203125" bestFit="1" customWidth="1"/>
    <col min="4868" max="4868" width="21" bestFit="1" customWidth="1"/>
    <col min="4869" max="4869" width="13.83203125" bestFit="1" customWidth="1"/>
    <col min="4870" max="4870" width="21" bestFit="1" customWidth="1"/>
    <col min="4871" max="4871" width="13.83203125" bestFit="1" customWidth="1"/>
    <col min="4872" max="4872" width="21" bestFit="1" customWidth="1"/>
    <col min="4873" max="4873" width="13.83203125" bestFit="1" customWidth="1"/>
    <col min="4874" max="4874" width="21" bestFit="1" customWidth="1"/>
    <col min="4875" max="4875" width="13.83203125" bestFit="1" customWidth="1"/>
    <col min="4876" max="4876" width="21" bestFit="1" customWidth="1"/>
    <col min="4877" max="4877" width="8.83203125" bestFit="1" customWidth="1"/>
    <col min="4878" max="4878" width="5.5" bestFit="1" customWidth="1"/>
    <col min="4879" max="4879" width="8.33203125" bestFit="1" customWidth="1"/>
    <col min="4880" max="4880" width="13.83203125" bestFit="1" customWidth="1"/>
    <col min="4881" max="4881" width="21" bestFit="1" customWidth="1"/>
    <col min="4882" max="4882" width="13.83203125" bestFit="1" customWidth="1"/>
    <col min="4883" max="4883" width="21" bestFit="1" customWidth="1"/>
    <col min="4884" max="4884" width="13.83203125" bestFit="1" customWidth="1"/>
    <col min="4885" max="4885" width="21" bestFit="1" customWidth="1"/>
    <col min="4886" max="4886" width="13.83203125" bestFit="1" customWidth="1"/>
    <col min="4887" max="4887" width="20" bestFit="1" customWidth="1"/>
    <col min="4888" max="4888" width="13.83203125" bestFit="1" customWidth="1"/>
    <col min="4889" max="4889" width="21" bestFit="1" customWidth="1"/>
    <col min="4890" max="4890" width="13.83203125" bestFit="1" customWidth="1"/>
    <col min="4891" max="4891" width="21" bestFit="1" customWidth="1"/>
    <col min="4892" max="4892" width="13.83203125" bestFit="1" customWidth="1"/>
    <col min="4893" max="4893" width="21" bestFit="1" customWidth="1"/>
    <col min="4894" max="4894" width="13.83203125" bestFit="1" customWidth="1"/>
    <col min="4895" max="4895" width="21" bestFit="1" customWidth="1"/>
    <col min="4896" max="4896" width="13.83203125" bestFit="1" customWidth="1"/>
    <col min="4897" max="4897" width="21" bestFit="1" customWidth="1"/>
    <col min="4898" max="4898" width="13.83203125" bestFit="1" customWidth="1"/>
    <col min="4899" max="4899" width="20" bestFit="1" customWidth="1"/>
    <col min="4900" max="4900" width="13.83203125" bestFit="1" customWidth="1"/>
    <col min="4901" max="4901" width="21" bestFit="1" customWidth="1"/>
    <col min="4902" max="4902" width="13.83203125" bestFit="1" customWidth="1"/>
    <col min="4903" max="4903" width="21" bestFit="1" customWidth="1"/>
    <col min="4904" max="4904" width="13.83203125" bestFit="1" customWidth="1"/>
    <col min="4905" max="4905" width="21" bestFit="1" customWidth="1"/>
    <col min="4906" max="4906" width="7.83203125" bestFit="1" customWidth="1"/>
    <col min="4907" max="4907" width="9.83203125" bestFit="1" customWidth="1"/>
    <col min="4908" max="4908" width="13.83203125" bestFit="1" customWidth="1"/>
    <col min="4909" max="4909" width="21" bestFit="1" customWidth="1"/>
    <col min="4910" max="4910" width="13.83203125" bestFit="1" customWidth="1"/>
    <col min="4911" max="4911" width="21" bestFit="1" customWidth="1"/>
    <col min="4913" max="4913" width="12.83203125" bestFit="1" customWidth="1"/>
    <col min="4914" max="4914" width="11.83203125" bestFit="1" customWidth="1"/>
    <col min="4915" max="4916" width="13.83203125" bestFit="1" customWidth="1"/>
    <col min="4917" max="4917" width="21" bestFit="1" customWidth="1"/>
    <col min="4918" max="4918" width="13.83203125" bestFit="1" customWidth="1"/>
    <col min="4919" max="4919" width="21" bestFit="1" customWidth="1"/>
    <col min="4920" max="4920" width="13.83203125" bestFit="1" customWidth="1"/>
    <col min="4921" max="4921" width="21" bestFit="1" customWidth="1"/>
    <col min="4922" max="4922" width="13.83203125" bestFit="1" customWidth="1"/>
    <col min="4923" max="4923" width="21" bestFit="1" customWidth="1"/>
    <col min="4924" max="4924" width="13.83203125" bestFit="1" customWidth="1"/>
    <col min="4925" max="4925" width="21" bestFit="1" customWidth="1"/>
    <col min="4926" max="4926" width="7.83203125" bestFit="1" customWidth="1"/>
    <col min="4927" max="4927" width="9.83203125" bestFit="1" customWidth="1"/>
    <col min="4928" max="4928" width="13.83203125" bestFit="1" customWidth="1"/>
    <col min="4929" max="4929" width="21" bestFit="1" customWidth="1"/>
    <col min="4930" max="4930" width="13.83203125" bestFit="1" customWidth="1"/>
    <col min="4931" max="4931" width="21" bestFit="1" customWidth="1"/>
    <col min="4932" max="4932" width="13.83203125" bestFit="1" customWidth="1"/>
    <col min="4933" max="4933" width="21" bestFit="1" customWidth="1"/>
    <col min="4934" max="4934" width="13.83203125" bestFit="1" customWidth="1"/>
    <col min="4935" max="4935" width="21" bestFit="1" customWidth="1"/>
    <col min="4936" max="4936" width="13.83203125" bestFit="1" customWidth="1"/>
    <col min="4937" max="4937" width="20" bestFit="1" customWidth="1"/>
    <col min="4938" max="4938" width="13.83203125" bestFit="1" customWidth="1"/>
    <col min="4939" max="4939" width="21" bestFit="1" customWidth="1"/>
    <col min="4940" max="4940" width="12.83203125" bestFit="1" customWidth="1"/>
    <col min="4941" max="4941" width="21" bestFit="1" customWidth="1"/>
    <col min="4942" max="4942" width="13.83203125" bestFit="1" customWidth="1"/>
    <col min="4943" max="4943" width="15.83203125" bestFit="1" customWidth="1"/>
    <col min="4944" max="4944" width="13.83203125" bestFit="1" customWidth="1"/>
    <col min="4945" max="4945" width="21" bestFit="1" customWidth="1"/>
    <col min="4946" max="4946" width="13.83203125" bestFit="1" customWidth="1"/>
    <col min="4947" max="4947" width="21" bestFit="1" customWidth="1"/>
    <col min="4948" max="4948" width="13.83203125" bestFit="1" customWidth="1"/>
    <col min="4949" max="4949" width="21" bestFit="1" customWidth="1"/>
    <col min="4950" max="4950" width="13.83203125" bestFit="1" customWidth="1"/>
    <col min="4951" max="4951" width="8.1640625" bestFit="1" customWidth="1"/>
    <col min="4952" max="4952" width="21" bestFit="1" customWidth="1"/>
    <col min="4953" max="4953" width="13.83203125" bestFit="1" customWidth="1"/>
    <col min="4954" max="4954" width="20" bestFit="1" customWidth="1"/>
    <col min="4955" max="4955" width="13.83203125" bestFit="1" customWidth="1"/>
    <col min="4956" max="4956" width="21" bestFit="1" customWidth="1"/>
    <col min="4957" max="4957" width="13.83203125" bestFit="1" customWidth="1"/>
    <col min="4958" max="4958" width="21" bestFit="1" customWidth="1"/>
    <col min="4959" max="4959" width="13.83203125" bestFit="1" customWidth="1"/>
    <col min="4960" max="4960" width="21" bestFit="1" customWidth="1"/>
    <col min="4961" max="4961" width="13.83203125" bestFit="1" customWidth="1"/>
    <col min="4962" max="4962" width="21" bestFit="1" customWidth="1"/>
    <col min="4963" max="4963" width="13.83203125" bestFit="1" customWidth="1"/>
    <col min="4964" max="4964" width="21" bestFit="1" customWidth="1"/>
    <col min="4965" max="4965" width="12.83203125" bestFit="1" customWidth="1"/>
    <col min="4966" max="4966" width="21" bestFit="1" customWidth="1"/>
    <col min="4967" max="4967" width="13.83203125" bestFit="1" customWidth="1"/>
    <col min="4968" max="4968" width="21" bestFit="1" customWidth="1"/>
    <col min="4969" max="4969" width="13.83203125" bestFit="1" customWidth="1"/>
    <col min="4970" max="4970" width="21" bestFit="1" customWidth="1"/>
    <col min="4972" max="4972" width="12.83203125" bestFit="1" customWidth="1"/>
    <col min="4973" max="4973" width="13.83203125" bestFit="1" customWidth="1"/>
    <col min="4974" max="4974" width="21" bestFit="1" customWidth="1"/>
    <col min="4975" max="4975" width="13.83203125" bestFit="1" customWidth="1"/>
    <col min="4976" max="4976" width="21" bestFit="1" customWidth="1"/>
    <col min="4977" max="4977" width="13.83203125" bestFit="1" customWidth="1"/>
    <col min="4978" max="4978" width="21" bestFit="1" customWidth="1"/>
    <col min="4979" max="4979" width="13.83203125" bestFit="1" customWidth="1"/>
    <col min="4980" max="4980" width="21" bestFit="1" customWidth="1"/>
    <col min="4981" max="4981" width="13.83203125" bestFit="1" customWidth="1"/>
    <col min="4982" max="4982" width="21" bestFit="1" customWidth="1"/>
    <col min="4984" max="4984" width="12.83203125" bestFit="1" customWidth="1"/>
    <col min="4985" max="4985" width="13.83203125" bestFit="1" customWidth="1"/>
    <col min="4986" max="4986" width="21" bestFit="1" customWidth="1"/>
    <col min="4987" max="4987" width="13.83203125" bestFit="1" customWidth="1"/>
    <col min="4988" max="4988" width="21" bestFit="1" customWidth="1"/>
    <col min="4989" max="4989" width="13.83203125" bestFit="1" customWidth="1"/>
    <col min="4990" max="4990" width="21" bestFit="1" customWidth="1"/>
    <col min="4991" max="4991" width="12.83203125" bestFit="1" customWidth="1"/>
    <col min="4992" max="4992" width="21" bestFit="1" customWidth="1"/>
    <col min="4993" max="4993" width="13.83203125" bestFit="1" customWidth="1"/>
    <col min="4994" max="4994" width="21" bestFit="1" customWidth="1"/>
    <col min="4995" max="4995" width="8.83203125" bestFit="1" customWidth="1"/>
    <col min="4997" max="4997" width="8.1640625" bestFit="1" customWidth="1"/>
    <col min="4998" max="4998" width="9.83203125" bestFit="1" customWidth="1"/>
    <col min="4999" max="4999" width="13.83203125" bestFit="1" customWidth="1"/>
    <col min="5000" max="5000" width="5.5" bestFit="1" customWidth="1"/>
    <col min="5001" max="5001" width="21" bestFit="1" customWidth="1"/>
    <col min="5002" max="5002" width="13.83203125" bestFit="1" customWidth="1"/>
    <col min="5003" max="5003" width="21" bestFit="1" customWidth="1"/>
    <col min="5004" max="5004" width="13.83203125" bestFit="1" customWidth="1"/>
    <col min="5005" max="5005" width="21" bestFit="1" customWidth="1"/>
    <col min="5006" max="5006" width="13.83203125" bestFit="1" customWidth="1"/>
    <col min="5007" max="5007" width="21" bestFit="1" customWidth="1"/>
    <col min="5008" max="5008" width="13.83203125" bestFit="1" customWidth="1"/>
    <col min="5009" max="5009" width="21" bestFit="1" customWidth="1"/>
    <col min="5010" max="5010" width="13.83203125" bestFit="1" customWidth="1"/>
    <col min="5011" max="5011" width="21" bestFit="1" customWidth="1"/>
    <col min="5012" max="5012" width="13.83203125" bestFit="1" customWidth="1"/>
    <col min="5013" max="5013" width="21" bestFit="1" customWidth="1"/>
    <col min="5014" max="5014" width="13.83203125" bestFit="1" customWidth="1"/>
    <col min="5015" max="5015" width="21" bestFit="1" customWidth="1"/>
    <col min="5016" max="5016" width="13.83203125" bestFit="1" customWidth="1"/>
    <col min="5017" max="5017" width="21" bestFit="1" customWidth="1"/>
    <col min="5018" max="5018" width="13.83203125" bestFit="1" customWidth="1"/>
    <col min="5019" max="5019" width="21" bestFit="1" customWidth="1"/>
    <col min="5020" max="5020" width="13.83203125" bestFit="1" customWidth="1"/>
    <col min="5021" max="5021" width="21" bestFit="1" customWidth="1"/>
    <col min="5022" max="5022" width="13.83203125" bestFit="1" customWidth="1"/>
    <col min="5023" max="5023" width="21" bestFit="1" customWidth="1"/>
    <col min="5024" max="5024" width="13.83203125" bestFit="1" customWidth="1"/>
    <col min="5025" max="5025" width="21" bestFit="1" customWidth="1"/>
    <col min="5026" max="5026" width="12.83203125" bestFit="1" customWidth="1"/>
    <col min="5027" max="5027" width="21" bestFit="1" customWidth="1"/>
    <col min="5028" max="5028" width="9.83203125" bestFit="1" customWidth="1"/>
    <col min="5029" max="5029" width="11.83203125" bestFit="1" customWidth="1"/>
    <col min="5030" max="5030" width="12.83203125" bestFit="1" customWidth="1"/>
    <col min="5031" max="5031" width="21" bestFit="1" customWidth="1"/>
    <col min="5032" max="5032" width="13.83203125" bestFit="1" customWidth="1"/>
    <col min="5033" max="5033" width="21" bestFit="1" customWidth="1"/>
    <col min="5034" max="5034" width="8.83203125" bestFit="1" customWidth="1"/>
    <col min="5035" max="5035" width="8.33203125" bestFit="1" customWidth="1"/>
    <col min="5036" max="5036" width="13.83203125" bestFit="1" customWidth="1"/>
    <col min="5037" max="5037" width="21" bestFit="1" customWidth="1"/>
    <col min="5038" max="5038" width="13.83203125" bestFit="1" customWidth="1"/>
    <col min="5039" max="5039" width="21" bestFit="1" customWidth="1"/>
    <col min="5040" max="5040" width="13.83203125" bestFit="1" customWidth="1"/>
    <col min="5041" max="5041" width="21" bestFit="1" customWidth="1"/>
    <col min="5042" max="5042" width="12.83203125" bestFit="1" customWidth="1"/>
    <col min="5043" max="5043" width="21" bestFit="1" customWidth="1"/>
    <col min="5044" max="5044" width="13.83203125" bestFit="1" customWidth="1"/>
    <col min="5045" max="5045" width="21" bestFit="1" customWidth="1"/>
    <col min="5046" max="5046" width="13.83203125" bestFit="1" customWidth="1"/>
    <col min="5047" max="5047" width="21" bestFit="1" customWidth="1"/>
    <col min="5048" max="5048" width="13.83203125" bestFit="1" customWidth="1"/>
    <col min="5049" max="5049" width="21" bestFit="1" customWidth="1"/>
    <col min="5050" max="5050" width="13.83203125" bestFit="1" customWidth="1"/>
    <col min="5051" max="5051" width="21" bestFit="1" customWidth="1"/>
    <col min="5052" max="5052" width="13.83203125" bestFit="1" customWidth="1"/>
    <col min="5053" max="5053" width="21" bestFit="1" customWidth="1"/>
    <col min="5054" max="5054" width="13.83203125" bestFit="1" customWidth="1"/>
    <col min="5055" max="5055" width="21" bestFit="1" customWidth="1"/>
    <col min="5056" max="5056" width="13.83203125" bestFit="1" customWidth="1"/>
    <col min="5057" max="5057" width="21" bestFit="1" customWidth="1"/>
    <col min="5058" max="5058" width="13.83203125" bestFit="1" customWidth="1"/>
    <col min="5059" max="5059" width="21" bestFit="1" customWidth="1"/>
    <col min="5060" max="5060" width="8.83203125" bestFit="1" customWidth="1"/>
    <col min="5062" max="5062" width="13.83203125" bestFit="1" customWidth="1"/>
    <col min="5063" max="5063" width="21" bestFit="1" customWidth="1"/>
    <col min="5064" max="5064" width="13.83203125" bestFit="1" customWidth="1"/>
    <col min="5065" max="5065" width="21" bestFit="1" customWidth="1"/>
    <col min="5066" max="5066" width="13.83203125" bestFit="1" customWidth="1"/>
    <col min="5067" max="5067" width="21" bestFit="1" customWidth="1"/>
    <col min="5068" max="5068" width="13.83203125" bestFit="1" customWidth="1"/>
    <col min="5069" max="5069" width="21" bestFit="1" customWidth="1"/>
    <col min="5070" max="5070" width="13.83203125" bestFit="1" customWidth="1"/>
    <col min="5071" max="5071" width="21" bestFit="1" customWidth="1"/>
    <col min="5073" max="5073" width="12.83203125" bestFit="1" customWidth="1"/>
    <col min="5074" max="5074" width="13.83203125" bestFit="1" customWidth="1"/>
    <col min="5075" max="5075" width="21" bestFit="1" customWidth="1"/>
    <col min="5076" max="5076" width="13.83203125" bestFit="1" customWidth="1"/>
    <col min="5077" max="5077" width="21" bestFit="1" customWidth="1"/>
    <col min="5078" max="5078" width="13.83203125" bestFit="1" customWidth="1"/>
    <col min="5079" max="5079" width="20" bestFit="1" customWidth="1"/>
    <col min="5080" max="5080" width="13.83203125" bestFit="1" customWidth="1"/>
    <col min="5081" max="5081" width="21" bestFit="1" customWidth="1"/>
    <col min="5082" max="5082" width="13.83203125" bestFit="1" customWidth="1"/>
    <col min="5083" max="5083" width="21" bestFit="1" customWidth="1"/>
    <col min="5084" max="5084" width="8.83203125" bestFit="1" customWidth="1"/>
    <col min="5085" max="5085" width="8.33203125" bestFit="1" customWidth="1"/>
    <col min="5086" max="5086" width="13.83203125" bestFit="1" customWidth="1"/>
    <col min="5087" max="5087" width="20" bestFit="1" customWidth="1"/>
    <col min="5088" max="5088" width="13.83203125" bestFit="1" customWidth="1"/>
    <col min="5089" max="5089" width="21" bestFit="1" customWidth="1"/>
    <col min="5090" max="5090" width="13.83203125" bestFit="1" customWidth="1"/>
    <col min="5091" max="5091" width="20" bestFit="1" customWidth="1"/>
    <col min="5092" max="5092" width="13.83203125" bestFit="1" customWidth="1"/>
    <col min="5093" max="5093" width="21" bestFit="1" customWidth="1"/>
    <col min="5094" max="5094" width="13.83203125" bestFit="1" customWidth="1"/>
    <col min="5095" max="5095" width="21" bestFit="1" customWidth="1"/>
    <col min="5096" max="5096" width="13.83203125" bestFit="1" customWidth="1"/>
    <col min="5097" max="5097" width="21" bestFit="1" customWidth="1"/>
    <col min="5098" max="5098" width="13.83203125" bestFit="1" customWidth="1"/>
    <col min="5099" max="5099" width="21" bestFit="1" customWidth="1"/>
    <col min="5100" max="5100" width="12.83203125" bestFit="1" customWidth="1"/>
    <col min="5101" max="5101" width="21" bestFit="1" customWidth="1"/>
    <col min="5102" max="5102" width="13.83203125" bestFit="1" customWidth="1"/>
    <col min="5103" max="5103" width="21" bestFit="1" customWidth="1"/>
    <col min="5104" max="5104" width="5.83203125" bestFit="1" customWidth="1"/>
    <col min="5105" max="5105" width="8.33203125" bestFit="1" customWidth="1"/>
    <col min="5106" max="5106" width="13.83203125" bestFit="1" customWidth="1"/>
    <col min="5107" max="5107" width="21" bestFit="1" customWidth="1"/>
    <col min="5108" max="5108" width="13.83203125" bestFit="1" customWidth="1"/>
    <col min="5109" max="5109" width="21" bestFit="1" customWidth="1"/>
    <col min="5110" max="5110" width="8.83203125" bestFit="1" customWidth="1"/>
    <col min="5111" max="5111" width="8.33203125" bestFit="1" customWidth="1"/>
    <col min="5112" max="5112" width="13.83203125" bestFit="1" customWidth="1"/>
    <col min="5113" max="5113" width="21" bestFit="1" customWidth="1"/>
    <col min="5114" max="5114" width="13.83203125" bestFit="1" customWidth="1"/>
    <col min="5115" max="5115" width="21" bestFit="1" customWidth="1"/>
    <col min="5116" max="5116" width="13.83203125" bestFit="1" customWidth="1"/>
    <col min="5117" max="5117" width="21" bestFit="1" customWidth="1"/>
    <col min="5118" max="5118" width="13.83203125" bestFit="1" customWidth="1"/>
    <col min="5119" max="5119" width="21" bestFit="1" customWidth="1"/>
    <col min="5120" max="5120" width="13.83203125" bestFit="1" customWidth="1"/>
    <col min="5121" max="5121" width="21" bestFit="1" customWidth="1"/>
    <col min="5122" max="5122" width="13.83203125" bestFit="1" customWidth="1"/>
    <col min="5123" max="5123" width="21" bestFit="1" customWidth="1"/>
    <col min="5124" max="5124" width="13.83203125" bestFit="1" customWidth="1"/>
    <col min="5125" max="5125" width="21" bestFit="1" customWidth="1"/>
    <col min="5126" max="5126" width="9.83203125" bestFit="1" customWidth="1"/>
    <col min="5127" max="5127" width="11.83203125" bestFit="1" customWidth="1"/>
    <col min="5128" max="5128" width="13.83203125" bestFit="1" customWidth="1"/>
    <col min="5129" max="5129" width="21" bestFit="1" customWidth="1"/>
    <col min="5130" max="5130" width="13.83203125" bestFit="1" customWidth="1"/>
    <col min="5131" max="5131" width="21" bestFit="1" customWidth="1"/>
    <col min="5132" max="5132" width="13.83203125" bestFit="1" customWidth="1"/>
    <col min="5133" max="5133" width="21" bestFit="1" customWidth="1"/>
    <col min="5134" max="5134" width="8.83203125" bestFit="1" customWidth="1"/>
    <col min="5135" max="5135" width="8.1640625" bestFit="1" customWidth="1"/>
    <col min="5136" max="5136" width="8.33203125" bestFit="1" customWidth="1"/>
    <col min="5137" max="5137" width="13.83203125" bestFit="1" customWidth="1"/>
    <col min="5138" max="5138" width="21" bestFit="1" customWidth="1"/>
    <col min="5139" max="5139" width="13.83203125" bestFit="1" customWidth="1"/>
    <col min="5140" max="5140" width="21" bestFit="1" customWidth="1"/>
    <col min="5141" max="5141" width="13.83203125" bestFit="1" customWidth="1"/>
    <col min="5142" max="5142" width="21" bestFit="1" customWidth="1"/>
    <col min="5143" max="5143" width="13.83203125" bestFit="1" customWidth="1"/>
    <col min="5144" max="5144" width="21" bestFit="1" customWidth="1"/>
    <col min="5145" max="5145" width="13.83203125" bestFit="1" customWidth="1"/>
    <col min="5146" max="5146" width="21" bestFit="1" customWidth="1"/>
    <col min="5147" max="5147" width="13.83203125" bestFit="1" customWidth="1"/>
    <col min="5148" max="5148" width="21" bestFit="1" customWidth="1"/>
    <col min="5149" max="5149" width="13.83203125" bestFit="1" customWidth="1"/>
    <col min="5150" max="5150" width="21" bestFit="1" customWidth="1"/>
    <col min="5151" max="5151" width="13.83203125" bestFit="1" customWidth="1"/>
    <col min="5152" max="5152" width="21" bestFit="1" customWidth="1"/>
    <col min="5153" max="5153" width="13.83203125" bestFit="1" customWidth="1"/>
    <col min="5154" max="5154" width="21" bestFit="1" customWidth="1"/>
    <col min="5155" max="5155" width="13.83203125" bestFit="1" customWidth="1"/>
    <col min="5156" max="5156" width="21" bestFit="1" customWidth="1"/>
    <col min="5157" max="5157" width="13.83203125" bestFit="1" customWidth="1"/>
    <col min="5158" max="5158" width="20" bestFit="1" customWidth="1"/>
    <col min="5159" max="5159" width="13.83203125" bestFit="1" customWidth="1"/>
    <col min="5160" max="5160" width="21" bestFit="1" customWidth="1"/>
    <col min="5161" max="5161" width="7.83203125" bestFit="1" customWidth="1"/>
    <col min="5162" max="5162" width="9.83203125" bestFit="1" customWidth="1"/>
    <col min="5163" max="5163" width="13.83203125" bestFit="1" customWidth="1"/>
    <col min="5164" max="5164" width="21" bestFit="1" customWidth="1"/>
    <col min="5165" max="5165" width="13.83203125" bestFit="1" customWidth="1"/>
    <col min="5166" max="5166" width="21" bestFit="1" customWidth="1"/>
    <col min="5167" max="5167" width="13.83203125" bestFit="1" customWidth="1"/>
    <col min="5168" max="5168" width="21" bestFit="1" customWidth="1"/>
    <col min="5169" max="5169" width="13.83203125" bestFit="1" customWidth="1"/>
    <col min="5170" max="5170" width="21" bestFit="1" customWidth="1"/>
    <col min="5171" max="5171" width="13.83203125" bestFit="1" customWidth="1"/>
    <col min="5172" max="5172" width="21" bestFit="1" customWidth="1"/>
    <col min="5173" max="5173" width="13.83203125" bestFit="1" customWidth="1"/>
    <col min="5174" max="5174" width="21" bestFit="1" customWidth="1"/>
    <col min="5175" max="5175" width="13.83203125" bestFit="1" customWidth="1"/>
    <col min="5176" max="5176" width="21" bestFit="1" customWidth="1"/>
    <col min="5177" max="5177" width="13.83203125" bestFit="1" customWidth="1"/>
    <col min="5178" max="5178" width="21" bestFit="1" customWidth="1"/>
    <col min="5179" max="5179" width="13.83203125" bestFit="1" customWidth="1"/>
    <col min="5180" max="5180" width="21" bestFit="1" customWidth="1"/>
    <col min="5181" max="5181" width="13.83203125" bestFit="1" customWidth="1"/>
    <col min="5182" max="5182" width="21" bestFit="1" customWidth="1"/>
    <col min="5183" max="5183" width="13.83203125" bestFit="1" customWidth="1"/>
    <col min="5184" max="5184" width="21" bestFit="1" customWidth="1"/>
    <col min="5185" max="5185" width="13.83203125" bestFit="1" customWidth="1"/>
    <col min="5186" max="5186" width="21" bestFit="1" customWidth="1"/>
    <col min="5187" max="5187" width="13.83203125" bestFit="1" customWidth="1"/>
    <col min="5188" max="5188" width="21" bestFit="1" customWidth="1"/>
    <col min="5189" max="5189" width="13.83203125" bestFit="1" customWidth="1"/>
    <col min="5190" max="5190" width="21" bestFit="1" customWidth="1"/>
    <col min="5191" max="5191" width="8.83203125" bestFit="1" customWidth="1"/>
    <col min="5192" max="5192" width="8.1640625" bestFit="1" customWidth="1"/>
    <col min="5193" max="5193" width="8.33203125" bestFit="1" customWidth="1"/>
    <col min="5194" max="5194" width="13.83203125" bestFit="1" customWidth="1"/>
    <col min="5195" max="5195" width="21" bestFit="1" customWidth="1"/>
    <col min="5196" max="5196" width="13.83203125" bestFit="1" customWidth="1"/>
    <col min="5197" max="5197" width="21" bestFit="1" customWidth="1"/>
    <col min="5198" max="5198" width="7.83203125" bestFit="1" customWidth="1"/>
    <col min="5199" max="5199" width="9.83203125" bestFit="1" customWidth="1"/>
    <col min="5200" max="5200" width="13.83203125" bestFit="1" customWidth="1"/>
    <col min="5201" max="5201" width="21" bestFit="1" customWidth="1"/>
    <col min="5202" max="5202" width="13.83203125" bestFit="1" customWidth="1"/>
    <col min="5203" max="5203" width="21" bestFit="1" customWidth="1"/>
    <col min="5204" max="5204" width="13.83203125" bestFit="1" customWidth="1"/>
    <col min="5205" max="5205" width="21" bestFit="1" customWidth="1"/>
    <col min="5206" max="5206" width="13.83203125" bestFit="1" customWidth="1"/>
    <col min="5207" max="5207" width="20" bestFit="1" customWidth="1"/>
    <col min="5208" max="5208" width="13.83203125" bestFit="1" customWidth="1"/>
    <col min="5209" max="5209" width="21" bestFit="1" customWidth="1"/>
    <col min="5210" max="5210" width="13.83203125" bestFit="1" customWidth="1"/>
    <col min="5211" max="5211" width="21" bestFit="1" customWidth="1"/>
    <col min="5212" max="5212" width="13.83203125" bestFit="1" customWidth="1"/>
    <col min="5213" max="5213" width="21" bestFit="1" customWidth="1"/>
    <col min="5214" max="5214" width="8.83203125" bestFit="1" customWidth="1"/>
    <col min="5215" max="5215" width="9.83203125" bestFit="1" customWidth="1"/>
    <col min="5216" max="5216" width="13.83203125" bestFit="1" customWidth="1"/>
    <col min="5217" max="5217" width="21" bestFit="1" customWidth="1"/>
    <col min="5218" max="5218" width="13.83203125" bestFit="1" customWidth="1"/>
    <col min="5219" max="5219" width="19" bestFit="1" customWidth="1"/>
    <col min="5220" max="5220" width="13.83203125" bestFit="1" customWidth="1"/>
    <col min="5221" max="5221" width="21" bestFit="1" customWidth="1"/>
    <col min="5222" max="5222" width="13.83203125" bestFit="1" customWidth="1"/>
    <col min="5223" max="5223" width="21" bestFit="1" customWidth="1"/>
    <col min="5224" max="5224" width="13.83203125" bestFit="1" customWidth="1"/>
    <col min="5225" max="5225" width="21" bestFit="1" customWidth="1"/>
    <col min="5226" max="5226" width="13.83203125" bestFit="1" customWidth="1"/>
    <col min="5227" max="5227" width="21" bestFit="1" customWidth="1"/>
    <col min="5228" max="5228" width="13.83203125" bestFit="1" customWidth="1"/>
    <col min="5229" max="5229" width="21" bestFit="1" customWidth="1"/>
    <col min="5230" max="5230" width="8.1640625" bestFit="1" customWidth="1"/>
    <col min="5231" max="5231" width="8.33203125" bestFit="1" customWidth="1"/>
    <col min="5232" max="5232" width="12.83203125" bestFit="1" customWidth="1"/>
    <col min="5233" max="5233" width="21" bestFit="1" customWidth="1"/>
    <col min="5234" max="5234" width="8.83203125" bestFit="1" customWidth="1"/>
    <col min="5236" max="5236" width="13.83203125" bestFit="1" customWidth="1"/>
    <col min="5237" max="5237" width="21" bestFit="1" customWidth="1"/>
    <col min="5238" max="5238" width="12.83203125" bestFit="1" customWidth="1"/>
    <col min="5239" max="5239" width="21" bestFit="1" customWidth="1"/>
    <col min="5240" max="5240" width="13.83203125" bestFit="1" customWidth="1"/>
    <col min="5241" max="5241" width="20" bestFit="1" customWidth="1"/>
    <col min="5242" max="5242" width="12.83203125" bestFit="1" customWidth="1"/>
    <col min="5243" max="5243" width="21" bestFit="1" customWidth="1"/>
    <col min="5244" max="5244" width="13.83203125" bestFit="1" customWidth="1"/>
    <col min="5245" max="5245" width="21" bestFit="1" customWidth="1"/>
    <col min="5246" max="5246" width="13.83203125" bestFit="1" customWidth="1"/>
    <col min="5247" max="5247" width="21" bestFit="1" customWidth="1"/>
    <col min="5248" max="5248" width="13.83203125" bestFit="1" customWidth="1"/>
    <col min="5249" max="5249" width="21" bestFit="1" customWidth="1"/>
    <col min="5250" max="5250" width="8.83203125" bestFit="1" customWidth="1"/>
    <col min="5252" max="5252" width="8.83203125" bestFit="1" customWidth="1"/>
    <col min="5253" max="5253" width="8.33203125" bestFit="1" customWidth="1"/>
    <col min="5254" max="5254" width="13.83203125" bestFit="1" customWidth="1"/>
    <col min="5255" max="5255" width="21" bestFit="1" customWidth="1"/>
    <col min="5256" max="5256" width="13.83203125" bestFit="1" customWidth="1"/>
    <col min="5257" max="5257" width="21" bestFit="1" customWidth="1"/>
    <col min="5258" max="5258" width="13.83203125" bestFit="1" customWidth="1"/>
    <col min="5259" max="5259" width="21" bestFit="1" customWidth="1"/>
    <col min="5260" max="5260" width="13.83203125" bestFit="1" customWidth="1"/>
    <col min="5261" max="5261" width="21" bestFit="1" customWidth="1"/>
    <col min="5262" max="5262" width="13.83203125" bestFit="1" customWidth="1"/>
    <col min="5263" max="5263" width="21" bestFit="1" customWidth="1"/>
    <col min="5264" max="5264" width="13.83203125" bestFit="1" customWidth="1"/>
    <col min="5265" max="5265" width="21" bestFit="1" customWidth="1"/>
    <col min="5266" max="5266" width="13.83203125" bestFit="1" customWidth="1"/>
    <col min="5267" max="5267" width="21" bestFit="1" customWidth="1"/>
    <col min="5268" max="5268" width="12.83203125" bestFit="1" customWidth="1"/>
    <col min="5269" max="5269" width="21" bestFit="1" customWidth="1"/>
    <col min="5270" max="5270" width="13.83203125" bestFit="1" customWidth="1"/>
    <col min="5271" max="5271" width="20" bestFit="1" customWidth="1"/>
    <col min="5272" max="5272" width="13.83203125" bestFit="1" customWidth="1"/>
    <col min="5273" max="5273" width="21" bestFit="1" customWidth="1"/>
    <col min="5274" max="5274" width="5.83203125" bestFit="1" customWidth="1"/>
    <col min="5275" max="5275" width="8.33203125" bestFit="1" customWidth="1"/>
    <col min="5276" max="5276" width="13.83203125" bestFit="1" customWidth="1"/>
    <col min="5277" max="5277" width="21" bestFit="1" customWidth="1"/>
    <col min="5278" max="5278" width="13.83203125" bestFit="1" customWidth="1"/>
    <col min="5279" max="5279" width="21" bestFit="1" customWidth="1"/>
    <col min="5280" max="5280" width="13.83203125" bestFit="1" customWidth="1"/>
    <col min="5281" max="5281" width="21" bestFit="1" customWidth="1"/>
    <col min="5282" max="5282" width="7.83203125" bestFit="1" customWidth="1"/>
    <col min="5283" max="5283" width="9.83203125" bestFit="1" customWidth="1"/>
    <col min="5284" max="5284" width="13.83203125" bestFit="1" customWidth="1"/>
    <col min="5285" max="5285" width="21" bestFit="1" customWidth="1"/>
    <col min="5286" max="5286" width="13.83203125" bestFit="1" customWidth="1"/>
    <col min="5287" max="5287" width="21" bestFit="1" customWidth="1"/>
    <col min="5288" max="5288" width="13.83203125" bestFit="1" customWidth="1"/>
    <col min="5289" max="5289" width="21" bestFit="1" customWidth="1"/>
    <col min="5290" max="5290" width="13.83203125" bestFit="1" customWidth="1"/>
    <col min="5291" max="5291" width="21" bestFit="1" customWidth="1"/>
    <col min="5292" max="5292" width="13.83203125" bestFit="1" customWidth="1"/>
    <col min="5293" max="5293" width="21" bestFit="1" customWidth="1"/>
    <col min="5294" max="5294" width="13.83203125" bestFit="1" customWidth="1"/>
    <col min="5295" max="5295" width="21" bestFit="1" customWidth="1"/>
    <col min="5296" max="5296" width="13.83203125" bestFit="1" customWidth="1"/>
    <col min="5297" max="5297" width="21" bestFit="1" customWidth="1"/>
    <col min="5298" max="5298" width="13.83203125" bestFit="1" customWidth="1"/>
    <col min="5299" max="5299" width="21" bestFit="1" customWidth="1"/>
    <col min="5300" max="5300" width="13.83203125" bestFit="1" customWidth="1"/>
    <col min="5301" max="5301" width="21" bestFit="1" customWidth="1"/>
    <col min="5302" max="5302" width="13.83203125" bestFit="1" customWidth="1"/>
    <col min="5303" max="5303" width="20" bestFit="1" customWidth="1"/>
    <col min="5304" max="5304" width="13.83203125" bestFit="1" customWidth="1"/>
    <col min="5305" max="5305" width="21" bestFit="1" customWidth="1"/>
    <col min="5306" max="5306" width="13.83203125" bestFit="1" customWidth="1"/>
    <col min="5307" max="5307" width="21" bestFit="1" customWidth="1"/>
    <col min="5308" max="5308" width="13.83203125" bestFit="1" customWidth="1"/>
    <col min="5309" max="5309" width="21" bestFit="1" customWidth="1"/>
    <col min="5310" max="5310" width="13.83203125" bestFit="1" customWidth="1"/>
    <col min="5311" max="5311" width="21" bestFit="1" customWidth="1"/>
    <col min="5312" max="5312" width="5.83203125" bestFit="1" customWidth="1"/>
    <col min="5313" max="5313" width="8.33203125" bestFit="1" customWidth="1"/>
    <col min="5314" max="5314" width="8.83203125" bestFit="1" customWidth="1"/>
    <col min="5315" max="5315" width="9.83203125" bestFit="1" customWidth="1"/>
    <col min="5316" max="5316" width="13.83203125" bestFit="1" customWidth="1"/>
    <col min="5317" max="5317" width="21" bestFit="1" customWidth="1"/>
    <col min="5318" max="5318" width="13.83203125" bestFit="1" customWidth="1"/>
    <col min="5319" max="5319" width="21" bestFit="1" customWidth="1"/>
    <col min="5320" max="5320" width="13.83203125" bestFit="1" customWidth="1"/>
    <col min="5321" max="5321" width="21" bestFit="1" customWidth="1"/>
    <col min="5322" max="5322" width="13.83203125" bestFit="1" customWidth="1"/>
    <col min="5323" max="5323" width="21" bestFit="1" customWidth="1"/>
    <col min="5324" max="5324" width="13.83203125" bestFit="1" customWidth="1"/>
    <col min="5325" max="5325" width="21" bestFit="1" customWidth="1"/>
    <col min="5326" max="5326" width="13.83203125" bestFit="1" customWidth="1"/>
    <col min="5327" max="5327" width="21" bestFit="1" customWidth="1"/>
    <col min="5328" max="5328" width="13.83203125" bestFit="1" customWidth="1"/>
    <col min="5329" max="5329" width="21" bestFit="1" customWidth="1"/>
    <col min="5330" max="5330" width="13.83203125" bestFit="1" customWidth="1"/>
    <col min="5331" max="5331" width="21" bestFit="1" customWidth="1"/>
    <col min="5332" max="5332" width="12.83203125" bestFit="1" customWidth="1"/>
    <col min="5333" max="5333" width="21" bestFit="1" customWidth="1"/>
    <col min="5334" max="5334" width="13.83203125" bestFit="1" customWidth="1"/>
    <col min="5335" max="5335" width="21" bestFit="1" customWidth="1"/>
    <col min="5336" max="5336" width="13.83203125" bestFit="1" customWidth="1"/>
    <col min="5337" max="5337" width="20" bestFit="1" customWidth="1"/>
    <col min="5338" max="5338" width="13.83203125" bestFit="1" customWidth="1"/>
    <col min="5339" max="5339" width="21" bestFit="1" customWidth="1"/>
    <col min="5340" max="5340" width="13.83203125" bestFit="1" customWidth="1"/>
    <col min="5341" max="5341" width="21" bestFit="1" customWidth="1"/>
    <col min="5342" max="5342" width="13.83203125" bestFit="1" customWidth="1"/>
    <col min="5343" max="5343" width="21" bestFit="1" customWidth="1"/>
    <col min="5344" max="5344" width="8.83203125" bestFit="1" customWidth="1"/>
    <col min="5345" max="5345" width="9.83203125" bestFit="1" customWidth="1"/>
    <col min="5346" max="5346" width="13.83203125" bestFit="1" customWidth="1"/>
    <col min="5347" max="5347" width="21" bestFit="1" customWidth="1"/>
    <col min="5348" max="5348" width="13.83203125" bestFit="1" customWidth="1"/>
    <col min="5349" max="5349" width="21" bestFit="1" customWidth="1"/>
    <col min="5350" max="5350" width="8.83203125" bestFit="1" customWidth="1"/>
    <col min="5352" max="5352" width="9.83203125" bestFit="1" customWidth="1"/>
    <col min="5353" max="5353" width="11.83203125" bestFit="1" customWidth="1"/>
    <col min="5354" max="5354" width="13.83203125" bestFit="1" customWidth="1"/>
    <col min="5355" max="5355" width="20" bestFit="1" customWidth="1"/>
    <col min="5356" max="5356" width="13.83203125" bestFit="1" customWidth="1"/>
    <col min="5357" max="5357" width="21" bestFit="1" customWidth="1"/>
    <col min="5358" max="5358" width="13.83203125" bestFit="1" customWidth="1"/>
    <col min="5359" max="5359" width="21" bestFit="1" customWidth="1"/>
    <col min="5360" max="5360" width="13.83203125" bestFit="1" customWidth="1"/>
    <col min="5361" max="5361" width="21" bestFit="1" customWidth="1"/>
    <col min="5362" max="5362" width="13.83203125" bestFit="1" customWidth="1"/>
    <col min="5363" max="5363" width="21" bestFit="1" customWidth="1"/>
    <col min="5364" max="5364" width="13.83203125" bestFit="1" customWidth="1"/>
    <col min="5365" max="5365" width="21" bestFit="1" customWidth="1"/>
    <col min="5366" max="5366" width="13.83203125" bestFit="1" customWidth="1"/>
    <col min="5367" max="5367" width="21" bestFit="1" customWidth="1"/>
    <col min="5368" max="5368" width="13.83203125" bestFit="1" customWidth="1"/>
    <col min="5369" max="5369" width="21" bestFit="1" customWidth="1"/>
    <col min="5370" max="5370" width="12.83203125" bestFit="1" customWidth="1"/>
    <col min="5371" max="5371" width="21" bestFit="1" customWidth="1"/>
    <col min="5372" max="5372" width="13.83203125" bestFit="1" customWidth="1"/>
    <col min="5373" max="5373" width="4" bestFit="1" customWidth="1"/>
    <col min="5374" max="5374" width="21" bestFit="1" customWidth="1"/>
    <col min="5375" max="5375" width="13.83203125" bestFit="1" customWidth="1"/>
    <col min="5376" max="5376" width="21" bestFit="1" customWidth="1"/>
    <col min="5377" max="5377" width="13.83203125" bestFit="1" customWidth="1"/>
    <col min="5378" max="5378" width="21" bestFit="1" customWidth="1"/>
    <col min="5379" max="5379" width="13.83203125" bestFit="1" customWidth="1"/>
    <col min="5380" max="5380" width="21" bestFit="1" customWidth="1"/>
    <col min="5381" max="5381" width="13.83203125" bestFit="1" customWidth="1"/>
    <col min="5382" max="5382" width="21" bestFit="1" customWidth="1"/>
    <col min="5383" max="5383" width="13.83203125" bestFit="1" customWidth="1"/>
    <col min="5384" max="5384" width="21" bestFit="1" customWidth="1"/>
    <col min="5385" max="5385" width="8.83203125" bestFit="1" customWidth="1"/>
    <col min="5386" max="5386" width="9.83203125" bestFit="1" customWidth="1"/>
    <col min="5387" max="5387" width="5.83203125" bestFit="1" customWidth="1"/>
    <col min="5388" max="5388" width="8.33203125" bestFit="1" customWidth="1"/>
    <col min="5389" max="5389" width="13.83203125" bestFit="1" customWidth="1"/>
    <col min="5390" max="5390" width="21" bestFit="1" customWidth="1"/>
    <col min="5391" max="5391" width="13.83203125" bestFit="1" customWidth="1"/>
    <col min="5392" max="5392" width="21" bestFit="1" customWidth="1"/>
    <col min="5393" max="5393" width="13.83203125" bestFit="1" customWidth="1"/>
    <col min="5394" max="5394" width="21" bestFit="1" customWidth="1"/>
    <col min="5395" max="5395" width="13.83203125" bestFit="1" customWidth="1"/>
    <col min="5396" max="5396" width="21" bestFit="1" customWidth="1"/>
    <col min="5397" max="5397" width="8.83203125" bestFit="1" customWidth="1"/>
    <col min="5398" max="5398" width="5.5" bestFit="1" customWidth="1"/>
    <col min="5399" max="5399" width="8.33203125" bestFit="1" customWidth="1"/>
    <col min="5400" max="5400" width="13.83203125" bestFit="1" customWidth="1"/>
    <col min="5401" max="5401" width="21" bestFit="1" customWidth="1"/>
    <col min="5402" max="5402" width="13.83203125" bestFit="1" customWidth="1"/>
    <col min="5403" max="5403" width="21" bestFit="1" customWidth="1"/>
    <col min="5404" max="5404" width="13.83203125" bestFit="1" customWidth="1"/>
    <col min="5405" max="5405" width="21" bestFit="1" customWidth="1"/>
    <col min="5406" max="5406" width="13.83203125" bestFit="1" customWidth="1"/>
    <col min="5407" max="5407" width="21" bestFit="1" customWidth="1"/>
    <col min="5408" max="5408" width="13.83203125" bestFit="1" customWidth="1"/>
    <col min="5409" max="5409" width="21" bestFit="1" customWidth="1"/>
    <col min="5410" max="5410" width="13.83203125" bestFit="1" customWidth="1"/>
    <col min="5411" max="5411" width="21" bestFit="1" customWidth="1"/>
    <col min="5412" max="5412" width="13.83203125" bestFit="1" customWidth="1"/>
    <col min="5413" max="5413" width="21" bestFit="1" customWidth="1"/>
    <col min="5414" max="5414" width="13.83203125" bestFit="1" customWidth="1"/>
    <col min="5415" max="5415" width="21" bestFit="1" customWidth="1"/>
    <col min="5416" max="5416" width="13.83203125" bestFit="1" customWidth="1"/>
    <col min="5417" max="5417" width="21" bestFit="1" customWidth="1"/>
    <col min="5418" max="5418" width="13.83203125" bestFit="1" customWidth="1"/>
    <col min="5419" max="5419" width="21" bestFit="1" customWidth="1"/>
    <col min="5420" max="5420" width="8.83203125" bestFit="1" customWidth="1"/>
    <col min="5421" max="5421" width="9.83203125" bestFit="1" customWidth="1"/>
    <col min="5422" max="5422" width="13.83203125" bestFit="1" customWidth="1"/>
    <col min="5423" max="5423" width="21" bestFit="1" customWidth="1"/>
    <col min="5424" max="5424" width="13.83203125" bestFit="1" customWidth="1"/>
    <col min="5425" max="5425" width="21" bestFit="1" customWidth="1"/>
    <col min="5426" max="5426" width="13.83203125" bestFit="1" customWidth="1"/>
    <col min="5427" max="5427" width="21" bestFit="1" customWidth="1"/>
    <col min="5428" max="5428" width="13.83203125" bestFit="1" customWidth="1"/>
    <col min="5429" max="5429" width="21" bestFit="1" customWidth="1"/>
    <col min="5430" max="5430" width="13.83203125" bestFit="1" customWidth="1"/>
    <col min="5431" max="5431" width="21" bestFit="1" customWidth="1"/>
    <col min="5432" max="5432" width="13.83203125" bestFit="1" customWidth="1"/>
    <col min="5433" max="5433" width="21" bestFit="1" customWidth="1"/>
    <col min="5434" max="5434" width="13.83203125" bestFit="1" customWidth="1"/>
    <col min="5435" max="5435" width="21" bestFit="1" customWidth="1"/>
    <col min="5436" max="5436" width="13.83203125" bestFit="1" customWidth="1"/>
    <col min="5437" max="5437" width="21" bestFit="1" customWidth="1"/>
    <col min="5438" max="5438" width="7.83203125" bestFit="1" customWidth="1"/>
    <col min="5439" max="5439" width="9.83203125" bestFit="1" customWidth="1"/>
    <col min="5440" max="5440" width="13.83203125" bestFit="1" customWidth="1"/>
    <col min="5441" max="5441" width="21" bestFit="1" customWidth="1"/>
    <col min="5442" max="5442" width="13.83203125" bestFit="1" customWidth="1"/>
    <col min="5443" max="5443" width="21" bestFit="1" customWidth="1"/>
    <col min="5444" max="5444" width="13.83203125" bestFit="1" customWidth="1"/>
    <col min="5445" max="5445" width="21" bestFit="1" customWidth="1"/>
    <col min="5446" max="5446" width="13.83203125" bestFit="1" customWidth="1"/>
    <col min="5447" max="5447" width="21" bestFit="1" customWidth="1"/>
    <col min="5448" max="5448" width="13.83203125" bestFit="1" customWidth="1"/>
    <col min="5449" max="5449" width="20" bestFit="1" customWidth="1"/>
    <col min="5450" max="5450" width="13.83203125" bestFit="1" customWidth="1"/>
    <col min="5451" max="5451" width="21" bestFit="1" customWidth="1"/>
    <col min="5452" max="5452" width="13.83203125" bestFit="1" customWidth="1"/>
    <col min="5453" max="5453" width="21" bestFit="1" customWidth="1"/>
    <col min="5454" max="5454" width="13.83203125" bestFit="1" customWidth="1"/>
    <col min="5455" max="5455" width="21" bestFit="1" customWidth="1"/>
    <col min="5456" max="5456" width="12.83203125" bestFit="1" customWidth="1"/>
    <col min="5457" max="5457" width="20" bestFit="1" customWidth="1"/>
    <col min="5458" max="5458" width="13.83203125" bestFit="1" customWidth="1"/>
    <col min="5459" max="5459" width="21" bestFit="1" customWidth="1"/>
    <col min="5460" max="5460" width="13.83203125" bestFit="1" customWidth="1"/>
    <col min="5461" max="5461" width="21" bestFit="1" customWidth="1"/>
    <col min="5462" max="5462" width="13.83203125" bestFit="1" customWidth="1"/>
    <col min="5463" max="5463" width="21" bestFit="1" customWidth="1"/>
    <col min="5464" max="5464" width="13.83203125" bestFit="1" customWidth="1"/>
    <col min="5465" max="5465" width="21" bestFit="1" customWidth="1"/>
    <col min="5466" max="5466" width="13.83203125" bestFit="1" customWidth="1"/>
    <col min="5467" max="5467" width="21" bestFit="1" customWidth="1"/>
    <col min="5468" max="5468" width="13.83203125" bestFit="1" customWidth="1"/>
    <col min="5469" max="5469" width="21" bestFit="1" customWidth="1"/>
    <col min="5470" max="5470" width="13.83203125" bestFit="1" customWidth="1"/>
    <col min="5471" max="5471" width="21" bestFit="1" customWidth="1"/>
    <col min="5472" max="5472" width="13.83203125" bestFit="1" customWidth="1"/>
    <col min="5473" max="5473" width="21" bestFit="1" customWidth="1"/>
    <col min="5474" max="5474" width="13.83203125" bestFit="1" customWidth="1"/>
    <col min="5475" max="5475" width="21" bestFit="1" customWidth="1"/>
    <col min="5476" max="5476" width="13.83203125" bestFit="1" customWidth="1"/>
    <col min="5477" max="5477" width="21" bestFit="1" customWidth="1"/>
    <col min="5478" max="5478" width="13.83203125" bestFit="1" customWidth="1"/>
    <col min="5479" max="5479" width="20" bestFit="1" customWidth="1"/>
    <col min="5480" max="5480" width="9.83203125" bestFit="1" customWidth="1"/>
    <col min="5481" max="5481" width="11.83203125" bestFit="1" customWidth="1"/>
    <col min="5482" max="5482" width="13.83203125" bestFit="1" customWidth="1"/>
    <col min="5483" max="5483" width="21" bestFit="1" customWidth="1"/>
    <col min="5484" max="5484" width="13.83203125" bestFit="1" customWidth="1"/>
    <col min="5485" max="5485" width="21" bestFit="1" customWidth="1"/>
    <col min="5486" max="5486" width="13.83203125" bestFit="1" customWidth="1"/>
    <col min="5487" max="5487" width="21" bestFit="1" customWidth="1"/>
    <col min="5488" max="5488" width="13.83203125" bestFit="1" customWidth="1"/>
    <col min="5489" max="5489" width="21" bestFit="1" customWidth="1"/>
    <col min="5490" max="5490" width="13.83203125" bestFit="1" customWidth="1"/>
    <col min="5491" max="5491" width="21" bestFit="1" customWidth="1"/>
    <col min="5492" max="5492" width="13.83203125" bestFit="1" customWidth="1"/>
    <col min="5493" max="5493" width="21" bestFit="1" customWidth="1"/>
    <col min="5494" max="5494" width="13.83203125" bestFit="1" customWidth="1"/>
    <col min="5495" max="5495" width="21" bestFit="1" customWidth="1"/>
    <col min="5496" max="5496" width="13.83203125" bestFit="1" customWidth="1"/>
    <col min="5497" max="5497" width="21" bestFit="1" customWidth="1"/>
    <col min="5498" max="5498" width="13.83203125" bestFit="1" customWidth="1"/>
    <col min="5499" max="5499" width="21" bestFit="1" customWidth="1"/>
    <col min="5500" max="5500" width="8.83203125" bestFit="1" customWidth="1"/>
    <col min="5501" max="5501" width="9.83203125" bestFit="1" customWidth="1"/>
    <col min="5502" max="5502" width="13.83203125" bestFit="1" customWidth="1"/>
    <col min="5503" max="5503" width="21" bestFit="1" customWidth="1"/>
    <col min="5504" max="5504" width="8.83203125" bestFit="1" customWidth="1"/>
    <col min="5506" max="5506" width="13.83203125" bestFit="1" customWidth="1"/>
    <col min="5507" max="5507" width="21" bestFit="1" customWidth="1"/>
    <col min="5508" max="5508" width="13.83203125" bestFit="1" customWidth="1"/>
    <col min="5509" max="5509" width="21" bestFit="1" customWidth="1"/>
    <col min="5510" max="5510" width="13.83203125" bestFit="1" customWidth="1"/>
    <col min="5511" max="5511" width="21" bestFit="1" customWidth="1"/>
    <col min="5512" max="5512" width="13.83203125" bestFit="1" customWidth="1"/>
    <col min="5513" max="5513" width="21" bestFit="1" customWidth="1"/>
    <col min="5514" max="5514" width="13.83203125" bestFit="1" customWidth="1"/>
    <col min="5515" max="5515" width="21" bestFit="1" customWidth="1"/>
    <col min="5516" max="5516" width="13.83203125" bestFit="1" customWidth="1"/>
    <col min="5517" max="5517" width="21" bestFit="1" customWidth="1"/>
    <col min="5518" max="5518" width="13.83203125" bestFit="1" customWidth="1"/>
    <col min="5519" max="5519" width="21" bestFit="1" customWidth="1"/>
    <col min="5520" max="5520" width="13.83203125" bestFit="1" customWidth="1"/>
    <col min="5521" max="5521" width="21" bestFit="1" customWidth="1"/>
    <col min="5522" max="5522" width="7.83203125" bestFit="1" customWidth="1"/>
    <col min="5523" max="5523" width="9.83203125" bestFit="1" customWidth="1"/>
    <col min="5524" max="5524" width="13.83203125" bestFit="1" customWidth="1"/>
    <col min="5525" max="5525" width="21" bestFit="1" customWidth="1"/>
    <col min="5526" max="5526" width="13.83203125" bestFit="1" customWidth="1"/>
    <col min="5527" max="5527" width="21" bestFit="1" customWidth="1"/>
    <col min="5528" max="5528" width="5.83203125" bestFit="1" customWidth="1"/>
    <col min="5529" max="5529" width="8.33203125" bestFit="1" customWidth="1"/>
    <col min="5530" max="5530" width="13.83203125" bestFit="1" customWidth="1"/>
    <col min="5531" max="5531" width="21" bestFit="1" customWidth="1"/>
    <col min="5532" max="5532" width="13.83203125" bestFit="1" customWidth="1"/>
    <col min="5533" max="5533" width="21" bestFit="1" customWidth="1"/>
    <col min="5534" max="5534" width="13.83203125" bestFit="1" customWidth="1"/>
    <col min="5535" max="5535" width="20" bestFit="1" customWidth="1"/>
    <col min="5536" max="5536" width="5.83203125" bestFit="1" customWidth="1"/>
    <col min="5537" max="5537" width="8.33203125" bestFit="1" customWidth="1"/>
    <col min="5538" max="5538" width="8.83203125" bestFit="1" customWidth="1"/>
    <col min="5540" max="5540" width="9.83203125" bestFit="1" customWidth="1"/>
    <col min="5541" max="5541" width="11.83203125" bestFit="1" customWidth="1"/>
    <col min="5542" max="5542" width="13.83203125" bestFit="1" customWidth="1"/>
    <col min="5543" max="5543" width="21" bestFit="1" customWidth="1"/>
    <col min="5544" max="5544" width="13.83203125" bestFit="1" customWidth="1"/>
    <col min="5545" max="5545" width="21" bestFit="1" customWidth="1"/>
    <col min="5546" max="5546" width="12.83203125" bestFit="1" customWidth="1"/>
    <col min="5547" max="5547" width="21" bestFit="1" customWidth="1"/>
    <col min="5548" max="5548" width="13.83203125" bestFit="1" customWidth="1"/>
    <col min="5549" max="5549" width="20" bestFit="1" customWidth="1"/>
    <col min="5550" max="5550" width="13.83203125" bestFit="1" customWidth="1"/>
    <col min="5551" max="5551" width="21" bestFit="1" customWidth="1"/>
    <col min="5552" max="5552" width="13.83203125" bestFit="1" customWidth="1"/>
    <col min="5553" max="5553" width="21" bestFit="1" customWidth="1"/>
    <col min="5554" max="5554" width="13.83203125" bestFit="1" customWidth="1"/>
    <col min="5555" max="5555" width="21" bestFit="1" customWidth="1"/>
    <col min="5556" max="5556" width="5.83203125" bestFit="1" customWidth="1"/>
    <col min="5557" max="5557" width="8.33203125" bestFit="1" customWidth="1"/>
    <col min="5558" max="5558" width="13.83203125" bestFit="1" customWidth="1"/>
    <col min="5559" max="5559" width="21" bestFit="1" customWidth="1"/>
    <col min="5560" max="5560" width="13.83203125" bestFit="1" customWidth="1"/>
    <col min="5561" max="5561" width="21" bestFit="1" customWidth="1"/>
    <col min="5562" max="5562" width="13.83203125" bestFit="1" customWidth="1"/>
    <col min="5563" max="5563" width="21" bestFit="1" customWidth="1"/>
    <col min="5564" max="5564" width="8.83203125" bestFit="1" customWidth="1"/>
    <col min="5566" max="5566" width="8.83203125" bestFit="1" customWidth="1"/>
    <col min="5567" max="5567" width="9.83203125" bestFit="1" customWidth="1"/>
    <col min="5568" max="5568" width="13.83203125" bestFit="1" customWidth="1"/>
    <col min="5569" max="5569" width="21" bestFit="1" customWidth="1"/>
    <col min="5570" max="5570" width="13.83203125" bestFit="1" customWidth="1"/>
    <col min="5571" max="5571" width="21" bestFit="1" customWidth="1"/>
    <col min="5572" max="5572" width="13.83203125" bestFit="1" customWidth="1"/>
    <col min="5573" max="5573" width="21" bestFit="1" customWidth="1"/>
    <col min="5574" max="5574" width="8.83203125" bestFit="1" customWidth="1"/>
    <col min="5576" max="5576" width="13.83203125" bestFit="1" customWidth="1"/>
    <col min="5577" max="5577" width="21" bestFit="1" customWidth="1"/>
    <col min="5578" max="5578" width="8.83203125" bestFit="1" customWidth="1"/>
    <col min="5579" max="5579" width="5.5" bestFit="1" customWidth="1"/>
    <col min="5580" max="5580" width="8.33203125" bestFit="1" customWidth="1"/>
    <col min="5581" max="5581" width="13.83203125" bestFit="1" customWidth="1"/>
    <col min="5582" max="5582" width="21" bestFit="1" customWidth="1"/>
    <col min="5583" max="5583" width="8.83203125" bestFit="1" customWidth="1"/>
    <col min="5585" max="5585" width="13.83203125" bestFit="1" customWidth="1"/>
    <col min="5586" max="5586" width="21" bestFit="1" customWidth="1"/>
    <col min="5587" max="5587" width="13.83203125" bestFit="1" customWidth="1"/>
    <col min="5588" max="5588" width="21" bestFit="1" customWidth="1"/>
    <col min="5589" max="5589" width="13.83203125" bestFit="1" customWidth="1"/>
    <col min="5590" max="5590" width="21" bestFit="1" customWidth="1"/>
    <col min="5591" max="5591" width="12.83203125" bestFit="1" customWidth="1"/>
    <col min="5592" max="5592" width="21" bestFit="1" customWidth="1"/>
    <col min="5593" max="5593" width="8.83203125" bestFit="1" customWidth="1"/>
    <col min="5595" max="5595" width="9.83203125" bestFit="1" customWidth="1"/>
    <col min="5596" max="5596" width="11.83203125" bestFit="1" customWidth="1"/>
    <col min="5597" max="5597" width="13.83203125" bestFit="1" customWidth="1"/>
    <col min="5598" max="5598" width="21" bestFit="1" customWidth="1"/>
    <col min="5599" max="5599" width="8.83203125" bestFit="1" customWidth="1"/>
    <col min="5601" max="5601" width="13.83203125" bestFit="1" customWidth="1"/>
    <col min="5602" max="5602" width="21" bestFit="1" customWidth="1"/>
    <col min="5603" max="5603" width="13.83203125" bestFit="1" customWidth="1"/>
    <col min="5604" max="5604" width="21" bestFit="1" customWidth="1"/>
    <col min="5605" max="5605" width="12.83203125" bestFit="1" customWidth="1"/>
    <col min="5606" max="5606" width="21" bestFit="1" customWidth="1"/>
    <col min="5607" max="5607" width="13.83203125" bestFit="1" customWidth="1"/>
    <col min="5608" max="5608" width="21" bestFit="1" customWidth="1"/>
    <col min="5609" max="5609" width="13.83203125" bestFit="1" customWidth="1"/>
    <col min="5610" max="5610" width="21" bestFit="1" customWidth="1"/>
    <col min="5611" max="5611" width="8.83203125" bestFit="1" customWidth="1"/>
    <col min="5613" max="5613" width="9.83203125" bestFit="1" customWidth="1"/>
    <col min="5614" max="5614" width="11.83203125" bestFit="1" customWidth="1"/>
    <col min="5615" max="5615" width="7.83203125" bestFit="1" customWidth="1"/>
    <col min="5616" max="5616" width="9.83203125" bestFit="1" customWidth="1"/>
    <col min="5617" max="5617" width="13.83203125" bestFit="1" customWidth="1"/>
    <col min="5618" max="5618" width="21" bestFit="1" customWidth="1"/>
    <col min="5619" max="5619" width="13.83203125" bestFit="1" customWidth="1"/>
    <col min="5620" max="5620" width="21" bestFit="1" customWidth="1"/>
    <col min="5621" max="5621" width="5.83203125" bestFit="1" customWidth="1"/>
    <col min="5622" max="5622" width="8.33203125" bestFit="1" customWidth="1"/>
    <col min="5623" max="5623" width="13.83203125" bestFit="1" customWidth="1"/>
    <col min="5624" max="5624" width="21" bestFit="1" customWidth="1"/>
    <col min="5625" max="5625" width="13.83203125" bestFit="1" customWidth="1"/>
    <col min="5626" max="5626" width="21" bestFit="1" customWidth="1"/>
    <col min="5627" max="5627" width="13.83203125" bestFit="1" customWidth="1"/>
    <col min="5628" max="5628" width="21" bestFit="1" customWidth="1"/>
    <col min="5629" max="5629" width="7.83203125" bestFit="1" customWidth="1"/>
    <col min="5630" max="5630" width="9.83203125" bestFit="1" customWidth="1"/>
    <col min="5631" max="5631" width="13.83203125" bestFit="1" customWidth="1"/>
    <col min="5632" max="5632" width="21" bestFit="1" customWidth="1"/>
    <col min="5633" max="5633" width="12.83203125" bestFit="1" customWidth="1"/>
    <col min="5634" max="5634" width="21" bestFit="1" customWidth="1"/>
    <col min="5635" max="5635" width="13.83203125" bestFit="1" customWidth="1"/>
    <col min="5636" max="5636" width="21" bestFit="1" customWidth="1"/>
    <col min="5637" max="5637" width="12.83203125" bestFit="1" customWidth="1"/>
    <col min="5638" max="5638" width="21" bestFit="1" customWidth="1"/>
    <col min="5639" max="5639" width="13.83203125" bestFit="1" customWidth="1"/>
    <col min="5640" max="5640" width="21" bestFit="1" customWidth="1"/>
    <col min="5641" max="5641" width="13.83203125" bestFit="1" customWidth="1"/>
    <col min="5642" max="5642" width="21" bestFit="1" customWidth="1"/>
    <col min="5643" max="5643" width="13.83203125" bestFit="1" customWidth="1"/>
    <col min="5644" max="5644" width="21" bestFit="1" customWidth="1"/>
    <col min="5645" max="5645" width="8.1640625" bestFit="1" customWidth="1"/>
    <col min="5646" max="5646" width="8.33203125" bestFit="1" customWidth="1"/>
    <col min="5647" max="5647" width="13.83203125" bestFit="1" customWidth="1"/>
    <col min="5648" max="5648" width="21" bestFit="1" customWidth="1"/>
    <col min="5649" max="5649" width="13.83203125" bestFit="1" customWidth="1"/>
    <col min="5650" max="5650" width="21" bestFit="1" customWidth="1"/>
    <col min="5651" max="5651" width="13.83203125" bestFit="1" customWidth="1"/>
    <col min="5652" max="5652" width="21" bestFit="1" customWidth="1"/>
    <col min="5653" max="5653" width="13.83203125" bestFit="1" customWidth="1"/>
    <col min="5654" max="5654" width="21" bestFit="1" customWidth="1"/>
    <col min="5655" max="5655" width="13.83203125" bestFit="1" customWidth="1"/>
    <col min="5656" max="5656" width="21" bestFit="1" customWidth="1"/>
    <col min="5657" max="5657" width="13.83203125" bestFit="1" customWidth="1"/>
    <col min="5658" max="5658" width="21" bestFit="1" customWidth="1"/>
    <col min="5659" max="5659" width="13.83203125" bestFit="1" customWidth="1"/>
    <col min="5660" max="5660" width="20" bestFit="1" customWidth="1"/>
    <col min="5661" max="5661" width="8.83203125" bestFit="1" customWidth="1"/>
    <col min="5663" max="5663" width="13.83203125" bestFit="1" customWidth="1"/>
    <col min="5664" max="5664" width="15.83203125" bestFit="1" customWidth="1"/>
    <col min="5665" max="5665" width="13.83203125" bestFit="1" customWidth="1"/>
    <col min="5666" max="5666" width="21" bestFit="1" customWidth="1"/>
    <col min="5667" max="5667" width="13.83203125" bestFit="1" customWidth="1"/>
    <col min="5668" max="5668" width="21" bestFit="1" customWidth="1"/>
    <col min="5669" max="5669" width="13.83203125" bestFit="1" customWidth="1"/>
    <col min="5670" max="5670" width="21" bestFit="1" customWidth="1"/>
    <col min="5671" max="5671" width="13.83203125" bestFit="1" customWidth="1"/>
    <col min="5672" max="5672" width="21" bestFit="1" customWidth="1"/>
    <col min="5673" max="5673" width="5.83203125" bestFit="1" customWidth="1"/>
    <col min="5674" max="5674" width="8.33203125" bestFit="1" customWidth="1"/>
    <col min="5675" max="5675" width="12.83203125" bestFit="1" customWidth="1"/>
    <col min="5676" max="5676" width="21" bestFit="1" customWidth="1"/>
    <col min="5677" max="5677" width="13.83203125" bestFit="1" customWidth="1"/>
    <col min="5678" max="5678" width="21" bestFit="1" customWidth="1"/>
    <col min="5679" max="5679" width="13.83203125" bestFit="1" customWidth="1"/>
    <col min="5680" max="5680" width="21" bestFit="1" customWidth="1"/>
    <col min="5681" max="5681" width="13.83203125" bestFit="1" customWidth="1"/>
    <col min="5682" max="5682" width="21" bestFit="1" customWidth="1"/>
    <col min="5683" max="5683" width="13.83203125" bestFit="1" customWidth="1"/>
    <col min="5684" max="5684" width="21" bestFit="1" customWidth="1"/>
    <col min="5685" max="5685" width="13.83203125" bestFit="1" customWidth="1"/>
    <col min="5686" max="5686" width="21" bestFit="1" customWidth="1"/>
    <col min="5687" max="5687" width="13.83203125" bestFit="1" customWidth="1"/>
    <col min="5688" max="5688" width="21" bestFit="1" customWidth="1"/>
    <col min="5689" max="5689" width="13.83203125" bestFit="1" customWidth="1"/>
    <col min="5690" max="5690" width="21" bestFit="1" customWidth="1"/>
    <col min="5691" max="5691" width="13.83203125" bestFit="1" customWidth="1"/>
    <col min="5692" max="5692" width="21" bestFit="1" customWidth="1"/>
    <col min="5693" max="5693" width="7.83203125" bestFit="1" customWidth="1"/>
    <col min="5694" max="5694" width="9.83203125" bestFit="1" customWidth="1"/>
    <col min="5695" max="5695" width="8.83203125" bestFit="1" customWidth="1"/>
    <col min="5696" max="5696" width="5.5" bestFit="1" customWidth="1"/>
    <col min="5697" max="5697" width="8.1640625" bestFit="1" customWidth="1"/>
    <col min="5698" max="5698" width="8.33203125" bestFit="1" customWidth="1"/>
    <col min="5699" max="5699" width="13.83203125" bestFit="1" customWidth="1"/>
    <col min="5700" max="5700" width="21" bestFit="1" customWidth="1"/>
    <col min="5701" max="5701" width="13.83203125" bestFit="1" customWidth="1"/>
    <col min="5702" max="5702" width="21" bestFit="1" customWidth="1"/>
    <col min="5703" max="5703" width="13.83203125" bestFit="1" customWidth="1"/>
    <col min="5704" max="5704" width="21" bestFit="1" customWidth="1"/>
    <col min="5705" max="5705" width="13.83203125" bestFit="1" customWidth="1"/>
    <col min="5706" max="5706" width="21" bestFit="1" customWidth="1"/>
    <col min="5707" max="5707" width="13.83203125" bestFit="1" customWidth="1"/>
    <col min="5708" max="5708" width="21" bestFit="1" customWidth="1"/>
    <col min="5709" max="5709" width="13.83203125" bestFit="1" customWidth="1"/>
    <col min="5710" max="5710" width="21" bestFit="1" customWidth="1"/>
    <col min="5711" max="5711" width="13.83203125" bestFit="1" customWidth="1"/>
    <col min="5712" max="5712" width="15.83203125" bestFit="1" customWidth="1"/>
    <col min="5713" max="5713" width="13.83203125" bestFit="1" customWidth="1"/>
    <col min="5714" max="5714" width="21" bestFit="1" customWidth="1"/>
    <col min="5715" max="5715" width="13.83203125" bestFit="1" customWidth="1"/>
    <col min="5716" max="5716" width="21" bestFit="1" customWidth="1"/>
    <col min="5717" max="5717" width="13.83203125" bestFit="1" customWidth="1"/>
    <col min="5718" max="5718" width="21" bestFit="1" customWidth="1"/>
    <col min="5719" max="5719" width="13.83203125" bestFit="1" customWidth="1"/>
    <col min="5720" max="5720" width="20" bestFit="1" customWidth="1"/>
    <col min="5721" max="5721" width="13.83203125" bestFit="1" customWidth="1"/>
    <col min="5722" max="5722" width="21" bestFit="1" customWidth="1"/>
    <col min="5723" max="5723" width="13.83203125" bestFit="1" customWidth="1"/>
    <col min="5724" max="5724" width="21" bestFit="1" customWidth="1"/>
    <col min="5725" max="5725" width="13.83203125" bestFit="1" customWidth="1"/>
    <col min="5726" max="5726" width="21" bestFit="1" customWidth="1"/>
    <col min="5727" max="5727" width="13.83203125" bestFit="1" customWidth="1"/>
    <col min="5728" max="5728" width="21" bestFit="1" customWidth="1"/>
    <col min="5729" max="5729" width="13.83203125" bestFit="1" customWidth="1"/>
    <col min="5730" max="5730" width="21" bestFit="1" customWidth="1"/>
    <col min="5731" max="5731" width="8.83203125" bestFit="1" customWidth="1"/>
    <col min="5732" max="5732" width="8.33203125" bestFit="1" customWidth="1"/>
    <col min="5733" max="5733" width="13.83203125" bestFit="1" customWidth="1"/>
    <col min="5734" max="5734" width="21" bestFit="1" customWidth="1"/>
    <col min="5735" max="5735" width="13.83203125" bestFit="1" customWidth="1"/>
    <col min="5736" max="5736" width="21" bestFit="1" customWidth="1"/>
    <col min="5737" max="5737" width="13.83203125" bestFit="1" customWidth="1"/>
    <col min="5738" max="5738" width="21" bestFit="1" customWidth="1"/>
    <col min="5739" max="5739" width="13.83203125" bestFit="1" customWidth="1"/>
    <col min="5740" max="5740" width="21" bestFit="1" customWidth="1"/>
    <col min="5741" max="5741" width="13.83203125" bestFit="1" customWidth="1"/>
    <col min="5742" max="5742" width="21" bestFit="1" customWidth="1"/>
    <col min="5743" max="5743" width="13.83203125" bestFit="1" customWidth="1"/>
    <col min="5744" max="5744" width="21" bestFit="1" customWidth="1"/>
    <col min="5745" max="5745" width="13.83203125" bestFit="1" customWidth="1"/>
    <col min="5746" max="5746" width="21" bestFit="1" customWidth="1"/>
    <col min="5747" max="5747" width="13.83203125" bestFit="1" customWidth="1"/>
    <col min="5748" max="5748" width="21" bestFit="1" customWidth="1"/>
    <col min="5749" max="5749" width="13.83203125" bestFit="1" customWidth="1"/>
    <col min="5750" max="5750" width="21" bestFit="1" customWidth="1"/>
    <col min="5751" max="5751" width="13.83203125" bestFit="1" customWidth="1"/>
    <col min="5752" max="5752" width="21" bestFit="1" customWidth="1"/>
    <col min="5753" max="5753" width="13.83203125" bestFit="1" customWidth="1"/>
    <col min="5754" max="5754" width="21" bestFit="1" customWidth="1"/>
    <col min="5755" max="5755" width="13.83203125" bestFit="1" customWidth="1"/>
    <col min="5756" max="5756" width="21" bestFit="1" customWidth="1"/>
    <col min="5757" max="5757" width="13.83203125" bestFit="1" customWidth="1"/>
    <col min="5758" max="5758" width="21" bestFit="1" customWidth="1"/>
    <col min="5759" max="5759" width="8.83203125" bestFit="1" customWidth="1"/>
    <col min="5761" max="5761" width="13.83203125" bestFit="1" customWidth="1"/>
    <col min="5762" max="5762" width="21" bestFit="1" customWidth="1"/>
    <col min="5763" max="5763" width="13.83203125" bestFit="1" customWidth="1"/>
    <col min="5764" max="5764" width="21" bestFit="1" customWidth="1"/>
    <col min="5765" max="5765" width="13.83203125" bestFit="1" customWidth="1"/>
    <col min="5766" max="5766" width="21" bestFit="1" customWidth="1"/>
    <col min="5767" max="5767" width="9.83203125" bestFit="1" customWidth="1"/>
    <col min="5768" max="5768" width="11.83203125" bestFit="1" customWidth="1"/>
    <col min="5769" max="5769" width="8.1640625" bestFit="1" customWidth="1"/>
    <col min="5770" max="5770" width="9.83203125" bestFit="1" customWidth="1"/>
    <col min="5771" max="5771" width="13.83203125" bestFit="1" customWidth="1"/>
    <col min="5772" max="5772" width="21" bestFit="1" customWidth="1"/>
    <col min="5773" max="5773" width="13.83203125" bestFit="1" customWidth="1"/>
    <col min="5774" max="5774" width="21" bestFit="1" customWidth="1"/>
    <col min="5775" max="5775" width="13.83203125" bestFit="1" customWidth="1"/>
    <col min="5776" max="5776" width="21" bestFit="1" customWidth="1"/>
    <col min="5777" max="5777" width="5.83203125" bestFit="1" customWidth="1"/>
    <col min="5778" max="5778" width="8.1640625" bestFit="1" customWidth="1"/>
    <col min="5779" max="5779" width="8.33203125" bestFit="1" customWidth="1"/>
    <col min="5780" max="5780" width="13.83203125" bestFit="1" customWidth="1"/>
    <col min="5781" max="5781" width="21" bestFit="1" customWidth="1"/>
    <col min="5782" max="5782" width="13.83203125" bestFit="1" customWidth="1"/>
    <col min="5783" max="5783" width="21" bestFit="1" customWidth="1"/>
    <col min="5784" max="5784" width="13.83203125" bestFit="1" customWidth="1"/>
    <col min="5785" max="5785" width="21" bestFit="1" customWidth="1"/>
    <col min="5786" max="5786" width="13.83203125" bestFit="1" customWidth="1"/>
    <col min="5787" max="5787" width="21" bestFit="1" customWidth="1"/>
    <col min="5788" max="5788" width="5.83203125" bestFit="1" customWidth="1"/>
    <col min="5789" max="5789" width="8.33203125" bestFit="1" customWidth="1"/>
    <col min="5790" max="5790" width="13.83203125" bestFit="1" customWidth="1"/>
    <col min="5791" max="5791" width="21" bestFit="1" customWidth="1"/>
    <col min="5792" max="5792" width="13.83203125" bestFit="1" customWidth="1"/>
    <col min="5793" max="5793" width="21" bestFit="1" customWidth="1"/>
    <col min="5794" max="5794" width="13.83203125" bestFit="1" customWidth="1"/>
    <col min="5795" max="5795" width="21" bestFit="1" customWidth="1"/>
    <col min="5796" max="5796" width="8.83203125" bestFit="1" customWidth="1"/>
    <col min="5798" max="5798" width="8.83203125" bestFit="1" customWidth="1"/>
    <col min="5799" max="5799" width="8.33203125" bestFit="1" customWidth="1"/>
    <col min="5800" max="5800" width="13.83203125" bestFit="1" customWidth="1"/>
    <col min="5801" max="5801" width="21" bestFit="1" customWidth="1"/>
    <col min="5802" max="5802" width="13.83203125" bestFit="1" customWidth="1"/>
    <col min="5803" max="5803" width="21" bestFit="1" customWidth="1"/>
    <col min="5804" max="5804" width="7.83203125" bestFit="1" customWidth="1"/>
    <col min="5805" max="5805" width="9.83203125" bestFit="1" customWidth="1"/>
    <col min="5806" max="5806" width="13.83203125" bestFit="1" customWidth="1"/>
    <col min="5807" max="5807" width="21" bestFit="1" customWidth="1"/>
    <col min="5808" max="5808" width="13.83203125" bestFit="1" customWidth="1"/>
    <col min="5809" max="5809" width="21" bestFit="1" customWidth="1"/>
    <col min="5810" max="5810" width="8.83203125" bestFit="1" customWidth="1"/>
    <col min="5812" max="5812" width="13.83203125" bestFit="1" customWidth="1"/>
    <col min="5813" max="5813" width="21" bestFit="1" customWidth="1"/>
    <col min="5814" max="5814" width="13.83203125" bestFit="1" customWidth="1"/>
    <col min="5815" max="5815" width="21" bestFit="1" customWidth="1"/>
    <col min="5816" max="5816" width="8.83203125" bestFit="1" customWidth="1"/>
    <col min="5817" max="5817" width="9.83203125" bestFit="1" customWidth="1"/>
    <col min="5818" max="5818" width="13.83203125" bestFit="1" customWidth="1"/>
    <col min="5819" max="5819" width="21" bestFit="1" customWidth="1"/>
    <col min="5820" max="5820" width="13.83203125" bestFit="1" customWidth="1"/>
    <col min="5821" max="5821" width="21" bestFit="1" customWidth="1"/>
    <col min="5822" max="5822" width="5.83203125" bestFit="1" customWidth="1"/>
    <col min="5823" max="5823" width="8.33203125" bestFit="1" customWidth="1"/>
    <col min="5824" max="5824" width="13.83203125" bestFit="1" customWidth="1"/>
    <col min="5825" max="5825" width="21" bestFit="1" customWidth="1"/>
    <col min="5826" max="5826" width="8.1640625" bestFit="1" customWidth="1"/>
    <col min="5827" max="5827" width="8.33203125" bestFit="1" customWidth="1"/>
    <col min="5828" max="5828" width="13.83203125" bestFit="1" customWidth="1"/>
    <col min="5829" max="5829" width="21" bestFit="1" customWidth="1"/>
    <col min="5830" max="5830" width="13.83203125" bestFit="1" customWidth="1"/>
    <col min="5831" max="5831" width="21" bestFit="1" customWidth="1"/>
    <col min="5832" max="5832" width="13.83203125" bestFit="1" customWidth="1"/>
    <col min="5833" max="5833" width="21" bestFit="1" customWidth="1"/>
    <col min="5834" max="5834" width="13.83203125" bestFit="1" customWidth="1"/>
    <col min="5835" max="5835" width="21" bestFit="1" customWidth="1"/>
    <col min="5836" max="5836" width="13.83203125" bestFit="1" customWidth="1"/>
    <col min="5837" max="5837" width="21" bestFit="1" customWidth="1"/>
    <col min="5838" max="5838" width="13.83203125" bestFit="1" customWidth="1"/>
    <col min="5839" max="5839" width="21" bestFit="1" customWidth="1"/>
    <col min="5841" max="5841" width="12.83203125" bestFit="1" customWidth="1"/>
    <col min="5842" max="5842" width="9.83203125" bestFit="1" customWidth="1"/>
    <col min="5843" max="5843" width="11.83203125" bestFit="1" customWidth="1"/>
    <col min="5844" max="5844" width="13.83203125" bestFit="1" customWidth="1"/>
    <col min="5845" max="5845" width="21" bestFit="1" customWidth="1"/>
    <col min="5846" max="5846" width="13.83203125" bestFit="1" customWidth="1"/>
    <col min="5847" max="5847" width="21" bestFit="1" customWidth="1"/>
    <col min="5848" max="5848" width="8.1640625" bestFit="1" customWidth="1"/>
    <col min="5849" max="5849" width="8.33203125" bestFit="1" customWidth="1"/>
    <col min="5850" max="5850" width="13.83203125" bestFit="1" customWidth="1"/>
    <col min="5851" max="5851" width="21" bestFit="1" customWidth="1"/>
    <col min="5852" max="5852" width="13.83203125" bestFit="1" customWidth="1"/>
    <col min="5853" max="5853" width="20" bestFit="1" customWidth="1"/>
    <col min="5854" max="5854" width="13.83203125" bestFit="1" customWidth="1"/>
    <col min="5855" max="5855" width="21" bestFit="1" customWidth="1"/>
    <col min="5856" max="5856" width="7.83203125" bestFit="1" customWidth="1"/>
    <col min="5857" max="5857" width="9.83203125" bestFit="1" customWidth="1"/>
    <col min="5858" max="5858" width="13.83203125" bestFit="1" customWidth="1"/>
    <col min="5859" max="5859" width="21" bestFit="1" customWidth="1"/>
    <col min="5860" max="5860" width="13.83203125" bestFit="1" customWidth="1"/>
    <col min="5861" max="5861" width="21" bestFit="1" customWidth="1"/>
    <col min="5862" max="5862" width="13.83203125" bestFit="1" customWidth="1"/>
    <col min="5863" max="5863" width="21" bestFit="1" customWidth="1"/>
    <col min="5864" max="5864" width="7.83203125" bestFit="1" customWidth="1"/>
    <col min="5865" max="5865" width="9.83203125" bestFit="1" customWidth="1"/>
    <col min="5866" max="5866" width="13.83203125" bestFit="1" customWidth="1"/>
    <col min="5867" max="5867" width="21" bestFit="1" customWidth="1"/>
    <col min="5868" max="5868" width="13.83203125" bestFit="1" customWidth="1"/>
    <col min="5869" max="5869" width="21" bestFit="1" customWidth="1"/>
    <col min="5870" max="5870" width="13.83203125" bestFit="1" customWidth="1"/>
    <col min="5871" max="5871" width="20" bestFit="1" customWidth="1"/>
    <col min="5872" max="5872" width="13.83203125" bestFit="1" customWidth="1"/>
    <col min="5873" max="5873" width="21" bestFit="1" customWidth="1"/>
    <col min="5874" max="5874" width="13.83203125" bestFit="1" customWidth="1"/>
    <col min="5875" max="5875" width="21" bestFit="1" customWidth="1"/>
    <col min="5876" max="5876" width="13.83203125" bestFit="1" customWidth="1"/>
    <col min="5877" max="5877" width="21" bestFit="1" customWidth="1"/>
    <col min="5878" max="5878" width="13.83203125" bestFit="1" customWidth="1"/>
    <col min="5879" max="5879" width="21" bestFit="1" customWidth="1"/>
    <col min="5880" max="5880" width="13.83203125" bestFit="1" customWidth="1"/>
    <col min="5881" max="5881" width="21" bestFit="1" customWidth="1"/>
    <col min="5882" max="5882" width="7.83203125" bestFit="1" customWidth="1"/>
    <col min="5883" max="5883" width="9.83203125" bestFit="1" customWidth="1"/>
    <col min="5884" max="5884" width="13.83203125" bestFit="1" customWidth="1"/>
    <col min="5885" max="5885" width="21" bestFit="1" customWidth="1"/>
    <col min="5886" max="5886" width="5.83203125" bestFit="1" customWidth="1"/>
    <col min="5887" max="5887" width="8.33203125" bestFit="1" customWidth="1"/>
    <col min="5888" max="5888" width="13.83203125" bestFit="1" customWidth="1"/>
    <col min="5889" max="5889" width="21" bestFit="1" customWidth="1"/>
    <col min="5890" max="5890" width="13.83203125" bestFit="1" customWidth="1"/>
    <col min="5891" max="5891" width="21" bestFit="1" customWidth="1"/>
    <col min="5892" max="5892" width="9.83203125" bestFit="1" customWidth="1"/>
    <col min="5893" max="5893" width="11.83203125" bestFit="1" customWidth="1"/>
    <col min="5894" max="5894" width="13.83203125" bestFit="1" customWidth="1"/>
    <col min="5895" max="5895" width="21" bestFit="1" customWidth="1"/>
    <col min="5896" max="5896" width="7.83203125" bestFit="1" customWidth="1"/>
    <col min="5897" max="5897" width="9.83203125" bestFit="1" customWidth="1"/>
    <col min="5898" max="5898" width="13.83203125" bestFit="1" customWidth="1"/>
    <col min="5899" max="5899" width="21" bestFit="1" customWidth="1"/>
    <col min="5900" max="5900" width="13.83203125" bestFit="1" customWidth="1"/>
    <col min="5901" max="5901" width="21" bestFit="1" customWidth="1"/>
    <col min="5902" max="5902" width="13.83203125" bestFit="1" customWidth="1"/>
    <col min="5903" max="5903" width="21" bestFit="1" customWidth="1"/>
    <col min="5904" max="5904" width="13.83203125" bestFit="1" customWidth="1"/>
    <col min="5905" max="5905" width="21" bestFit="1" customWidth="1"/>
    <col min="5906" max="5906" width="7.83203125" bestFit="1" customWidth="1"/>
    <col min="5907" max="5907" width="9.83203125" bestFit="1" customWidth="1"/>
    <col min="5908" max="5908" width="8.83203125" bestFit="1" customWidth="1"/>
    <col min="5910" max="5910" width="13.83203125" bestFit="1" customWidth="1"/>
    <col min="5911" max="5911" width="21" bestFit="1" customWidth="1"/>
    <col min="5912" max="5912" width="13.83203125" bestFit="1" customWidth="1"/>
    <col min="5913" max="5913" width="21" bestFit="1" customWidth="1"/>
    <col min="5914" max="5914" width="5.83203125" bestFit="1" customWidth="1"/>
    <col min="5915" max="5915" width="8.33203125" bestFit="1" customWidth="1"/>
    <col min="5916" max="5916" width="13.83203125" bestFit="1" customWidth="1"/>
    <col min="5917" max="5917" width="21" bestFit="1" customWidth="1"/>
    <col min="5918" max="5918" width="13.83203125" bestFit="1" customWidth="1"/>
    <col min="5919" max="5919" width="21" bestFit="1" customWidth="1"/>
    <col min="5920" max="5920" width="13.83203125" bestFit="1" customWidth="1"/>
    <col min="5921" max="5921" width="21" bestFit="1" customWidth="1"/>
    <col min="5922" max="5922" width="13.83203125" bestFit="1" customWidth="1"/>
    <col min="5923" max="5923" width="21" bestFit="1" customWidth="1"/>
    <col min="5924" max="5924" width="13.83203125" bestFit="1" customWidth="1"/>
    <col min="5925" max="5925" width="21" bestFit="1" customWidth="1"/>
    <col min="5926" max="5926" width="13.83203125" bestFit="1" customWidth="1"/>
    <col min="5927" max="5927" width="21" bestFit="1" customWidth="1"/>
    <col min="5928" max="5928" width="13.83203125" bestFit="1" customWidth="1"/>
    <col min="5929" max="5929" width="21" bestFit="1" customWidth="1"/>
    <col min="5930" max="5930" width="13.83203125" bestFit="1" customWidth="1"/>
    <col min="5931" max="5931" width="21" bestFit="1" customWidth="1"/>
    <col min="5932" max="5932" width="12.83203125" bestFit="1" customWidth="1"/>
    <col min="5933" max="5933" width="21" bestFit="1" customWidth="1"/>
    <col min="5934" max="5934" width="5.83203125" bestFit="1" customWidth="1"/>
    <col min="5935" max="5935" width="8.1640625" bestFit="1" customWidth="1"/>
    <col min="5936" max="5936" width="8.33203125" bestFit="1" customWidth="1"/>
    <col min="5937" max="5937" width="8.83203125" bestFit="1" customWidth="1"/>
    <col min="5939" max="5939" width="5.83203125" bestFit="1" customWidth="1"/>
    <col min="5940" max="5940" width="8.33203125" bestFit="1" customWidth="1"/>
    <col min="5941" max="5941" width="13.83203125" bestFit="1" customWidth="1"/>
    <col min="5942" max="5942" width="21" bestFit="1" customWidth="1"/>
    <col min="5943" max="5943" width="13.83203125" bestFit="1" customWidth="1"/>
    <col min="5944" max="5944" width="21" bestFit="1" customWidth="1"/>
    <col min="5945" max="5945" width="5.83203125" bestFit="1" customWidth="1"/>
    <col min="5946" max="5946" width="8.33203125" bestFit="1" customWidth="1"/>
    <col min="5947" max="5947" width="13.83203125" bestFit="1" customWidth="1"/>
    <col min="5948" max="5948" width="20" bestFit="1" customWidth="1"/>
    <col min="5949" max="5949" width="13.83203125" bestFit="1" customWidth="1"/>
    <col min="5950" max="5950" width="21" bestFit="1" customWidth="1"/>
    <col min="5952" max="5952" width="12.83203125" bestFit="1" customWidth="1"/>
    <col min="5953" max="5953" width="5.83203125" bestFit="1" customWidth="1"/>
    <col min="5954" max="5954" width="8.33203125" bestFit="1" customWidth="1"/>
    <col min="5955" max="5955" width="13.83203125" bestFit="1" customWidth="1"/>
    <col min="5956" max="5956" width="21" bestFit="1" customWidth="1"/>
    <col min="5957" max="5957" width="8.83203125" bestFit="1" customWidth="1"/>
    <col min="5958" max="5958" width="8.33203125" bestFit="1" customWidth="1"/>
    <col min="5959" max="5959" width="13.83203125" bestFit="1" customWidth="1"/>
    <col min="5960" max="5960" width="21" bestFit="1" customWidth="1"/>
    <col min="5961" max="5961" width="12.83203125" bestFit="1" customWidth="1"/>
    <col min="5962" max="5962" width="21" bestFit="1" customWidth="1"/>
    <col min="5963" max="5963" width="13.83203125" bestFit="1" customWidth="1"/>
    <col min="5964" max="5964" width="21" bestFit="1" customWidth="1"/>
    <col min="5965" max="5965" width="13.83203125" bestFit="1" customWidth="1"/>
    <col min="5966" max="5966" width="21" bestFit="1" customWidth="1"/>
    <col min="5967" max="5967" width="13.83203125" bestFit="1" customWidth="1"/>
    <col min="5968" max="5968" width="21" bestFit="1" customWidth="1"/>
    <col min="5969" max="5969" width="8.83203125" bestFit="1" customWidth="1"/>
    <col min="5970" max="5970" width="8.33203125" bestFit="1" customWidth="1"/>
    <col min="5971" max="5971" width="13.83203125" bestFit="1" customWidth="1"/>
    <col min="5972" max="5972" width="21" bestFit="1" customWidth="1"/>
    <col min="5973" max="5973" width="13.83203125" bestFit="1" customWidth="1"/>
    <col min="5974" max="5974" width="21" bestFit="1" customWidth="1"/>
    <col min="5975" max="5975" width="5.83203125" bestFit="1" customWidth="1"/>
    <col min="5976" max="5976" width="8.33203125" bestFit="1" customWidth="1"/>
    <col min="5977" max="5977" width="13.83203125" bestFit="1" customWidth="1"/>
    <col min="5978" max="5978" width="21" bestFit="1" customWidth="1"/>
    <col min="5979" max="5979" width="13.83203125" bestFit="1" customWidth="1"/>
    <col min="5980" max="5980" width="21" bestFit="1" customWidth="1"/>
    <col min="5981" max="5981" width="13.83203125" bestFit="1" customWidth="1"/>
    <col min="5982" max="5982" width="21" bestFit="1" customWidth="1"/>
    <col min="5983" max="5983" width="13.83203125" bestFit="1" customWidth="1"/>
    <col min="5984" max="5984" width="21" bestFit="1" customWidth="1"/>
    <col min="5985" max="5985" width="13.83203125" bestFit="1" customWidth="1"/>
    <col min="5986" max="5986" width="21" bestFit="1" customWidth="1"/>
    <col min="5987" max="5987" width="13.83203125" bestFit="1" customWidth="1"/>
    <col min="5988" max="5988" width="21" bestFit="1" customWidth="1"/>
    <col min="5989" max="5989" width="5.83203125" bestFit="1" customWidth="1"/>
    <col min="5990" max="5990" width="8.33203125" bestFit="1" customWidth="1"/>
    <col min="5991" max="5991" width="13.83203125" bestFit="1" customWidth="1"/>
    <col min="5992" max="5992" width="21" bestFit="1" customWidth="1"/>
    <col min="5993" max="5993" width="13.83203125" bestFit="1" customWidth="1"/>
    <col min="5994" max="5994" width="21" bestFit="1" customWidth="1"/>
    <col min="5995" max="5995" width="5.83203125" bestFit="1" customWidth="1"/>
    <col min="5996" max="5996" width="8.33203125" bestFit="1" customWidth="1"/>
    <col min="5997" max="5997" width="8.1640625" bestFit="1" customWidth="1"/>
    <col min="5998" max="5998" width="9.83203125" bestFit="1" customWidth="1"/>
    <col min="5999" max="5999" width="13.83203125" bestFit="1" customWidth="1"/>
    <col min="6000" max="6000" width="21" bestFit="1" customWidth="1"/>
    <col min="6001" max="6001" width="13.83203125" bestFit="1" customWidth="1"/>
    <col min="6002" max="6002" width="21" bestFit="1" customWidth="1"/>
    <col min="6003" max="6003" width="13.83203125" bestFit="1" customWidth="1"/>
    <col min="6004" max="6004" width="20" bestFit="1" customWidth="1"/>
    <col min="6005" max="6005" width="13.83203125" bestFit="1" customWidth="1"/>
    <col min="6006" max="6006" width="21" bestFit="1" customWidth="1"/>
    <col min="6007" max="6007" width="13.83203125" bestFit="1" customWidth="1"/>
    <col min="6008" max="6008" width="21" bestFit="1" customWidth="1"/>
    <col min="6009" max="6009" width="13.83203125" bestFit="1" customWidth="1"/>
    <col min="6010" max="6010" width="21" bestFit="1" customWidth="1"/>
    <col min="6011" max="6011" width="12.83203125" bestFit="1" customWidth="1"/>
    <col min="6012" max="6012" width="21" bestFit="1" customWidth="1"/>
    <col min="6013" max="6013" width="8.83203125" bestFit="1" customWidth="1"/>
    <col min="6014" max="6014" width="9.33203125" bestFit="1" customWidth="1"/>
    <col min="6015" max="6015" width="9.83203125" bestFit="1" customWidth="1"/>
    <col min="6016" max="6016" width="11.83203125" bestFit="1" customWidth="1"/>
    <col min="6017" max="6017" width="6.83203125" bestFit="1" customWidth="1"/>
    <col min="6018" max="6018" width="9.33203125" bestFit="1" customWidth="1"/>
    <col min="6019" max="6019" width="13.83203125" bestFit="1" customWidth="1"/>
    <col min="6020" max="6020" width="21" bestFit="1" customWidth="1"/>
    <col min="6021" max="6021" width="13.83203125" bestFit="1" customWidth="1"/>
    <col min="6022" max="6022" width="21" bestFit="1" customWidth="1"/>
    <col min="6023" max="6023" width="8.1640625" bestFit="1" customWidth="1"/>
    <col min="6024" max="6024" width="9.33203125" bestFit="1" customWidth="1"/>
    <col min="6025" max="6025" width="13.83203125" bestFit="1" customWidth="1"/>
    <col min="6026" max="6026" width="21" bestFit="1" customWidth="1"/>
    <col min="6027" max="6027" width="13.83203125" bestFit="1" customWidth="1"/>
    <col min="6028" max="6028" width="21" bestFit="1" customWidth="1"/>
    <col min="6029" max="6029" width="9.83203125" bestFit="1" customWidth="1"/>
    <col min="6030" max="6030" width="11.83203125" bestFit="1" customWidth="1"/>
    <col min="6031" max="6031" width="8.83203125" bestFit="1" customWidth="1"/>
    <col min="6032" max="6032" width="9.33203125" bestFit="1" customWidth="1"/>
    <col min="6033" max="6033" width="13.83203125" bestFit="1" customWidth="1"/>
    <col min="6034" max="6034" width="20" bestFit="1" customWidth="1"/>
    <col min="6035" max="6035" width="13.83203125" bestFit="1" customWidth="1"/>
    <col min="6036" max="6036" width="21" bestFit="1" customWidth="1"/>
    <col min="6037" max="6037" width="13.83203125" bestFit="1" customWidth="1"/>
    <col min="6038" max="6038" width="21" bestFit="1" customWidth="1"/>
    <col min="6039" max="6039" width="6.83203125" bestFit="1" customWidth="1"/>
    <col min="6040" max="6040" width="9.33203125" bestFit="1" customWidth="1"/>
    <col min="6041" max="6041" width="8.1640625" bestFit="1" customWidth="1"/>
    <col min="6042" max="6042" width="9.33203125" bestFit="1" customWidth="1"/>
    <col min="6043" max="6043" width="9" bestFit="1" customWidth="1"/>
    <col min="6044" max="6044" width="5.5" bestFit="1" customWidth="1"/>
    <col min="6045" max="6045" width="8.1640625" bestFit="1" customWidth="1"/>
    <col min="6046" max="6046" width="11.5" bestFit="1" customWidth="1"/>
    <col min="6047" max="6047" width="10" bestFit="1" customWidth="1"/>
  </cols>
  <sheetData>
    <row r="1" spans="1:7" x14ac:dyDescent="0.2">
      <c r="A1" s="10" t="s">
        <v>8223</v>
      </c>
      <c r="B1" t="s">
        <v>8362</v>
      </c>
    </row>
    <row r="3" spans="1:7" x14ac:dyDescent="0.2">
      <c r="A3" s="10" t="s">
        <v>8364</v>
      </c>
      <c r="B3" s="10" t="s">
        <v>8363</v>
      </c>
    </row>
    <row r="4" spans="1:7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G4" s="15"/>
    </row>
    <row r="5" spans="1:7" x14ac:dyDescent="0.2">
      <c r="A5" s="11" t="s">
        <v>8308</v>
      </c>
      <c r="B5" s="7">
        <v>300</v>
      </c>
      <c r="C5" s="7"/>
      <c r="D5" s="7">
        <v>180</v>
      </c>
      <c r="E5" s="7">
        <v>40</v>
      </c>
      <c r="F5" s="7">
        <v>520</v>
      </c>
      <c r="G5" s="16"/>
    </row>
    <row r="6" spans="1:7" x14ac:dyDescent="0.2">
      <c r="A6" s="11" t="s">
        <v>8334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  <c r="G6" s="16"/>
    </row>
    <row r="7" spans="1:7" x14ac:dyDescent="0.2">
      <c r="A7" s="11" t="s">
        <v>8331</v>
      </c>
      <c r="B7" s="7">
        <v>80</v>
      </c>
      <c r="C7" s="7"/>
      <c r="D7" s="7">
        <v>140</v>
      </c>
      <c r="E7" s="7"/>
      <c r="F7" s="7">
        <v>220</v>
      </c>
      <c r="G7" s="16"/>
    </row>
    <row r="8" spans="1:7" x14ac:dyDescent="0.2">
      <c r="A8" s="11" t="s">
        <v>8329</v>
      </c>
      <c r="B8" s="7"/>
      <c r="C8" s="7"/>
      <c r="D8" s="7"/>
      <c r="E8" s="7">
        <v>24</v>
      </c>
      <c r="F8" s="7">
        <v>24</v>
      </c>
      <c r="G8" s="16"/>
    </row>
    <row r="9" spans="1:7" x14ac:dyDescent="0.2">
      <c r="A9" s="11" t="s">
        <v>8323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  <c r="G9" s="16"/>
    </row>
    <row r="10" spans="1:7" x14ac:dyDescent="0.2">
      <c r="A10" s="11" t="s">
        <v>8336</v>
      </c>
      <c r="B10" s="7">
        <v>103</v>
      </c>
      <c r="C10" s="7"/>
      <c r="D10" s="7">
        <v>117</v>
      </c>
      <c r="E10" s="7"/>
      <c r="F10" s="7">
        <v>220</v>
      </c>
      <c r="G10" s="16"/>
    </row>
    <row r="11" spans="1:7" x14ac:dyDescent="0.2">
      <c r="A11" s="11" t="s">
        <v>8320</v>
      </c>
      <c r="B11" s="7">
        <v>80</v>
      </c>
      <c r="C11" s="7"/>
      <c r="D11" s="7">
        <v>127</v>
      </c>
      <c r="E11" s="7">
        <v>30</v>
      </c>
      <c r="F11" s="7">
        <v>237</v>
      </c>
      <c r="G11" s="16"/>
    </row>
    <row r="12" spans="1:7" x14ac:dyDescent="0.2">
      <c r="A12" s="11" t="s">
        <v>8317</v>
      </c>
      <c r="B12" s="7">
        <v>209</v>
      </c>
      <c r="C12" s="7"/>
      <c r="D12" s="7">
        <v>213</v>
      </c>
      <c r="E12" s="7">
        <v>178</v>
      </c>
      <c r="F12" s="7">
        <v>600</v>
      </c>
      <c r="G12" s="16"/>
    </row>
    <row r="13" spans="1:7" x14ac:dyDescent="0.2">
      <c r="A13" s="11" t="s">
        <v>8315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  <c r="G13" s="16"/>
    </row>
    <row r="14" spans="1:7" x14ac:dyDescent="0.2">
      <c r="A14" s="11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  <row r="16" spans="1:7" x14ac:dyDescent="0.2">
      <c r="A16" s="17" t="s">
        <v>8400</v>
      </c>
      <c r="B16" s="15" t="s">
        <v>8401</v>
      </c>
    </row>
    <row r="17" spans="1:2" x14ac:dyDescent="0.2">
      <c r="A17" s="11" t="s">
        <v>8308</v>
      </c>
      <c r="B17" s="16">
        <f>GETPIVOTDATA("state",$A$3,"state","successful","Category","film &amp; video")/GETPIVOTDATA("state",$A$3,"Category","film &amp; video")</f>
        <v>0.57692307692307687</v>
      </c>
    </row>
    <row r="18" spans="1:2" x14ac:dyDescent="0.2">
      <c r="A18" s="11" t="s">
        <v>8334</v>
      </c>
      <c r="B18" s="16">
        <f>GETPIVOTDATA("state",$A$3,"state","successful","Category","food")/GETPIVOTDATA("state",$A$3,"Category","food")</f>
        <v>0.17</v>
      </c>
    </row>
    <row r="19" spans="1:2" x14ac:dyDescent="0.2">
      <c r="A19" s="11" t="s">
        <v>8331</v>
      </c>
      <c r="B19" s="16">
        <f>GETPIVOTDATA("state",$A$3,"state","successful","Category","games")/GETPIVOTDATA("state",$A$3,"Category","games")</f>
        <v>0.36363636363636365</v>
      </c>
    </row>
    <row r="20" spans="1:2" x14ac:dyDescent="0.2">
      <c r="A20" s="11" t="s">
        <v>8329</v>
      </c>
      <c r="B20" s="16">
        <f>GETPIVOTDATA("state",$A$3,"state","successful","Category","journalism")/GETPIVOTDATA("state",$A$3,"Category","journalism")</f>
        <v>0</v>
      </c>
    </row>
    <row r="21" spans="1:2" x14ac:dyDescent="0.2">
      <c r="A21" s="11" t="s">
        <v>8323</v>
      </c>
      <c r="B21" s="16">
        <f>GETPIVOTDATA("state",$A$3,"state","successful","Category","music")/GETPIVOTDATA("state",$A$3,"Category","music")</f>
        <v>0.77142857142857146</v>
      </c>
    </row>
    <row r="22" spans="1:2" x14ac:dyDescent="0.2">
      <c r="A22" s="11" t="s">
        <v>8336</v>
      </c>
      <c r="B22" s="16">
        <f>GETPIVOTDATA("state",$A$3,"state","successful","Category","photography")/GETPIVOTDATA("state",$A$3,"Category","photography")</f>
        <v>0.4681818181818182</v>
      </c>
    </row>
    <row r="23" spans="1:2" x14ac:dyDescent="0.2">
      <c r="A23" s="11" t="s">
        <v>8320</v>
      </c>
      <c r="B23" s="16">
        <f>GETPIVOTDATA("state",$A$3,"state","successful","Category","publishing")/GETPIVOTDATA("state",$A$3,"Category","publishing")</f>
        <v>0.33755274261603374</v>
      </c>
    </row>
    <row r="24" spans="1:2" x14ac:dyDescent="0.2">
      <c r="A24" s="11" t="s">
        <v>8317</v>
      </c>
      <c r="B24" s="16">
        <f>GETPIVOTDATA("state",$A$3,"state","successful","Category","technology")/GETPIVOTDATA("state",$A$3,"Category","technology")</f>
        <v>0.34833333333333333</v>
      </c>
    </row>
    <row r="25" spans="1:2" x14ac:dyDescent="0.2">
      <c r="A25" s="11" t="s">
        <v>8315</v>
      </c>
      <c r="B25" s="16">
        <f>GETPIVOTDATA("state",$A$3,"state","successful","Category","theater")/GETPIVOTDATA("state",$A$3,"Category","theater")</f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4799-E8EA-A043-9BA2-7DCA19C4C22B}">
  <sheetPr codeName="Sheet3"/>
  <dimension ref="A1:F47"/>
  <sheetViews>
    <sheetView workbookViewId="0">
      <selection activeCell="L3" sqref="L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18.83203125" bestFit="1" customWidth="1"/>
    <col min="9" max="9" width="11.83203125" bestFit="1" customWidth="1"/>
    <col min="10" max="10" width="23.1640625" bestFit="1" customWidth="1"/>
    <col min="11" max="11" width="16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8358</v>
      </c>
      <c r="B2" t="s">
        <v>8362</v>
      </c>
    </row>
    <row r="4" spans="1:6" x14ac:dyDescent="0.2">
      <c r="A4" s="10" t="s">
        <v>8364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11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11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11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11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11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1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11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11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1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11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1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11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11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1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11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11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1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11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1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11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1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11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1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11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11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1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1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11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11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11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11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11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11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11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1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11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1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11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11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11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951DA-E593-CC46-B317-E4EE210E38CE}">
  <sheetPr codeName="Sheet4"/>
  <dimension ref="A1:F18"/>
  <sheetViews>
    <sheetView workbookViewId="0">
      <selection sqref="A1:F18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1.6640625" bestFit="1" customWidth="1"/>
    <col min="8" max="8" width="11.83203125" bestFit="1" customWidth="1"/>
    <col min="9" max="9" width="21.6640625" bestFit="1" customWidth="1"/>
    <col min="10" max="10" width="16" bestFit="1" customWidth="1"/>
    <col min="11" max="11" width="25.83203125" bestFit="1" customWidth="1"/>
  </cols>
  <sheetData>
    <row r="1" spans="1:6" x14ac:dyDescent="0.2">
      <c r="A1" s="10" t="s">
        <v>8358</v>
      </c>
      <c r="B1" t="s">
        <v>8362</v>
      </c>
    </row>
    <row r="2" spans="1:6" x14ac:dyDescent="0.2">
      <c r="A2" s="10" t="s">
        <v>8379</v>
      </c>
      <c r="B2" t="s">
        <v>8362</v>
      </c>
    </row>
    <row r="4" spans="1:6" x14ac:dyDescent="0.2">
      <c r="A4" s="10" t="s">
        <v>8364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8368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4" t="s">
        <v>8378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4" t="s">
        <v>8369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4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4" t="s">
        <v>8370</v>
      </c>
      <c r="B10" s="7">
        <v>27</v>
      </c>
      <c r="C10" s="7">
        <v>126</v>
      </c>
      <c r="D10" s="7"/>
      <c r="E10" s="7">
        <v>233</v>
      </c>
      <c r="F10" s="7">
        <v>386</v>
      </c>
    </row>
    <row r="11" spans="1:6" x14ac:dyDescent="0.2">
      <c r="A11" s="14" t="s">
        <v>8371</v>
      </c>
      <c r="B11" s="7">
        <v>27</v>
      </c>
      <c r="C11" s="7">
        <v>148</v>
      </c>
      <c r="D11" s="7"/>
      <c r="E11" s="7">
        <v>212</v>
      </c>
      <c r="F11" s="7">
        <v>387</v>
      </c>
    </row>
    <row r="12" spans="1:6" x14ac:dyDescent="0.2">
      <c r="A12" s="14" t="s">
        <v>8372</v>
      </c>
      <c r="B12" s="7">
        <v>43</v>
      </c>
      <c r="C12" s="7">
        <v>148</v>
      </c>
      <c r="D12" s="7"/>
      <c r="E12" s="7">
        <v>192</v>
      </c>
      <c r="F12" s="7">
        <v>383</v>
      </c>
    </row>
    <row r="13" spans="1:6" x14ac:dyDescent="0.2">
      <c r="A13" s="14" t="s">
        <v>8373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2">
      <c r="A14" s="14" t="s">
        <v>8374</v>
      </c>
      <c r="B14" s="7">
        <v>24</v>
      </c>
      <c r="C14" s="7">
        <v>126</v>
      </c>
      <c r="D14" s="7"/>
      <c r="E14" s="7">
        <v>148</v>
      </c>
      <c r="F14" s="7">
        <v>298</v>
      </c>
    </row>
    <row r="15" spans="1:6" x14ac:dyDescent="0.2">
      <c r="A15" s="14" t="s">
        <v>8375</v>
      </c>
      <c r="B15" s="7">
        <v>20</v>
      </c>
      <c r="C15" s="7">
        <v>151</v>
      </c>
      <c r="D15" s="7"/>
      <c r="E15" s="7">
        <v>184</v>
      </c>
      <c r="F15" s="7">
        <v>355</v>
      </c>
    </row>
    <row r="16" spans="1:6" x14ac:dyDescent="0.2">
      <c r="A16" s="14" t="s">
        <v>8376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2">
      <c r="A17" s="14" t="s">
        <v>8367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2">
      <c r="A18" s="14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2CE0A-8F95-2D48-848A-A626A2B62476}">
  <sheetPr codeName="Sheet5"/>
  <dimension ref="A1:H13"/>
  <sheetViews>
    <sheetView workbookViewId="0">
      <selection activeCell="F2" sqref="F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style="6" bestFit="1" customWidth="1"/>
    <col min="7" max="7" width="15" style="6" bestFit="1" customWidth="1"/>
    <col min="8" max="8" width="18.1640625" style="6" bestFit="1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COUNTIFS(Sheet1!D:D, "&lt;1000", Sheet1!F:F, "successful")</f>
        <v>322</v>
      </c>
      <c r="C2">
        <f>COUNTIFS(Sheet1!D:D, "&lt;1000", Sheet1!F:F, "failed")</f>
        <v>113</v>
      </c>
      <c r="D2">
        <f>COUNTIFS(Sheet1!D:D, "&lt;1000", Sheet1!F:F, "canceled")</f>
        <v>18</v>
      </c>
      <c r="E2">
        <f>SUM(B2:D2)</f>
        <v>453</v>
      </c>
      <c r="F2" s="6">
        <f>(B2/E2)</f>
        <v>0.71081677704194257</v>
      </c>
      <c r="G2" s="6">
        <f>(C2/E2)</f>
        <v>0.24944812362030905</v>
      </c>
      <c r="H2" s="6">
        <f>(D2/E2)</f>
        <v>3.9735099337748346E-2</v>
      </c>
    </row>
    <row r="3" spans="1:8" x14ac:dyDescent="0.2">
      <c r="A3" t="s">
        <v>8389</v>
      </c>
      <c r="B3">
        <f>COUNTIFS(Sheet1!D:D, "&gt;=1000", Sheet1!D:D, "&lt;=4999", Sheet1!F:F, "successful")</f>
        <v>932</v>
      </c>
      <c r="C3">
        <f>COUNTIFS(Sheet1!D:D, "&gt;=1000", Sheet1!D:D, "&lt;=4999", Sheet1!F:F, "failed")</f>
        <v>420</v>
      </c>
      <c r="D3">
        <f>COUNTIFS(Sheet1!D:D, "&gt;=1000", Sheet1!D:D, "&lt;=4999", Sheet1!F:F, "canceled")</f>
        <v>60</v>
      </c>
      <c r="E3">
        <f t="shared" ref="E3:E13" si="0">SUM(B3:D3)</f>
        <v>1412</v>
      </c>
      <c r="F3" s="6">
        <f t="shared" ref="F3:F13" si="1">(B3/E3)</f>
        <v>0.66005665722379603</v>
      </c>
      <c r="G3" s="6">
        <f t="shared" ref="G3:G13" si="2">(C3/E3)</f>
        <v>0.29745042492917845</v>
      </c>
      <c r="H3" s="6">
        <f t="shared" ref="H3:H13" si="3">(D3/E3)</f>
        <v>4.2492917847025496E-2</v>
      </c>
    </row>
    <row r="4" spans="1:8" x14ac:dyDescent="0.2">
      <c r="A4" t="s">
        <v>8390</v>
      </c>
      <c r="B4">
        <f>COUNTIFS(Sheet1!D:D, "&gt;=5000", Sheet1!D:D, "&lt;=9999", Sheet1!F:F, "successful")</f>
        <v>381</v>
      </c>
      <c r="C4">
        <f>COUNTIFS(Sheet1!D:D, "&gt;=5000", Sheet1!D:D, "&lt;=9999", Sheet1!F:F, "failed")</f>
        <v>283</v>
      </c>
      <c r="D4">
        <f>COUNTIFS(Sheet1!D:D, "&gt;=5000", Sheet1!D:D, "&lt;=9999", Sheet1!F:F,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8391</v>
      </c>
      <c r="B5">
        <f>COUNTIFS(Sheet1!D:D, "&gt;=10000", Sheet1!D:D, "&lt;=14999", Sheet1!F:F, "successful")</f>
        <v>168</v>
      </c>
      <c r="C5">
        <f>COUNTIFS(Sheet1!D:D, "&gt;=10000", Sheet1!D:D, "&lt;=14999", Sheet1!F:F, "failed")</f>
        <v>144</v>
      </c>
      <c r="D5">
        <f>COUNTIFS(Sheet1!D:D, "&gt;=10000", Sheet1!D:D, "&lt;=14999", Sheet1!F:F,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8392</v>
      </c>
      <c r="B6">
        <f>COUNTIFS(Sheet1!D:D, "&gt;=15000", Sheet1!D:D, "&lt;=19999", Sheet1!F:F, "successful")</f>
        <v>94</v>
      </c>
      <c r="C6">
        <f>COUNTIFS(Sheet1!D:D, "&gt;=15000", Sheet1!D:D, "&lt;=19999", Sheet1!F:F, "failed")</f>
        <v>90</v>
      </c>
      <c r="D6">
        <f>COUNTIFS(Sheet1!D:D, "&gt;=15000", Sheet1!D:D, "&lt;=19999", Sheet1!F:F,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8393</v>
      </c>
      <c r="B7">
        <f>COUNTIFS(Sheet1!D:D, "&gt;=20000", Sheet1!D:D, "&lt;=24999", Sheet1!F:F, "successful")</f>
        <v>62</v>
      </c>
      <c r="C7">
        <f>COUNTIFS(Sheet1!D:D, "&gt;=20000", Sheet1!D:D, "&lt;=24999", Sheet1!F:F, "failed")</f>
        <v>72</v>
      </c>
      <c r="D7">
        <f>COUNTIFS(Sheet1!D:D, "&gt;=20000", Sheet1!D:D, "&lt;=24999", Sheet1!F:F,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8394</v>
      </c>
      <c r="B8">
        <f>COUNTIFS(Sheet1!D:D, "&gt;=25000", Sheet1!D:D, "&lt;=29999", Sheet1!F:F, "successful")</f>
        <v>55</v>
      </c>
      <c r="C8">
        <f>COUNTIFS(Sheet1!D:D, "&gt;=25000", Sheet1!D:D, "&lt;=29999", Sheet1!F:F, "failed")</f>
        <v>64</v>
      </c>
      <c r="D8">
        <f>COUNTIFS(Sheet1!D:D, "&gt;=25000", Sheet1!D:D, "&lt;=29999", Sheet1!F:F,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COUNTIFS(Sheet1!D:D, "&gt;=30000", Sheet1!D:D, "&lt;=34999", Sheet1!F:F, "successful")</f>
        <v>32</v>
      </c>
      <c r="C9">
        <f>COUNTIFS(Sheet1!D:D, "&gt;=30000", Sheet1!D:D, "&lt;=34999", Sheet1!F:F, "failed")</f>
        <v>37</v>
      </c>
      <c r="D9">
        <f>COUNTIFS(Sheet1!D:D, "&gt;=30000", Sheet1!D:D, "&lt;=34999", Sheet1!F:F,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COUNTIFS(Sheet1!D:D, "&gt;=35000", Sheet1!D:D, "&lt;=39999", Sheet1!F:F, "successful")</f>
        <v>26</v>
      </c>
      <c r="C10">
        <f>COUNTIFS(Sheet1!D:D, "&gt;=35000", Sheet1!D:D, "&lt;=39999", Sheet1!F:F, "failed")</f>
        <v>22</v>
      </c>
      <c r="D10">
        <f>COUNTIFS(Sheet1!D:D, "&gt;=35000", Sheet1!D:D, "&lt;=39999", Sheet1!F:F,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COUNTIFS(Sheet1!D:D, "&gt;=40000", Sheet1!D:D, "&lt;=44999", Sheet1!F:F, "successful")</f>
        <v>21</v>
      </c>
      <c r="C11">
        <f>COUNTIFS(Sheet1!D:D, "&gt;=40000", Sheet1!D:D, "&lt;=44999", Sheet1!F:F, "failed")</f>
        <v>16</v>
      </c>
      <c r="D11">
        <f>COUNTIFS(Sheet1!D:D, "&gt;=40000", Sheet1!D:D, "&lt;=44999", Sheet1!F:F,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8398</v>
      </c>
      <c r="B12">
        <f>COUNTIFS(Sheet1!D:D, "&gt;=45000", Sheet1!D:D, "&lt;=49999", Sheet1!F:F, "successful")</f>
        <v>6</v>
      </c>
      <c r="C12">
        <f>COUNTIFS(Sheet1!D:D, "&gt;=45000", Sheet1!D:D, "&lt;=49999", Sheet1!F:F, "failed")</f>
        <v>11</v>
      </c>
      <c r="D12">
        <f>COUNTIFS(Sheet1!D:D, "&gt;=45000", Sheet1!D:D, "&lt;=49999", Sheet1!F:F,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8399</v>
      </c>
      <c r="B13">
        <f>COUNTIFS(Sheet1!D:D, "&gt;=50000", Sheet1!F:F, "successful")</f>
        <v>86</v>
      </c>
      <c r="C13">
        <f>COUNTIFS(Sheet1!D:D, "&gt;=50000", Sheet1!F:F, "failed")</f>
        <v>258</v>
      </c>
      <c r="D13">
        <f>COUNTIFS(Sheet1!D:D, "&gt;=50000", Sheet1!F:F,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2019-02-26T00:30:34Z</dcterms:modified>
</cp:coreProperties>
</file>