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mu903/Downloads/"/>
    </mc:Choice>
  </mc:AlternateContent>
  <xr:revisionPtr revIDLastSave="0" documentId="13_ncr:1_{2370A182-7026-104E-B503-5BF7DFD154C8}" xr6:coauthVersionLast="47" xr6:coauthVersionMax="47" xr10:uidLastSave="{00000000-0000-0000-0000-000000000000}"/>
  <bookViews>
    <workbookView xWindow="8360" yWindow="2880" windowWidth="27240" windowHeight="16440" xr2:uid="{082986E4-545E-3A42-BA5B-BD3A58869899}"/>
  </bookViews>
  <sheets>
    <sheet name="Growth rate x Temp" sheetId="1" r:id="rId1"/>
    <sheet name="PI CURVES x Temp and light" sheetId="2" r:id="rId2"/>
    <sheet name="Tetraselmis Respiration" sheetId="4" r:id="rId3"/>
  </sheets>
  <externalReferences>
    <externalReference r:id="rId4"/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" l="1"/>
  <c r="I31" i="4"/>
  <c r="J31" i="4"/>
  <c r="K31" i="4"/>
  <c r="L31" i="4"/>
  <c r="M31" i="4"/>
  <c r="H32" i="4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C136" i="4"/>
  <c r="J37" i="1"/>
  <c r="J38" i="1" s="1"/>
  <c r="I37" i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J36" i="1"/>
  <c r="I36" i="1"/>
  <c r="H36" i="1"/>
  <c r="G36" i="1"/>
  <c r="F36" i="1"/>
  <c r="E36" i="1"/>
  <c r="D36" i="1"/>
  <c r="C36" i="1"/>
  <c r="D136" i="4" l="1"/>
</calcChain>
</file>

<file path=xl/sharedStrings.xml><?xml version="1.0" encoding="utf-8"?>
<sst xmlns="http://schemas.openxmlformats.org/spreadsheetml/2006/main" count="58" uniqueCount="43">
  <si>
    <t>Light Intensity (approx. inside culture flask)</t>
  </si>
  <si>
    <t>ROW</t>
  </si>
  <si>
    <r>
      <t>Tetraselmis striata- LANL (OD</t>
    </r>
    <r>
      <rPr>
        <i/>
        <vertAlign val="subscript"/>
        <sz val="14"/>
        <color theme="1"/>
        <rFont val="Aptos Narrow"/>
        <family val="2"/>
        <scheme val="minor"/>
      </rPr>
      <t>750</t>
    </r>
    <r>
      <rPr>
        <i/>
        <sz val="14"/>
        <color theme="1"/>
        <rFont val="Aptos Narrow"/>
        <family val="2"/>
        <scheme val="minor"/>
      </rPr>
      <t>)</t>
    </r>
  </si>
  <si>
    <t>Temp Std Deviation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</si>
  <si>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</si>
  <si>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</si>
  <si>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</si>
  <si>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</si>
  <si>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</si>
  <si>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</si>
  <si>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</si>
  <si>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</si>
  <si>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Avg</t>
  </si>
  <si>
    <t>stdev</t>
  </si>
  <si>
    <t>ERROR BARS -&gt;</t>
  </si>
  <si>
    <t>std error</t>
  </si>
  <si>
    <t>note: all negative rates changed to 0</t>
  </si>
  <si>
    <t>Temp in Celsius</t>
  </si>
  <si>
    <t>Photosynthesis Rate (nmol O2/mL/min)</t>
  </si>
  <si>
    <t>Temperature (C )</t>
  </si>
  <si>
    <t>Light (umol photon/m2/sec)</t>
  </si>
  <si>
    <t xml:space="preserve">Dark Respiration Rates of Tetraselmis striata - LANL strain as a function of temperature and light intensity </t>
  </si>
  <si>
    <t xml:space="preserve">Source file: </t>
  </si>
  <si>
    <t xml:space="preserve">Note: </t>
  </si>
  <si>
    <t>Respiration rates taken over the first 40 sec after turning the light off</t>
  </si>
  <si>
    <t>NM</t>
  </si>
  <si>
    <t>Temperature</t>
  </si>
  <si>
    <t>Light prior to dark</t>
  </si>
  <si>
    <t>ERR</t>
  </si>
  <si>
    <t>Absolute values</t>
  </si>
  <si>
    <t>Example Calculation: How to Convert Biomass Loss Rates (mg AFDW/g AFDW day) into Short Term Specific Biomass Loss Rates (day-1)</t>
  </si>
  <si>
    <t xml:space="preserve">Assumptions: </t>
  </si>
  <si>
    <t>Initial AFDW Concentration is 1000 mg/L</t>
  </si>
  <si>
    <t>The dark period is 1 minutes (short-term exposure to aphtoic zone</t>
  </si>
  <si>
    <t>Use 169.4 mg/g-day value from above table (0 light, 15 C) as an example</t>
  </si>
  <si>
    <t>1 Minute Time Interval (1000 mg/L initial AFDW)</t>
  </si>
  <si>
    <t>Time</t>
  </si>
  <si>
    <t>Biomass</t>
  </si>
  <si>
    <t>(min)</t>
  </si>
  <si>
    <t>(days)</t>
  </si>
  <si>
    <t>(mg/L)</t>
  </si>
  <si>
    <t>Specific Growth Rate (day-1):</t>
  </si>
  <si>
    <t>Respiration Rate (nmol O2/mL/min)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</si>
</sst>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vertAlign val="subscript"/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" fillId="0" borderId="2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1" fillId="2" borderId="7" xfId="0" applyFont="1" applyFill="1" applyBorder="1"/>
    <xf numFmtId="2" fontId="0" fillId="2" borderId="8" xfId="0" applyNumberFormat="1" applyFill="1" applyBorder="1"/>
    <xf numFmtId="2" fontId="0" fillId="0" borderId="0" xfId="0" applyNumberFormat="1"/>
    <xf numFmtId="0" fontId="0" fillId="0" borderId="9" xfId="0" applyBorder="1"/>
    <xf numFmtId="2" fontId="0" fillId="0" borderId="10" xfId="0" applyNumberFormat="1" applyBorder="1"/>
    <xf numFmtId="0" fontId="0" fillId="3" borderId="2" xfId="0" applyFill="1" applyBorder="1"/>
    <xf numFmtId="164" fontId="0" fillId="3" borderId="2" xfId="0" applyNumberFormat="1" applyFill="1" applyBorder="1"/>
    <xf numFmtId="164" fontId="1" fillId="3" borderId="2" xfId="0" applyNumberFormat="1" applyFont="1" applyFill="1" applyBorder="1"/>
    <xf numFmtId="0" fontId="0" fillId="3" borderId="0" xfId="0" applyFill="1"/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2" fontId="0" fillId="0" borderId="19" xfId="0" applyNumberFormat="1" applyBorder="1"/>
    <xf numFmtId="2" fontId="0" fillId="0" borderId="12" xfId="0" applyNumberFormat="1" applyBorder="1"/>
    <xf numFmtId="165" fontId="0" fillId="0" borderId="12" xfId="0" applyNumberFormat="1" applyBorder="1"/>
    <xf numFmtId="2" fontId="0" fillId="0" borderId="20" xfId="0" applyNumberFormat="1" applyBorder="1"/>
    <xf numFmtId="165" fontId="0" fillId="0" borderId="0" xfId="0" applyNumberFormat="1"/>
    <xf numFmtId="164" fontId="0" fillId="0" borderId="21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165" fontId="0" fillId="0" borderId="17" xfId="0" applyNumberFormat="1" applyBorder="1"/>
    <xf numFmtId="0" fontId="0" fillId="0" borderId="22" xfId="0" applyBorder="1"/>
    <xf numFmtId="0" fontId="6" fillId="0" borderId="0" xfId="1" applyFont="1"/>
    <xf numFmtId="0" fontId="5" fillId="0" borderId="0" xfId="1"/>
    <xf numFmtId="0" fontId="1" fillId="0" borderId="0" xfId="1" applyFont="1"/>
    <xf numFmtId="0" fontId="4" fillId="0" borderId="0" xfId="1" applyFont="1"/>
    <xf numFmtId="0" fontId="5" fillId="0" borderId="11" xfId="1" applyBorder="1"/>
    <xf numFmtId="0" fontId="5" fillId="0" borderId="12" xfId="1" applyBorder="1"/>
    <xf numFmtId="0" fontId="5" fillId="0" borderId="13" xfId="1" applyBorder="1"/>
    <xf numFmtId="0" fontId="5" fillId="0" borderId="14" xfId="1" applyBorder="1"/>
    <xf numFmtId="0" fontId="5" fillId="0" borderId="16" xfId="1" applyBorder="1"/>
    <xf numFmtId="0" fontId="5" fillId="0" borderId="17" xfId="1" applyBorder="1"/>
    <xf numFmtId="0" fontId="5" fillId="0" borderId="15" xfId="1" applyBorder="1"/>
    <xf numFmtId="0" fontId="5" fillId="0" borderId="18" xfId="1" applyBorder="1"/>
    <xf numFmtId="164" fontId="5" fillId="0" borderId="18" xfId="1" applyNumberFormat="1" applyBorder="1"/>
    <xf numFmtId="0" fontId="5" fillId="4" borderId="0" xfId="1" applyFill="1"/>
    <xf numFmtId="164" fontId="5" fillId="0" borderId="21" xfId="1" applyNumberFormat="1" applyBorder="1"/>
    <xf numFmtId="0" fontId="5" fillId="0" borderId="22" xfId="1" applyBorder="1"/>
    <xf numFmtId="0" fontId="1" fillId="0" borderId="11" xfId="1" applyFont="1" applyBorder="1"/>
    <xf numFmtId="0" fontId="5" fillId="0" borderId="23" xfId="1" applyBorder="1"/>
  </cellXfs>
  <cellStyles count="2">
    <cellStyle name="Normal" xfId="0" builtinId="0"/>
    <cellStyle name="Normal 2" xfId="1" xr:uid="{ACA51589-CD3A-6049-A175-521618D1E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55995134205614E-2"/>
          <c:y val="2.5032653485426014E-2"/>
          <c:w val="0.86325843773685162"/>
          <c:h val="0.80038453867998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'Growth rate x Temp'!$A$26</c:f>
              <c:strCache>
                <c:ptCount val="1"/>
                <c:pt idx="0">
                  <c:v>Tetraselmis striata- LANL (OD750)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rate x Temp'!$C$38:$J$38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0.17744321392114909</c:v>
                  </c:pt>
                  <c:pt idx="2">
                    <c:v>0.32486614422969151</c:v>
                  </c:pt>
                  <c:pt idx="3">
                    <c:v>0.33150038335824972</c:v>
                  </c:pt>
                  <c:pt idx="4">
                    <c:v>6.0848815381512059E-2</c:v>
                  </c:pt>
                  <c:pt idx="5">
                    <c:v>0.24645401193732086</c:v>
                  </c:pt>
                  <c:pt idx="6">
                    <c:v>0.10202508270028508</c:v>
                  </c:pt>
                  <c:pt idx="7">
                    <c:v>5.2504105659568298E-2</c:v>
                  </c:pt>
                </c:numCache>
              </c:numRef>
            </c:plus>
            <c:minus>
              <c:numRef>
                <c:f>'Growth rate x Temp'!$C$38:$J$38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0.17744321392114909</c:v>
                  </c:pt>
                  <c:pt idx="2">
                    <c:v>0.32486614422969151</c:v>
                  </c:pt>
                  <c:pt idx="3">
                    <c:v>0.33150038335824972</c:v>
                  </c:pt>
                  <c:pt idx="4">
                    <c:v>6.0848815381512059E-2</c:v>
                  </c:pt>
                  <c:pt idx="5">
                    <c:v>0.24645401193732086</c:v>
                  </c:pt>
                  <c:pt idx="6">
                    <c:v>0.10202508270028508</c:v>
                  </c:pt>
                  <c:pt idx="7">
                    <c:v>5.2504105659568298E-2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'Growth rate x Temp'!$C$27:$J$27</c:f>
                <c:numCache>
                  <c:formatCode>General</c:formatCode>
                  <c:ptCount val="8"/>
                  <c:pt idx="0">
                    <c:v>0.55349646189775314</c:v>
                  </c:pt>
                  <c:pt idx="1">
                    <c:v>0.52500000000000058</c:v>
                  </c:pt>
                  <c:pt idx="2">
                    <c:v>0.50862559904118076</c:v>
                  </c:pt>
                  <c:pt idx="3">
                    <c:v>0.30565503431155866</c:v>
                  </c:pt>
                  <c:pt idx="4">
                    <c:v>0.29420797632513818</c:v>
                  </c:pt>
                  <c:pt idx="5">
                    <c:v>0.37558842722675534</c:v>
                  </c:pt>
                  <c:pt idx="6">
                    <c:v>0.30706948182238292</c:v>
                  </c:pt>
                  <c:pt idx="7">
                    <c:v>0.39685219750767048</c:v>
                  </c:pt>
                </c:numCache>
              </c:numRef>
            </c:plus>
            <c:minus>
              <c:numRef>
                <c:f>'Growth rate x Temp'!$C$27:$J$27</c:f>
                <c:numCache>
                  <c:formatCode>General</c:formatCode>
                  <c:ptCount val="8"/>
                  <c:pt idx="0">
                    <c:v>0.55349646189775314</c:v>
                  </c:pt>
                  <c:pt idx="1">
                    <c:v>0.52500000000000058</c:v>
                  </c:pt>
                  <c:pt idx="2">
                    <c:v>0.50862559904118076</c:v>
                  </c:pt>
                  <c:pt idx="3">
                    <c:v>0.30565503431155866</c:v>
                  </c:pt>
                  <c:pt idx="4">
                    <c:v>0.29420797632513818</c:v>
                  </c:pt>
                  <c:pt idx="5">
                    <c:v>0.37558842722675534</c:v>
                  </c:pt>
                  <c:pt idx="6">
                    <c:v>0.30706948182238292</c:v>
                  </c:pt>
                  <c:pt idx="7">
                    <c:v>0.39685219750767048</c:v>
                  </c:pt>
                </c:numCache>
              </c:numRef>
            </c:minus>
          </c:errBars>
          <c:xVal>
            <c:numRef>
              <c:f>'Growth rate x Temp'!$C$26:$J$26</c:f>
              <c:numCache>
                <c:formatCode>0.0</c:formatCode>
                <c:ptCount val="8"/>
                <c:pt idx="0">
                  <c:v>45.197500000000005</c:v>
                </c:pt>
                <c:pt idx="1">
                  <c:v>40.122500000000002</c:v>
                </c:pt>
                <c:pt idx="2">
                  <c:v>36.424999999999997</c:v>
                </c:pt>
                <c:pt idx="3">
                  <c:v>32.037500000000001</c:v>
                </c:pt>
                <c:pt idx="4">
                  <c:v>27.532499999999999</c:v>
                </c:pt>
                <c:pt idx="5">
                  <c:v>23.38</c:v>
                </c:pt>
                <c:pt idx="6">
                  <c:v>18.942499999999999</c:v>
                </c:pt>
                <c:pt idx="7">
                  <c:v>14.532499999999999</c:v>
                </c:pt>
              </c:numCache>
            </c:numRef>
          </c:xVal>
          <c:yVal>
            <c:numRef>
              <c:f>'Growth rate x Temp'!$C$36:$J$36</c:f>
              <c:numCache>
                <c:formatCode>0.00</c:formatCode>
                <c:ptCount val="8"/>
                <c:pt idx="0">
                  <c:v>0</c:v>
                </c:pt>
                <c:pt idx="1">
                  <c:v>0.34723333333333334</c:v>
                </c:pt>
                <c:pt idx="2">
                  <c:v>1.2666999999999999</c:v>
                </c:pt>
                <c:pt idx="3">
                  <c:v>1.9435499999999999</c:v>
                </c:pt>
                <c:pt idx="4">
                  <c:v>3.5272000000000001</c:v>
                </c:pt>
                <c:pt idx="5">
                  <c:v>4.0804</c:v>
                </c:pt>
                <c:pt idx="6">
                  <c:v>2.1460499999999998</c:v>
                </c:pt>
                <c:pt idx="7">
                  <c:v>1.6848333333333334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7-3049-8133-26D6120A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1744"/>
        <c:axId val="94282112"/>
      </c:scatterChart>
      <c:valAx>
        <c:axId val="94271744"/>
        <c:scaling>
          <c:orientation val="minMax"/>
          <c:max val="45.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 (</a:t>
                </a:r>
                <a:r>
                  <a:rPr lang="en-US">
                    <a:latin typeface="Times New Roman"/>
                    <a:cs typeface="Times New Roman"/>
                  </a:rPr>
                  <a:t>º</a:t>
                </a:r>
                <a:r>
                  <a:rPr lang="en-US"/>
                  <a:t>C)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4282112"/>
        <c:crosses val="autoZero"/>
        <c:crossBetween val="midCat"/>
        <c:majorUnit val="5"/>
      </c:valAx>
      <c:valAx>
        <c:axId val="9428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Specific Growth Rate (day-1)</a:t>
                </a:r>
              </a:p>
            </c:rich>
          </c:tx>
          <c:layout>
            <c:manualLayout>
              <c:xMode val="edge"/>
              <c:yMode val="edge"/>
              <c:x val="1.0675835744423516E-2"/>
              <c:y val="0.1887497858212246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94271744"/>
        <c:crosses val="autoZero"/>
        <c:crossBetween val="midCat"/>
        <c:majorUnit val="1"/>
      </c:valAx>
    </c:plotArea>
    <c:legend>
      <c:legendPos val="r"/>
      <c:legendEntry>
        <c:idx val="0"/>
        <c:txPr>
          <a:bodyPr/>
          <a:lstStyle/>
          <a:p>
            <a:pPr>
              <a:defRPr b="0" i="1" baseline="0"/>
            </a:pPr>
            <a:endParaRPr lang="en-US"/>
          </a:p>
        </c:txPr>
      </c:legendEntry>
      <c:layout>
        <c:manualLayout>
          <c:xMode val="edge"/>
          <c:yMode val="edge"/>
          <c:x val="0.55018175998536778"/>
          <c:y val="5.5274163060848092E-2"/>
          <c:w val="0.40416183131167693"/>
          <c:h val="0.1407307474245388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Tetraselmis PI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3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'[2]Tetraselmis Photosynthetic '!$H$34</c:f>
              <c:strCache>
                <c:ptCount val="1"/>
                <c:pt idx="0">
                  <c:v>14.5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'[2]Tetraselmis Photosynthetic '!$G$35:$G$45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cat>
          <c:val>
            <c:numRef>
              <c:f>'[2]Tetraselmis Photosynthetic '!$H$35:$H$45</c:f>
              <c:numCache>
                <c:formatCode>0.00</c:formatCode>
                <c:ptCount val="11"/>
                <c:pt idx="0">
                  <c:v>-1.4444444444444442</c:v>
                </c:pt>
                <c:pt idx="1">
                  <c:v>-0.73737373737373735</c:v>
                </c:pt>
                <c:pt idx="2">
                  <c:v>1.4141414141414141</c:v>
                </c:pt>
                <c:pt idx="3">
                  <c:v>7.3131313131313123</c:v>
                </c:pt>
                <c:pt idx="4">
                  <c:v>10.575757575757574</c:v>
                </c:pt>
                <c:pt idx="5">
                  <c:v>21.656565656565657</c:v>
                </c:pt>
                <c:pt idx="6">
                  <c:v>26.242424242424239</c:v>
                </c:pt>
                <c:pt idx="7">
                  <c:v>29.37373737373737</c:v>
                </c:pt>
                <c:pt idx="8">
                  <c:v>39.737373737373737</c:v>
                </c:pt>
                <c:pt idx="9">
                  <c:v>31.333333333333332</c:v>
                </c:pt>
                <c:pt idx="10">
                  <c:v>26.212121212121215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7-834D-AEC1-6902425D91FD}"/>
            </c:ext>
          </c:extLst>
        </c:ser>
        <c:ser>
          <c:idx val="1"/>
          <c:order val="1"/>
          <c:tx>
            <c:strRef>
              <c:f>'[2]Tetraselmis Photosynthetic '!$I$34</c:f>
              <c:strCache>
                <c:ptCount val="1"/>
                <c:pt idx="0">
                  <c:v>18.7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'[2]Tetraselmis Photosynthetic '!$G$35:$G$45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cat>
          <c:val>
            <c:numRef>
              <c:f>'[2]Tetraselmis Photosynthetic '!$I$35:$I$45</c:f>
              <c:numCache>
                <c:formatCode>0.00</c:formatCode>
                <c:ptCount val="11"/>
                <c:pt idx="0">
                  <c:v>-4.7142857142857144</c:v>
                </c:pt>
                <c:pt idx="1">
                  <c:v>-4.4761904761904763</c:v>
                </c:pt>
                <c:pt idx="2">
                  <c:v>-1.7047619047619047</c:v>
                </c:pt>
                <c:pt idx="3">
                  <c:v>4.8095238095238093</c:v>
                </c:pt>
                <c:pt idx="4">
                  <c:v>15.22857142857143</c:v>
                </c:pt>
                <c:pt idx="5">
                  <c:v>35.019047619047619</c:v>
                </c:pt>
                <c:pt idx="6">
                  <c:v>52.961904761904762</c:v>
                </c:pt>
                <c:pt idx="7">
                  <c:v>63.923809523809524</c:v>
                </c:pt>
                <c:pt idx="8">
                  <c:v>68.61904761904762</c:v>
                </c:pt>
                <c:pt idx="9">
                  <c:v>73.733333333333334</c:v>
                </c:pt>
                <c:pt idx="10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7-834D-AEC1-6902425D91FD}"/>
            </c:ext>
          </c:extLst>
        </c:ser>
        <c:ser>
          <c:idx val="2"/>
          <c:order val="2"/>
          <c:tx>
            <c:strRef>
              <c:f>'[2]Tetraselmis Photosynthetic '!$J$34</c:f>
              <c:strCache>
                <c:ptCount val="1"/>
                <c:pt idx="0">
                  <c:v>23.5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'[2]Tetraselmis Photosynthetic '!$G$35:$G$45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cat>
          <c:val>
            <c:numRef>
              <c:f>'[2]Tetraselmis Photosynthetic '!$J$35:$J$45</c:f>
              <c:numCache>
                <c:formatCode>0.000</c:formatCode>
                <c:ptCount val="11"/>
                <c:pt idx="0">
                  <c:v>-6.2127659574468082</c:v>
                </c:pt>
                <c:pt idx="1">
                  <c:v>-4.0638297872340425</c:v>
                </c:pt>
                <c:pt idx="2">
                  <c:v>2.7872340425531914</c:v>
                </c:pt>
                <c:pt idx="3">
                  <c:v>16.297872340425531</c:v>
                </c:pt>
                <c:pt idx="4">
                  <c:v>35.98936170212766</c:v>
                </c:pt>
                <c:pt idx="5">
                  <c:v>66.88297872340425</c:v>
                </c:pt>
                <c:pt idx="6">
                  <c:v>91.319148936170208</c:v>
                </c:pt>
                <c:pt idx="7">
                  <c:v>94.574468085106389</c:v>
                </c:pt>
                <c:pt idx="8">
                  <c:v>96.914893617021264</c:v>
                </c:pt>
                <c:pt idx="9">
                  <c:v>96.085106382978722</c:v>
                </c:pt>
                <c:pt idx="10">
                  <c:v>98.648936170212764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7-834D-AEC1-6902425D91FD}"/>
            </c:ext>
          </c:extLst>
        </c:ser>
        <c:ser>
          <c:idx val="3"/>
          <c:order val="3"/>
          <c:tx>
            <c:strRef>
              <c:f>'[2]Tetraselmis Photosynthetic '!$K$34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'[2]Tetraselmis Photosynthetic '!$G$35:$G$45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cat>
          <c:val>
            <c:numRef>
              <c:f>'[2]Tetraselmis Photosynthetic '!$K$35:$K$45</c:f>
              <c:numCache>
                <c:formatCode>0.00</c:formatCode>
                <c:ptCount val="11"/>
                <c:pt idx="0">
                  <c:v>-6.8269230769230766</c:v>
                </c:pt>
                <c:pt idx="1">
                  <c:v>-4.8173076923076925</c:v>
                </c:pt>
                <c:pt idx="2">
                  <c:v>-1.2596153846153848</c:v>
                </c:pt>
                <c:pt idx="3">
                  <c:v>17.317307692307693</c:v>
                </c:pt>
                <c:pt idx="4">
                  <c:v>39.759615384615387</c:v>
                </c:pt>
                <c:pt idx="5">
                  <c:v>74.92307692307692</c:v>
                </c:pt>
                <c:pt idx="6">
                  <c:v>96.442307692307693</c:v>
                </c:pt>
                <c:pt idx="7">
                  <c:v>111.44230769230769</c:v>
                </c:pt>
                <c:pt idx="8">
                  <c:v>107.30769230769232</c:v>
                </c:pt>
                <c:pt idx="9">
                  <c:v>102.69230769230769</c:v>
                </c:pt>
                <c:pt idx="10">
                  <c:v>101.73076923076924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7-834D-AEC1-6902425D91FD}"/>
            </c:ext>
          </c:extLst>
        </c:ser>
        <c:ser>
          <c:idx val="4"/>
          <c:order val="4"/>
          <c:tx>
            <c:strRef>
              <c:f>'[2]Tetraselmis Photosynthetic '!$L$34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'[2]Tetraselmis Photosynthetic '!$G$35:$G$45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cat>
          <c:val>
            <c:numRef>
              <c:f>'[2]Tetraselmis Photosynthetic '!$L$35:$L$45</c:f>
              <c:numCache>
                <c:formatCode>0.00</c:formatCode>
                <c:ptCount val="11"/>
                <c:pt idx="0">
                  <c:v>-7.5428571428571436</c:v>
                </c:pt>
                <c:pt idx="1">
                  <c:v>-6.2095238095238097</c:v>
                </c:pt>
                <c:pt idx="2">
                  <c:v>7.6190476190476197E-2</c:v>
                </c:pt>
                <c:pt idx="3">
                  <c:v>14.504761904761905</c:v>
                </c:pt>
                <c:pt idx="4">
                  <c:v>37.857142857142861</c:v>
                </c:pt>
                <c:pt idx="5">
                  <c:v>80.733333333333334</c:v>
                </c:pt>
                <c:pt idx="6">
                  <c:v>96.285714285714278</c:v>
                </c:pt>
                <c:pt idx="7">
                  <c:v>100.38095238095238</c:v>
                </c:pt>
                <c:pt idx="8">
                  <c:v>96.761904761904773</c:v>
                </c:pt>
                <c:pt idx="9">
                  <c:v>98.666666666666671</c:v>
                </c:pt>
                <c:pt idx="10">
                  <c:v>94.590476190476195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7-834D-AEC1-6902425D91FD}"/>
            </c:ext>
          </c:extLst>
        </c:ser>
        <c:ser>
          <c:idx val="5"/>
          <c:order val="5"/>
          <c:tx>
            <c:strRef>
              <c:f>'[2]Tetraselmis Photosynthetic '!$M$34</c:f>
              <c:strCache>
                <c:ptCount val="1"/>
                <c:pt idx="0">
                  <c:v>36.6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'[2]Tetraselmis Photosynthetic '!$G$35:$G$45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cat>
          <c:val>
            <c:numRef>
              <c:f>'[2]Tetraselmis Photosynthetic '!$M$35:$M$45</c:f>
              <c:numCache>
                <c:formatCode>0.00</c:formatCode>
                <c:ptCount val="11"/>
                <c:pt idx="0">
                  <c:v>-6.1981132075471699</c:v>
                </c:pt>
                <c:pt idx="1">
                  <c:v>-3.4339622641509435</c:v>
                </c:pt>
                <c:pt idx="2">
                  <c:v>0.92452830188679247</c:v>
                </c:pt>
                <c:pt idx="3">
                  <c:v>13.981132075471699</c:v>
                </c:pt>
                <c:pt idx="4">
                  <c:v>37.113207547169814</c:v>
                </c:pt>
                <c:pt idx="5">
                  <c:v>72.311320754716988</c:v>
                </c:pt>
                <c:pt idx="6">
                  <c:v>84.962264150943398</c:v>
                </c:pt>
                <c:pt idx="7">
                  <c:v>89.698113207547166</c:v>
                </c:pt>
                <c:pt idx="8">
                  <c:v>83.877358490566039</c:v>
                </c:pt>
                <c:pt idx="9">
                  <c:v>80.254716981132077</c:v>
                </c:pt>
                <c:pt idx="10">
                  <c:v>73.254716981132077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7-834D-AEC1-6902425D91F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434672"/>
        <c:axId val="1676436384"/>
        <c:axId val="1463747536"/>
      </c:surface3DChart>
      <c:catAx>
        <c:axId val="167643467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36384"/>
        <c:crosses val="autoZero"/>
        <c:auto val="1"/>
        <c:lblAlgn val="ctr"/>
        <c:lblOffset val="100"/>
        <c:noMultiLvlLbl val="0"/>
      </c:catAx>
      <c:valAx>
        <c:axId val="1676436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Photosynthesis Rate (nmol O2/mL/min)</a:t>
                </a:r>
              </a:p>
            </c:rich>
          </c:tx>
          <c:layout>
            <c:manualLayout>
              <c:xMode val="edge"/>
              <c:yMode val="edge"/>
              <c:x val="0.83495658242819559"/>
              <c:y val="0.227783741185776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34672"/>
        <c:crosses val="autoZero"/>
        <c:crossBetween val="midCat"/>
      </c:valAx>
      <c:serAx>
        <c:axId val="1463747536"/>
        <c:scaling>
          <c:orientation val="maxMin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3638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3069092965485"/>
          <c:y val="3.3322412039396287E-2"/>
          <c:w val="0.65138981080536307"/>
          <c:h val="0.911847110815411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'PI CURVES x Temp and light'!$D$36</c:f>
              <c:strCache>
                <c:ptCount val="1"/>
                <c:pt idx="0">
                  <c:v>14.5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127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light'!$D$37:$D$47</c:f>
              <c:numCache>
                <c:formatCode>0.00</c:formatCode>
                <c:ptCount val="11"/>
                <c:pt idx="0">
                  <c:v>-1.4444444444444442</c:v>
                </c:pt>
                <c:pt idx="1">
                  <c:v>-0.73737373737373735</c:v>
                </c:pt>
                <c:pt idx="2">
                  <c:v>1.4141414141414141</c:v>
                </c:pt>
                <c:pt idx="3">
                  <c:v>7.3131313131313123</c:v>
                </c:pt>
                <c:pt idx="4">
                  <c:v>10.575757575757574</c:v>
                </c:pt>
                <c:pt idx="5">
                  <c:v>21.656565656565657</c:v>
                </c:pt>
                <c:pt idx="6">
                  <c:v>26.242424242424239</c:v>
                </c:pt>
                <c:pt idx="7">
                  <c:v>29.37373737373737</c:v>
                </c:pt>
                <c:pt idx="8">
                  <c:v>39.737373737373737</c:v>
                </c:pt>
                <c:pt idx="9">
                  <c:v>31.333333333333332</c:v>
                </c:pt>
                <c:pt idx="10">
                  <c:v>26.212121212121215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0-BA42-A2FF-F372B5041860}"/>
            </c:ext>
          </c:extLst>
        </c:ser>
        <c:ser>
          <c:idx val="1"/>
          <c:order val="1"/>
          <c:tx>
            <c:strRef>
              <c:f>'PI CURVES x Temp and light'!$E$36</c:f>
              <c:strCache>
                <c:ptCount val="1"/>
                <c:pt idx="0">
                  <c:v>18.7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1270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light'!$E$37:$E$47</c:f>
              <c:numCache>
                <c:formatCode>0.00</c:formatCode>
                <c:ptCount val="11"/>
                <c:pt idx="0">
                  <c:v>-4.7142857142857144</c:v>
                </c:pt>
                <c:pt idx="1">
                  <c:v>-4.4761904761904763</c:v>
                </c:pt>
                <c:pt idx="2">
                  <c:v>-1.7047619047619047</c:v>
                </c:pt>
                <c:pt idx="3">
                  <c:v>4.8095238095238093</c:v>
                </c:pt>
                <c:pt idx="4">
                  <c:v>15.22857142857143</c:v>
                </c:pt>
                <c:pt idx="5">
                  <c:v>35.019047619047619</c:v>
                </c:pt>
                <c:pt idx="6">
                  <c:v>52.961904761904762</c:v>
                </c:pt>
                <c:pt idx="7">
                  <c:v>63.923809523809524</c:v>
                </c:pt>
                <c:pt idx="8">
                  <c:v>68.61904761904762</c:v>
                </c:pt>
                <c:pt idx="9">
                  <c:v>73.733333333333334</c:v>
                </c:pt>
                <c:pt idx="10">
                  <c:v>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60-BA42-A2FF-F372B5041860}"/>
            </c:ext>
          </c:extLst>
        </c:ser>
        <c:ser>
          <c:idx val="2"/>
          <c:order val="2"/>
          <c:tx>
            <c:strRef>
              <c:f>'PI CURVES x Temp and light'!$F$36</c:f>
              <c:strCache>
                <c:ptCount val="1"/>
                <c:pt idx="0">
                  <c:v>23.5</c:v>
                </c:pt>
              </c:strCache>
            </c:strRef>
          </c:tx>
          <c:spPr>
            <a:ln w="381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1270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light'!$F$37:$F$47</c:f>
              <c:numCache>
                <c:formatCode>0.000</c:formatCode>
                <c:ptCount val="11"/>
                <c:pt idx="0">
                  <c:v>-6.2127659574468082</c:v>
                </c:pt>
                <c:pt idx="1">
                  <c:v>-4.0638297872340425</c:v>
                </c:pt>
                <c:pt idx="2">
                  <c:v>2.7872340425531914</c:v>
                </c:pt>
                <c:pt idx="3">
                  <c:v>16.297872340425531</c:v>
                </c:pt>
                <c:pt idx="4">
                  <c:v>35.98936170212766</c:v>
                </c:pt>
                <c:pt idx="5">
                  <c:v>66.88297872340425</c:v>
                </c:pt>
                <c:pt idx="6">
                  <c:v>91.319148936170208</c:v>
                </c:pt>
                <c:pt idx="7">
                  <c:v>94.574468085106389</c:v>
                </c:pt>
                <c:pt idx="8">
                  <c:v>96.914893617021264</c:v>
                </c:pt>
                <c:pt idx="9">
                  <c:v>96.085106382978722</c:v>
                </c:pt>
                <c:pt idx="10">
                  <c:v>98.648936170212764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60-BA42-A2FF-F372B5041860}"/>
            </c:ext>
          </c:extLst>
        </c:ser>
        <c:ser>
          <c:idx val="3"/>
          <c:order val="3"/>
          <c:tx>
            <c:strRef>
              <c:f>'PI CURVES x Temp and light'!$G$36</c:f>
              <c:strCache>
                <c:ptCount val="1"/>
                <c:pt idx="0">
                  <c:v>27</c:v>
                </c:pt>
              </c:strCache>
            </c:strRef>
          </c:tx>
          <c:spPr>
            <a:ln w="3810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1270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light'!$G$37:$G$47</c:f>
              <c:numCache>
                <c:formatCode>0.00</c:formatCode>
                <c:ptCount val="11"/>
                <c:pt idx="0">
                  <c:v>-6.8269230769230766</c:v>
                </c:pt>
                <c:pt idx="1">
                  <c:v>-4.8173076923076925</c:v>
                </c:pt>
                <c:pt idx="2">
                  <c:v>-1.2596153846153848</c:v>
                </c:pt>
                <c:pt idx="3">
                  <c:v>17.317307692307693</c:v>
                </c:pt>
                <c:pt idx="4">
                  <c:v>39.759615384615387</c:v>
                </c:pt>
                <c:pt idx="5">
                  <c:v>74.92307692307692</c:v>
                </c:pt>
                <c:pt idx="6">
                  <c:v>96.442307692307693</c:v>
                </c:pt>
                <c:pt idx="7">
                  <c:v>111.44230769230769</c:v>
                </c:pt>
                <c:pt idx="8">
                  <c:v>107.30769230769232</c:v>
                </c:pt>
                <c:pt idx="9">
                  <c:v>102.69230769230769</c:v>
                </c:pt>
                <c:pt idx="10">
                  <c:v>101.73076923076924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60-BA42-A2FF-F372B5041860}"/>
            </c:ext>
          </c:extLst>
        </c:ser>
        <c:ser>
          <c:idx val="4"/>
          <c:order val="4"/>
          <c:tx>
            <c:strRef>
              <c:f>'PI CURVES x Temp and light'!$H$36</c:f>
              <c:strCache>
                <c:ptCount val="1"/>
                <c:pt idx="0">
                  <c:v>32</c:v>
                </c:pt>
              </c:strCache>
            </c:strRef>
          </c:tx>
          <c:spPr>
            <a:ln w="3810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1270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light'!$H$37:$H$47</c:f>
              <c:numCache>
                <c:formatCode>0.00</c:formatCode>
                <c:ptCount val="11"/>
                <c:pt idx="0">
                  <c:v>-7.5428571428571436</c:v>
                </c:pt>
                <c:pt idx="1">
                  <c:v>-6.2095238095238097</c:v>
                </c:pt>
                <c:pt idx="2">
                  <c:v>7.6190476190476197E-2</c:v>
                </c:pt>
                <c:pt idx="3">
                  <c:v>14.504761904761905</c:v>
                </c:pt>
                <c:pt idx="4">
                  <c:v>37.857142857142861</c:v>
                </c:pt>
                <c:pt idx="5">
                  <c:v>80.733333333333334</c:v>
                </c:pt>
                <c:pt idx="6">
                  <c:v>96.285714285714278</c:v>
                </c:pt>
                <c:pt idx="7">
                  <c:v>100.38095238095238</c:v>
                </c:pt>
                <c:pt idx="8">
                  <c:v>96.761904761904773</c:v>
                </c:pt>
                <c:pt idx="9">
                  <c:v>98.666666666666671</c:v>
                </c:pt>
                <c:pt idx="10">
                  <c:v>94.590476190476195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60-BA42-A2FF-F372B5041860}"/>
            </c:ext>
          </c:extLst>
        </c:ser>
        <c:ser>
          <c:idx val="5"/>
          <c:order val="5"/>
          <c:tx>
            <c:strRef>
              <c:f>'PI CURVES x Temp and light'!$I$36</c:f>
              <c:strCache>
                <c:ptCount val="1"/>
                <c:pt idx="0">
                  <c:v>36.6</c:v>
                </c:pt>
              </c:strCache>
            </c:strRef>
          </c:tx>
          <c:spPr>
            <a:ln w="3810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60000"/>
                </a:schemeClr>
              </a:solidFill>
              <a:ln w="1270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light'!$I$37:$I$47</c:f>
              <c:numCache>
                <c:formatCode>0.00</c:formatCode>
                <c:ptCount val="11"/>
                <c:pt idx="0">
                  <c:v>-6.1981132075471699</c:v>
                </c:pt>
                <c:pt idx="1">
                  <c:v>-3.4339622641509435</c:v>
                </c:pt>
                <c:pt idx="2">
                  <c:v>0.92452830188679247</c:v>
                </c:pt>
                <c:pt idx="3">
                  <c:v>13.981132075471699</c:v>
                </c:pt>
                <c:pt idx="4">
                  <c:v>37.113207547169814</c:v>
                </c:pt>
                <c:pt idx="5">
                  <c:v>72.311320754716988</c:v>
                </c:pt>
                <c:pt idx="6">
                  <c:v>84.962264150943398</c:v>
                </c:pt>
                <c:pt idx="7">
                  <c:v>89.698113207547166</c:v>
                </c:pt>
                <c:pt idx="8">
                  <c:v>83.877358490566039</c:v>
                </c:pt>
                <c:pt idx="9">
                  <c:v>80.254716981132077</c:v>
                </c:pt>
                <c:pt idx="10">
                  <c:v>73.254716981132077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60-BA42-A2FF-F372B504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928"/>
        <c:axId val="95995776"/>
      </c:scatterChart>
      <c:valAx>
        <c:axId val="95980928"/>
        <c:scaling>
          <c:orientation val="minMax"/>
          <c:max val="20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Light Intensity (</a:t>
                </a:r>
                <a:r>
                  <a:rPr lang="en-US" sz="1100" b="0" i="0" u="none" strike="noStrike" baseline="0">
                    <a:effectLst/>
                  </a:rPr>
                  <a:t>µmol photons/m</a:t>
                </a:r>
                <a:r>
                  <a:rPr lang="en-US" sz="1100" b="0" i="0" u="none" strike="noStrike" baseline="30000">
                    <a:effectLst/>
                  </a:rPr>
                  <a:t>2</a:t>
                </a:r>
                <a:r>
                  <a:rPr lang="en-US" sz="1100" b="0" i="0" u="none" strike="noStrike" baseline="0">
                    <a:effectLst/>
                  </a:rPr>
                  <a:t>/sec)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0898590801149861"/>
              <c:y val="0.91170138888888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5776"/>
        <c:crosses val="autoZero"/>
        <c:crossBetween val="midCat"/>
      </c:valAx>
      <c:valAx>
        <c:axId val="9599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Photosynthetic Oxygen production (</a:t>
                </a:r>
                <a:r>
                  <a:rPr lang="en-US" sz="1100" b="0" i="0" u="none" strike="noStrike" baseline="0">
                    <a:effectLst/>
                  </a:rPr>
                  <a:t>µmol/mL/min/OD</a:t>
                </a:r>
                <a:r>
                  <a:rPr lang="en-US" sz="1100" b="0" i="0" u="none" strike="noStrike" baseline="-25000">
                    <a:effectLst/>
                  </a:rPr>
                  <a:t>750</a:t>
                </a:r>
                <a:r>
                  <a:rPr lang="en-US" sz="1100" b="0" i="0" u="none" strike="noStrike" baseline="0">
                    <a:effectLst/>
                  </a:rPr>
                  <a:t>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2672322209723785E-2"/>
              <c:y val="0.19566081583552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9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3329093482907"/>
          <c:y val="6.5793074783327674E-2"/>
          <c:w val="0.16881634902541362"/>
          <c:h val="0.448891076115485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3069092965485"/>
          <c:y val="3.3322412039396287E-2"/>
          <c:w val="0.65138981080536307"/>
          <c:h val="0.911847110815411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'PI CURVES x Temp and light'!$D$36</c:f>
              <c:strCache>
                <c:ptCount val="1"/>
                <c:pt idx="0">
                  <c:v>14.5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127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light'!$D$37:$D$47</c:f>
              <c:numCache>
                <c:formatCode>0.00</c:formatCode>
                <c:ptCount val="11"/>
                <c:pt idx="0">
                  <c:v>-1.4444444444444442</c:v>
                </c:pt>
                <c:pt idx="1">
                  <c:v>-0.73737373737373735</c:v>
                </c:pt>
                <c:pt idx="2">
                  <c:v>1.4141414141414141</c:v>
                </c:pt>
                <c:pt idx="3">
                  <c:v>7.3131313131313123</c:v>
                </c:pt>
                <c:pt idx="4">
                  <c:v>10.575757575757574</c:v>
                </c:pt>
                <c:pt idx="5">
                  <c:v>21.656565656565657</c:v>
                </c:pt>
                <c:pt idx="6">
                  <c:v>26.242424242424239</c:v>
                </c:pt>
                <c:pt idx="7">
                  <c:v>29.37373737373737</c:v>
                </c:pt>
                <c:pt idx="8">
                  <c:v>39.737373737373737</c:v>
                </c:pt>
                <c:pt idx="9">
                  <c:v>31.333333333333332</c:v>
                </c:pt>
                <c:pt idx="10">
                  <c:v>26.212121212121215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B-E349-A037-5716C034EA63}"/>
            </c:ext>
          </c:extLst>
        </c:ser>
        <c:ser>
          <c:idx val="1"/>
          <c:order val="1"/>
          <c:tx>
            <c:strRef>
              <c:f>'PI CURVES x Temp and light'!$E$36</c:f>
              <c:strCache>
                <c:ptCount val="1"/>
                <c:pt idx="0">
                  <c:v>18.7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1270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light'!$E$37:$E$47</c:f>
              <c:numCache>
                <c:formatCode>0.00</c:formatCode>
                <c:ptCount val="11"/>
                <c:pt idx="0">
                  <c:v>-4.7142857142857144</c:v>
                </c:pt>
                <c:pt idx="1">
                  <c:v>-4.4761904761904763</c:v>
                </c:pt>
                <c:pt idx="2">
                  <c:v>-1.7047619047619047</c:v>
                </c:pt>
                <c:pt idx="3">
                  <c:v>4.8095238095238093</c:v>
                </c:pt>
                <c:pt idx="4">
                  <c:v>15.22857142857143</c:v>
                </c:pt>
                <c:pt idx="5">
                  <c:v>35.019047619047619</c:v>
                </c:pt>
                <c:pt idx="6">
                  <c:v>52.961904761904762</c:v>
                </c:pt>
                <c:pt idx="7">
                  <c:v>63.923809523809524</c:v>
                </c:pt>
                <c:pt idx="8">
                  <c:v>68.61904761904762</c:v>
                </c:pt>
                <c:pt idx="9">
                  <c:v>73.733333333333334</c:v>
                </c:pt>
                <c:pt idx="10">
                  <c:v>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B-E349-A037-5716C034EA63}"/>
            </c:ext>
          </c:extLst>
        </c:ser>
        <c:ser>
          <c:idx val="2"/>
          <c:order val="2"/>
          <c:tx>
            <c:strRef>
              <c:f>'PI CURVES x Temp and light'!$F$36</c:f>
              <c:strCache>
                <c:ptCount val="1"/>
                <c:pt idx="0">
                  <c:v>23.5</c:v>
                </c:pt>
              </c:strCache>
            </c:strRef>
          </c:tx>
          <c:spPr>
            <a:ln w="381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1270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light'!$F$37:$F$47</c:f>
              <c:numCache>
                <c:formatCode>0.000</c:formatCode>
                <c:ptCount val="11"/>
                <c:pt idx="0">
                  <c:v>-6.2127659574468082</c:v>
                </c:pt>
                <c:pt idx="1">
                  <c:v>-4.0638297872340425</c:v>
                </c:pt>
                <c:pt idx="2">
                  <c:v>2.7872340425531914</c:v>
                </c:pt>
                <c:pt idx="3">
                  <c:v>16.297872340425531</c:v>
                </c:pt>
                <c:pt idx="4">
                  <c:v>35.98936170212766</c:v>
                </c:pt>
                <c:pt idx="5">
                  <c:v>66.88297872340425</c:v>
                </c:pt>
                <c:pt idx="6">
                  <c:v>91.319148936170208</c:v>
                </c:pt>
                <c:pt idx="7">
                  <c:v>94.574468085106389</c:v>
                </c:pt>
                <c:pt idx="8">
                  <c:v>96.914893617021264</c:v>
                </c:pt>
                <c:pt idx="9">
                  <c:v>96.085106382978722</c:v>
                </c:pt>
                <c:pt idx="10">
                  <c:v>98.648936170212764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1B-E349-A037-5716C034EA63}"/>
            </c:ext>
          </c:extLst>
        </c:ser>
        <c:ser>
          <c:idx val="3"/>
          <c:order val="3"/>
          <c:tx>
            <c:strRef>
              <c:f>'PI CURVES x Temp and light'!$G$36</c:f>
              <c:strCache>
                <c:ptCount val="1"/>
                <c:pt idx="0">
                  <c:v>27</c:v>
                </c:pt>
              </c:strCache>
            </c:strRef>
          </c:tx>
          <c:spPr>
            <a:ln w="3810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1270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light'!$G$37:$G$47</c:f>
              <c:numCache>
                <c:formatCode>0.00</c:formatCode>
                <c:ptCount val="11"/>
                <c:pt idx="0">
                  <c:v>-6.8269230769230766</c:v>
                </c:pt>
                <c:pt idx="1">
                  <c:v>-4.8173076923076925</c:v>
                </c:pt>
                <c:pt idx="2">
                  <c:v>-1.2596153846153848</c:v>
                </c:pt>
                <c:pt idx="3">
                  <c:v>17.317307692307693</c:v>
                </c:pt>
                <c:pt idx="4">
                  <c:v>39.759615384615387</c:v>
                </c:pt>
                <c:pt idx="5">
                  <c:v>74.92307692307692</c:v>
                </c:pt>
                <c:pt idx="6">
                  <c:v>96.442307692307693</c:v>
                </c:pt>
                <c:pt idx="7">
                  <c:v>111.44230769230769</c:v>
                </c:pt>
                <c:pt idx="8">
                  <c:v>107.30769230769232</c:v>
                </c:pt>
                <c:pt idx="9">
                  <c:v>102.69230769230769</c:v>
                </c:pt>
                <c:pt idx="10">
                  <c:v>101.73076923076924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1B-E349-A037-5716C034EA63}"/>
            </c:ext>
          </c:extLst>
        </c:ser>
        <c:ser>
          <c:idx val="4"/>
          <c:order val="4"/>
          <c:tx>
            <c:strRef>
              <c:f>'PI CURVES x Temp and light'!$H$36</c:f>
              <c:strCache>
                <c:ptCount val="1"/>
                <c:pt idx="0">
                  <c:v>32</c:v>
                </c:pt>
              </c:strCache>
            </c:strRef>
          </c:tx>
          <c:spPr>
            <a:ln w="3810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1270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light'!$H$37:$H$47</c:f>
              <c:numCache>
                <c:formatCode>0.00</c:formatCode>
                <c:ptCount val="11"/>
                <c:pt idx="0">
                  <c:v>-7.5428571428571436</c:v>
                </c:pt>
                <c:pt idx="1">
                  <c:v>-6.2095238095238097</c:v>
                </c:pt>
                <c:pt idx="2">
                  <c:v>7.6190476190476197E-2</c:v>
                </c:pt>
                <c:pt idx="3">
                  <c:v>14.504761904761905</c:v>
                </c:pt>
                <c:pt idx="4">
                  <c:v>37.857142857142861</c:v>
                </c:pt>
                <c:pt idx="5">
                  <c:v>80.733333333333334</c:v>
                </c:pt>
                <c:pt idx="6">
                  <c:v>96.285714285714278</c:v>
                </c:pt>
                <c:pt idx="7">
                  <c:v>100.38095238095238</c:v>
                </c:pt>
                <c:pt idx="8">
                  <c:v>96.761904761904773</c:v>
                </c:pt>
                <c:pt idx="9">
                  <c:v>98.666666666666671</c:v>
                </c:pt>
                <c:pt idx="10">
                  <c:v>94.590476190476195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1B-E349-A037-5716C034EA63}"/>
            </c:ext>
          </c:extLst>
        </c:ser>
        <c:ser>
          <c:idx val="5"/>
          <c:order val="5"/>
          <c:tx>
            <c:strRef>
              <c:f>'PI CURVES x Temp and light'!$I$36</c:f>
              <c:strCache>
                <c:ptCount val="1"/>
                <c:pt idx="0">
                  <c:v>36.6</c:v>
                </c:pt>
              </c:strCache>
            </c:strRef>
          </c:tx>
          <c:spPr>
            <a:ln w="3810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60000"/>
                </a:schemeClr>
              </a:solidFill>
              <a:ln w="1270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'PI CURVES x Temp and light'!$C$37:$C$47</c:f>
              <c:numCache>
                <c:formatCode>0.0</c:formatCode>
                <c:ptCount val="11"/>
                <c:pt idx="0">
                  <c:v>5.3500000000000005</c:v>
                </c:pt>
                <c:pt idx="1">
                  <c:v>10.586666666666666</c:v>
                </c:pt>
                <c:pt idx="2">
                  <c:v>25.966666666666669</c:v>
                </c:pt>
                <c:pt idx="3">
                  <c:v>50.893333333333338</c:v>
                </c:pt>
                <c:pt idx="4">
                  <c:v>101.96</c:v>
                </c:pt>
                <c:pt idx="5">
                  <c:v>207.66666666666666</c:v>
                </c:pt>
                <c:pt idx="6">
                  <c:v>313.73333333333329</c:v>
                </c:pt>
                <c:pt idx="7">
                  <c:v>411.59999999999997</c:v>
                </c:pt>
                <c:pt idx="8">
                  <c:v>505.26666666666665</c:v>
                </c:pt>
                <c:pt idx="9">
                  <c:v>999.69999999999993</c:v>
                </c:pt>
                <c:pt idx="10">
                  <c:v>2008.2333333333333</c:v>
                </c:pt>
              </c:numCache>
            </c:numRef>
          </c:xVal>
          <c:yVal>
            <c:numRef>
              <c:f>'PI CURVES x Temp and light'!$I$37:$I$47</c:f>
              <c:numCache>
                <c:formatCode>0.00</c:formatCode>
                <c:ptCount val="11"/>
                <c:pt idx="0">
                  <c:v>-6.1981132075471699</c:v>
                </c:pt>
                <c:pt idx="1">
                  <c:v>-3.4339622641509435</c:v>
                </c:pt>
                <c:pt idx="2">
                  <c:v>0.92452830188679247</c:v>
                </c:pt>
                <c:pt idx="3">
                  <c:v>13.981132075471699</c:v>
                </c:pt>
                <c:pt idx="4">
                  <c:v>37.113207547169814</c:v>
                </c:pt>
                <c:pt idx="5">
                  <c:v>72.311320754716988</c:v>
                </c:pt>
                <c:pt idx="6">
                  <c:v>84.962264150943398</c:v>
                </c:pt>
                <c:pt idx="7">
                  <c:v>89.698113207547166</c:v>
                </c:pt>
                <c:pt idx="8">
                  <c:v>83.877358490566039</c:v>
                </c:pt>
                <c:pt idx="9">
                  <c:v>80.254716981132077</c:v>
                </c:pt>
                <c:pt idx="10">
                  <c:v>73.254716981132077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1B-E349-A037-5716C034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928"/>
        <c:axId val="95995776"/>
      </c:scatterChart>
      <c:valAx>
        <c:axId val="9598092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Light Intensity (</a:t>
                </a:r>
                <a:r>
                  <a:rPr lang="en-US" sz="1100" b="0" i="0" u="none" strike="noStrike" baseline="0">
                    <a:effectLst/>
                  </a:rPr>
                  <a:t>µmol photons/m</a:t>
                </a:r>
                <a:r>
                  <a:rPr lang="en-US" sz="1100" b="0" i="0" u="none" strike="noStrike" baseline="30000">
                    <a:effectLst/>
                  </a:rPr>
                  <a:t>2</a:t>
                </a:r>
                <a:r>
                  <a:rPr lang="en-US" sz="1100" b="0" i="0" u="none" strike="noStrike" baseline="0">
                    <a:effectLst/>
                  </a:rPr>
                  <a:t>/sec)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0898590801149861"/>
              <c:y val="0.91170138888888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5776"/>
        <c:crosses val="autoZero"/>
        <c:crossBetween val="midCat"/>
      </c:valAx>
      <c:valAx>
        <c:axId val="95995776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Photosynthetic Oxygen production (</a:t>
                </a:r>
                <a:r>
                  <a:rPr lang="en-US" sz="1100" b="0" i="0" u="none" strike="noStrike" baseline="0">
                    <a:effectLst/>
                  </a:rPr>
                  <a:t>µmol/mL/min/OD</a:t>
                </a:r>
                <a:r>
                  <a:rPr lang="en-US" sz="1100" b="0" i="0" u="none" strike="noStrike" baseline="-25000">
                    <a:effectLst/>
                  </a:rPr>
                  <a:t>750</a:t>
                </a:r>
                <a:r>
                  <a:rPr lang="en-US" sz="1100" b="0" i="0" u="none" strike="noStrike" baseline="0">
                    <a:effectLst/>
                  </a:rPr>
                  <a:t>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2672322209723785E-2"/>
              <c:y val="0.19566081583552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9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3329093482907"/>
          <c:y val="6.5793074783327674E-2"/>
          <c:w val="0.16881634902541362"/>
          <c:h val="0.448891076115485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52222777297488E-2"/>
          <c:y val="4.0995690576918715E-2"/>
          <c:w val="0.88169444038196998"/>
          <c:h val="0.82129592127345274"/>
        </c:manualLayout>
      </c:layout>
      <c:surface3DChart>
        <c:wireframe val="0"/>
        <c:ser>
          <c:idx val="0"/>
          <c:order val="0"/>
          <c:tx>
            <c:strRef>
              <c:f>'Tetraselmis Respiration'!$H$14</c:f>
              <c:strCache>
                <c:ptCount val="1"/>
                <c:pt idx="0">
                  <c:v>14.5</c:v>
                </c:pt>
              </c:strCache>
            </c:strRef>
          </c:tx>
          <c:cat>
            <c:numRef>
              <c:f>'Tetraselmis Respiration'!$G$30:$G$41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5.3500000000000005</c:v>
                </c:pt>
                <c:pt idx="2">
                  <c:v>10.586666666666666</c:v>
                </c:pt>
                <c:pt idx="3">
                  <c:v>25.966666666666669</c:v>
                </c:pt>
                <c:pt idx="4">
                  <c:v>50.893333333333338</c:v>
                </c:pt>
                <c:pt idx="5">
                  <c:v>101.96</c:v>
                </c:pt>
                <c:pt idx="6">
                  <c:v>207.66666666666666</c:v>
                </c:pt>
                <c:pt idx="7">
                  <c:v>313.73333333333329</c:v>
                </c:pt>
                <c:pt idx="8">
                  <c:v>411.59999999999997</c:v>
                </c:pt>
                <c:pt idx="9">
                  <c:v>505.26666666666665</c:v>
                </c:pt>
                <c:pt idx="10">
                  <c:v>999.69999999999993</c:v>
                </c:pt>
                <c:pt idx="11">
                  <c:v>2008.2333333333333</c:v>
                </c:pt>
              </c:numCache>
            </c:numRef>
          </c:cat>
          <c:val>
            <c:numRef>
              <c:f>'Tetraselmis Respiration'!$H$30:$H$41</c:f>
              <c:numCache>
                <c:formatCode>General</c:formatCode>
                <c:ptCount val="12"/>
                <c:pt idx="0">
                  <c:v>0</c:v>
                </c:pt>
                <c:pt idx="1">
                  <c:v>3.1111111111111107</c:v>
                </c:pt>
                <c:pt idx="2">
                  <c:v>2.7575757575757578</c:v>
                </c:pt>
                <c:pt idx="3">
                  <c:v>2.8989898989898988</c:v>
                </c:pt>
                <c:pt idx="4">
                  <c:v>1.1818181818181819</c:v>
                </c:pt>
                <c:pt idx="5">
                  <c:v>2.3030303030303032</c:v>
                </c:pt>
                <c:pt idx="6">
                  <c:v>2.3535353535353534</c:v>
                </c:pt>
                <c:pt idx="7">
                  <c:v>3.0404040404040402</c:v>
                </c:pt>
                <c:pt idx="8">
                  <c:v>3.3737373737373737</c:v>
                </c:pt>
                <c:pt idx="9">
                  <c:v>3.9191919191919191</c:v>
                </c:pt>
                <c:pt idx="10">
                  <c:v>6.3636363636363633</c:v>
                </c:pt>
                <c:pt idx="11">
                  <c:v>10.434343434343432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7-8846-928F-2F7DCACFA28B}"/>
            </c:ext>
          </c:extLst>
        </c:ser>
        <c:ser>
          <c:idx val="1"/>
          <c:order val="1"/>
          <c:tx>
            <c:strRef>
              <c:f>'Tetraselmis Respiration'!$I$14</c:f>
              <c:strCache>
                <c:ptCount val="1"/>
                <c:pt idx="0">
                  <c:v>18.7</c:v>
                </c:pt>
              </c:strCache>
            </c:strRef>
          </c:tx>
          <c:cat>
            <c:numRef>
              <c:f>'Tetraselmis Respiration'!$G$30:$G$41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5.3500000000000005</c:v>
                </c:pt>
                <c:pt idx="2">
                  <c:v>10.586666666666666</c:v>
                </c:pt>
                <c:pt idx="3">
                  <c:v>25.966666666666669</c:v>
                </c:pt>
                <c:pt idx="4">
                  <c:v>50.893333333333338</c:v>
                </c:pt>
                <c:pt idx="5">
                  <c:v>101.96</c:v>
                </c:pt>
                <c:pt idx="6">
                  <c:v>207.66666666666666</c:v>
                </c:pt>
                <c:pt idx="7">
                  <c:v>313.73333333333329</c:v>
                </c:pt>
                <c:pt idx="8">
                  <c:v>411.59999999999997</c:v>
                </c:pt>
                <c:pt idx="9">
                  <c:v>505.26666666666665</c:v>
                </c:pt>
                <c:pt idx="10">
                  <c:v>999.69999999999993</c:v>
                </c:pt>
                <c:pt idx="11">
                  <c:v>2008.2333333333333</c:v>
                </c:pt>
              </c:numCache>
            </c:numRef>
          </c:cat>
          <c:val>
            <c:numRef>
              <c:f>'Tetraselmis Respiration'!$I$30:$I$41</c:f>
              <c:numCache>
                <c:formatCode>General</c:formatCode>
                <c:ptCount val="12"/>
                <c:pt idx="0">
                  <c:v>0</c:v>
                </c:pt>
                <c:pt idx="1">
                  <c:v>7.4380952380952383</c:v>
                </c:pt>
                <c:pt idx="2">
                  <c:v>6.8666666666666663</c:v>
                </c:pt>
                <c:pt idx="3">
                  <c:v>7.6952380952380963</c:v>
                </c:pt>
                <c:pt idx="4">
                  <c:v>7.7619047619047619</c:v>
                </c:pt>
                <c:pt idx="5">
                  <c:v>7.8761904761904757</c:v>
                </c:pt>
                <c:pt idx="6">
                  <c:v>7.5428571428571436</c:v>
                </c:pt>
                <c:pt idx="7">
                  <c:v>8.038095238095238</c:v>
                </c:pt>
                <c:pt idx="8">
                  <c:v>8.1904761904761898</c:v>
                </c:pt>
                <c:pt idx="9">
                  <c:v>10.352380952380953</c:v>
                </c:pt>
                <c:pt idx="10">
                  <c:v>14.104761904761906</c:v>
                </c:pt>
                <c:pt idx="11">
                  <c:v>16.923809523809524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7-8846-928F-2F7DCACFA28B}"/>
            </c:ext>
          </c:extLst>
        </c:ser>
        <c:ser>
          <c:idx val="2"/>
          <c:order val="2"/>
          <c:tx>
            <c:strRef>
              <c:f>'Tetraselmis Respiration'!$J$14</c:f>
              <c:strCache>
                <c:ptCount val="1"/>
                <c:pt idx="0">
                  <c:v>23.5</c:v>
                </c:pt>
              </c:strCache>
            </c:strRef>
          </c:tx>
          <c:cat>
            <c:numRef>
              <c:f>'Tetraselmis Respiration'!$G$30:$G$41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5.3500000000000005</c:v>
                </c:pt>
                <c:pt idx="2">
                  <c:v>10.586666666666666</c:v>
                </c:pt>
                <c:pt idx="3">
                  <c:v>25.966666666666669</c:v>
                </c:pt>
                <c:pt idx="4">
                  <c:v>50.893333333333338</c:v>
                </c:pt>
                <c:pt idx="5">
                  <c:v>101.96</c:v>
                </c:pt>
                <c:pt idx="6">
                  <c:v>207.66666666666666</c:v>
                </c:pt>
                <c:pt idx="7">
                  <c:v>313.73333333333329</c:v>
                </c:pt>
                <c:pt idx="8">
                  <c:v>411.59999999999997</c:v>
                </c:pt>
                <c:pt idx="9">
                  <c:v>505.26666666666665</c:v>
                </c:pt>
                <c:pt idx="10">
                  <c:v>999.69999999999993</c:v>
                </c:pt>
                <c:pt idx="11">
                  <c:v>2008.2333333333333</c:v>
                </c:pt>
              </c:numCache>
            </c:numRef>
          </c:cat>
          <c:val>
            <c:numRef>
              <c:f>'Tetraselmis Respiration'!$J$30:$J$41</c:f>
              <c:numCache>
                <c:formatCode>General</c:formatCode>
                <c:ptCount val="12"/>
                <c:pt idx="0">
                  <c:v>0</c:v>
                </c:pt>
                <c:pt idx="1">
                  <c:v>7.7127659574468082</c:v>
                </c:pt>
                <c:pt idx="2">
                  <c:v>9.797872340425533</c:v>
                </c:pt>
                <c:pt idx="3">
                  <c:v>9.8297872340425538</c:v>
                </c:pt>
                <c:pt idx="4">
                  <c:v>12.053191489361701</c:v>
                </c:pt>
                <c:pt idx="5">
                  <c:v>9.0106382978723403</c:v>
                </c:pt>
                <c:pt idx="6">
                  <c:v>13.127659574468085</c:v>
                </c:pt>
                <c:pt idx="7">
                  <c:v>13.021276595744681</c:v>
                </c:pt>
                <c:pt idx="8">
                  <c:v>16.457446808510639</c:v>
                </c:pt>
                <c:pt idx="9">
                  <c:v>19.968085106382979</c:v>
                </c:pt>
                <c:pt idx="10">
                  <c:v>21.287234042553191</c:v>
                </c:pt>
                <c:pt idx="11">
                  <c:v>24.861702127659576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7-8846-928F-2F7DCACFA28B}"/>
            </c:ext>
          </c:extLst>
        </c:ser>
        <c:ser>
          <c:idx val="3"/>
          <c:order val="3"/>
          <c:tx>
            <c:strRef>
              <c:f>'Tetraselmis Respiration'!$K$14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'Tetraselmis Respiration'!$G$30:$G$41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5.3500000000000005</c:v>
                </c:pt>
                <c:pt idx="2">
                  <c:v>10.586666666666666</c:v>
                </c:pt>
                <c:pt idx="3">
                  <c:v>25.966666666666669</c:v>
                </c:pt>
                <c:pt idx="4">
                  <c:v>50.893333333333338</c:v>
                </c:pt>
                <c:pt idx="5">
                  <c:v>101.96</c:v>
                </c:pt>
                <c:pt idx="6">
                  <c:v>207.66666666666666</c:v>
                </c:pt>
                <c:pt idx="7">
                  <c:v>313.73333333333329</c:v>
                </c:pt>
                <c:pt idx="8">
                  <c:v>411.59999999999997</c:v>
                </c:pt>
                <c:pt idx="9">
                  <c:v>505.26666666666665</c:v>
                </c:pt>
                <c:pt idx="10">
                  <c:v>999.69999999999993</c:v>
                </c:pt>
                <c:pt idx="11">
                  <c:v>2008.2333333333333</c:v>
                </c:pt>
              </c:numCache>
            </c:numRef>
          </c:cat>
          <c:val>
            <c:numRef>
              <c:f>'Tetraselmis Respiration'!$K$30:$K$41</c:f>
              <c:numCache>
                <c:formatCode>General</c:formatCode>
                <c:ptCount val="12"/>
                <c:pt idx="0">
                  <c:v>0</c:v>
                </c:pt>
                <c:pt idx="1">
                  <c:v>11.990384615384617</c:v>
                </c:pt>
                <c:pt idx="2">
                  <c:v>9.8076923076923084</c:v>
                </c:pt>
                <c:pt idx="3">
                  <c:v>13.692307692307692</c:v>
                </c:pt>
                <c:pt idx="4">
                  <c:v>9.7692307692307701</c:v>
                </c:pt>
                <c:pt idx="5">
                  <c:v>12.673076923076925</c:v>
                </c:pt>
                <c:pt idx="6">
                  <c:v>14.298076923076925</c:v>
                </c:pt>
                <c:pt idx="7">
                  <c:v>15.807692307692308</c:v>
                </c:pt>
                <c:pt idx="8">
                  <c:v>16.39423076923077</c:v>
                </c:pt>
                <c:pt idx="9">
                  <c:v>18.173076923076923</c:v>
                </c:pt>
                <c:pt idx="10">
                  <c:v>19.086538461538463</c:v>
                </c:pt>
                <c:pt idx="11">
                  <c:v>23.615384615384617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7-8846-928F-2F7DCACFA28B}"/>
            </c:ext>
          </c:extLst>
        </c:ser>
        <c:ser>
          <c:idx val="4"/>
          <c:order val="4"/>
          <c:tx>
            <c:strRef>
              <c:f>'Tetraselmis Respiration'!$L$14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'Tetraselmis Respiration'!$G$30:$G$41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5.3500000000000005</c:v>
                </c:pt>
                <c:pt idx="2">
                  <c:v>10.586666666666666</c:v>
                </c:pt>
                <c:pt idx="3">
                  <c:v>25.966666666666669</c:v>
                </c:pt>
                <c:pt idx="4">
                  <c:v>50.893333333333338</c:v>
                </c:pt>
                <c:pt idx="5">
                  <c:v>101.96</c:v>
                </c:pt>
                <c:pt idx="6">
                  <c:v>207.66666666666666</c:v>
                </c:pt>
                <c:pt idx="7">
                  <c:v>313.73333333333329</c:v>
                </c:pt>
                <c:pt idx="8">
                  <c:v>411.59999999999997</c:v>
                </c:pt>
                <c:pt idx="9">
                  <c:v>505.26666666666665</c:v>
                </c:pt>
                <c:pt idx="10">
                  <c:v>999.69999999999993</c:v>
                </c:pt>
                <c:pt idx="11">
                  <c:v>2008.2333333333333</c:v>
                </c:pt>
              </c:numCache>
            </c:numRef>
          </c:cat>
          <c:val>
            <c:numRef>
              <c:f>'Tetraselmis Respiration'!$L$30:$L$41</c:f>
              <c:numCache>
                <c:formatCode>General</c:formatCode>
                <c:ptCount val="12"/>
                <c:pt idx="0">
                  <c:v>0</c:v>
                </c:pt>
                <c:pt idx="1">
                  <c:v>9.8095238095238102</c:v>
                </c:pt>
                <c:pt idx="2">
                  <c:v>9.8380952380952369</c:v>
                </c:pt>
                <c:pt idx="3">
                  <c:v>9.0952380952380949</c:v>
                </c:pt>
                <c:pt idx="4">
                  <c:v>8.9523809523809526</c:v>
                </c:pt>
                <c:pt idx="5">
                  <c:v>9.9523809523809526</c:v>
                </c:pt>
                <c:pt idx="6">
                  <c:v>12.876190476190478</c:v>
                </c:pt>
                <c:pt idx="7">
                  <c:v>14.990476190476192</c:v>
                </c:pt>
                <c:pt idx="8">
                  <c:v>16.400000000000002</c:v>
                </c:pt>
                <c:pt idx="9">
                  <c:v>16.704761904761906</c:v>
                </c:pt>
                <c:pt idx="10">
                  <c:v>19.942857142857143</c:v>
                </c:pt>
                <c:pt idx="11">
                  <c:v>23.704761904761906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7-8846-928F-2F7DCACFA28B}"/>
            </c:ext>
          </c:extLst>
        </c:ser>
        <c:bandFmts/>
        <c:axId val="95591424"/>
        <c:axId val="95593600"/>
        <c:axId val="154705920"/>
      </c:surface3DChart>
      <c:catAx>
        <c:axId val="9559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Light</a:t>
                </a:r>
                <a:r>
                  <a:rPr lang="en-US" baseline="0"/>
                  <a:t> (umol photons/m</a:t>
                </a:r>
                <a:r>
                  <a:rPr lang="en-US" baseline="30000"/>
                  <a:t>2</a:t>
                </a:r>
                <a:r>
                  <a:rPr lang="en-US" baseline="0"/>
                  <a:t>-sec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2820000" vert="horz"/>
          <a:lstStyle/>
          <a:p>
            <a:pPr>
              <a:defRPr/>
            </a:pPr>
            <a:endParaRPr lang="en-US"/>
          </a:p>
        </c:txPr>
        <c:crossAx val="95593600"/>
        <c:crosses val="autoZero"/>
        <c:auto val="1"/>
        <c:lblAlgn val="ctr"/>
        <c:lblOffset val="100"/>
        <c:noMultiLvlLbl val="0"/>
      </c:catAx>
      <c:valAx>
        <c:axId val="9559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Respiration</a:t>
                </a:r>
                <a:r>
                  <a:rPr lang="en-US" baseline="0"/>
                  <a:t> rate </a:t>
                </a:r>
                <a:r>
                  <a:rPr lang="en-US"/>
                  <a:t>(nmol/ml-min/OD750)</a:t>
                </a:r>
              </a:p>
            </c:rich>
          </c:tx>
          <c:layout>
            <c:manualLayout>
              <c:xMode val="edge"/>
              <c:yMode val="edge"/>
              <c:x val="2.1743012782352945E-2"/>
              <c:y val="0.133944664366599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591424"/>
        <c:crosses val="autoZero"/>
        <c:crossBetween val="between"/>
      </c:valAx>
      <c:serAx>
        <c:axId val="1547059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Temperature ( C )</a:t>
                </a:r>
              </a:p>
            </c:rich>
          </c:tx>
          <c:overlay val="0"/>
        </c:title>
        <c:majorTickMark val="out"/>
        <c:minorTickMark val="none"/>
        <c:tickLblPos val="nextTo"/>
        <c:crossAx val="9559360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Respiration as a</a:t>
            </a:r>
            <a:r>
              <a:rPr lang="en-US" baseline="0"/>
              <a:t> Function of Light and Temperature</a:t>
            </a:r>
            <a:endParaRPr lang="en-US"/>
          </a:p>
        </c:rich>
      </c:tx>
      <c:layout>
        <c:manualLayout>
          <c:xMode val="edge"/>
          <c:yMode val="edge"/>
          <c:x val="8.8319714774190969E-2"/>
          <c:y val="1.9888852115683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'Tetraselmis Respiration'!$G$31</c:f>
              <c:strCache>
                <c:ptCount val="1"/>
                <c:pt idx="0">
                  <c:v>5.4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Respiration'!$H$31:$M$31</c:f>
              <c:numCache>
                <c:formatCode>General</c:formatCode>
                <c:ptCount val="6"/>
                <c:pt idx="0">
                  <c:v>3.1111111111111107</c:v>
                </c:pt>
                <c:pt idx="1">
                  <c:v>7.4380952380952383</c:v>
                </c:pt>
                <c:pt idx="2">
                  <c:v>7.7127659574468082</c:v>
                </c:pt>
                <c:pt idx="3">
                  <c:v>11.990384615384617</c:v>
                </c:pt>
                <c:pt idx="4">
                  <c:v>9.8095238095238102</c:v>
                </c:pt>
                <c:pt idx="5">
                  <c:v>8.2452830188679247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B-9747-B7C1-FD3F82AA36B4}"/>
            </c:ext>
          </c:extLst>
        </c:ser>
        <c:ser>
          <c:idx val="2"/>
          <c:order val="1"/>
          <c:tx>
            <c:strRef>
              <c:f>'Tetraselmis Respiration'!$G$32</c:f>
              <c:strCache>
                <c:ptCount val="1"/>
                <c:pt idx="0">
                  <c:v>10.6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Respiration'!$H$32:$M$32</c:f>
              <c:numCache>
                <c:formatCode>General</c:formatCode>
                <c:ptCount val="6"/>
                <c:pt idx="0">
                  <c:v>2.7575757575757578</c:v>
                </c:pt>
                <c:pt idx="1">
                  <c:v>6.8666666666666663</c:v>
                </c:pt>
                <c:pt idx="2">
                  <c:v>9.797872340425533</c:v>
                </c:pt>
                <c:pt idx="3">
                  <c:v>9.8076923076923084</c:v>
                </c:pt>
                <c:pt idx="4">
                  <c:v>9.8380952380952369</c:v>
                </c:pt>
                <c:pt idx="5">
                  <c:v>7.6320754716981138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B-9747-B7C1-FD3F82AA36B4}"/>
            </c:ext>
          </c:extLst>
        </c:ser>
        <c:ser>
          <c:idx val="3"/>
          <c:order val="2"/>
          <c:tx>
            <c:strRef>
              <c:f>'Tetraselmis Respiration'!$G$33</c:f>
              <c:strCache>
                <c:ptCount val="1"/>
                <c:pt idx="0">
                  <c:v>26.0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Respiration'!$H$33:$M$33</c:f>
              <c:numCache>
                <c:formatCode>General</c:formatCode>
                <c:ptCount val="6"/>
                <c:pt idx="0">
                  <c:v>2.8989898989898988</c:v>
                </c:pt>
                <c:pt idx="1">
                  <c:v>7.6952380952380963</c:v>
                </c:pt>
                <c:pt idx="2">
                  <c:v>9.8297872340425538</c:v>
                </c:pt>
                <c:pt idx="3">
                  <c:v>13.692307692307692</c:v>
                </c:pt>
                <c:pt idx="4">
                  <c:v>9.0952380952380949</c:v>
                </c:pt>
                <c:pt idx="5">
                  <c:v>8.2924528301886795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B-9747-B7C1-FD3F82AA36B4}"/>
            </c:ext>
          </c:extLst>
        </c:ser>
        <c:ser>
          <c:idx val="4"/>
          <c:order val="3"/>
          <c:tx>
            <c:strRef>
              <c:f>'Tetraselmis Respiration'!$G$34</c:f>
              <c:strCache>
                <c:ptCount val="1"/>
                <c:pt idx="0">
                  <c:v>50.9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Respiration'!$H$34:$M$34</c:f>
              <c:numCache>
                <c:formatCode>General</c:formatCode>
                <c:ptCount val="6"/>
                <c:pt idx="0">
                  <c:v>1.1818181818181819</c:v>
                </c:pt>
                <c:pt idx="1">
                  <c:v>7.7619047619047619</c:v>
                </c:pt>
                <c:pt idx="2">
                  <c:v>12.053191489361701</c:v>
                </c:pt>
                <c:pt idx="3">
                  <c:v>9.7692307692307701</c:v>
                </c:pt>
                <c:pt idx="4">
                  <c:v>8.9523809523809526</c:v>
                </c:pt>
                <c:pt idx="5">
                  <c:v>7.9716981132075473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B-9747-B7C1-FD3F82AA36B4}"/>
            </c:ext>
          </c:extLst>
        </c:ser>
        <c:ser>
          <c:idx val="5"/>
          <c:order val="4"/>
          <c:tx>
            <c:strRef>
              <c:f>'Tetraselmis Respiration'!$G$35</c:f>
              <c:strCache>
                <c:ptCount val="1"/>
                <c:pt idx="0">
                  <c:v>102.0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Respiration'!$H$35:$M$35</c:f>
              <c:numCache>
                <c:formatCode>General</c:formatCode>
                <c:ptCount val="6"/>
                <c:pt idx="0">
                  <c:v>2.3030303030303032</c:v>
                </c:pt>
                <c:pt idx="1">
                  <c:v>7.8761904761904757</c:v>
                </c:pt>
                <c:pt idx="2">
                  <c:v>9.0106382978723403</c:v>
                </c:pt>
                <c:pt idx="3">
                  <c:v>12.673076923076925</c:v>
                </c:pt>
                <c:pt idx="4">
                  <c:v>9.9523809523809526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DB-9747-B7C1-FD3F82AA36B4}"/>
            </c:ext>
          </c:extLst>
        </c:ser>
        <c:ser>
          <c:idx val="6"/>
          <c:order val="5"/>
          <c:tx>
            <c:strRef>
              <c:f>'Tetraselmis Respiration'!$G$36</c:f>
              <c:strCache>
                <c:ptCount val="1"/>
                <c:pt idx="0">
                  <c:v>207.7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Respiration'!$H$36:$M$36</c:f>
              <c:numCache>
                <c:formatCode>General</c:formatCode>
                <c:ptCount val="6"/>
                <c:pt idx="0">
                  <c:v>2.3535353535353534</c:v>
                </c:pt>
                <c:pt idx="1">
                  <c:v>7.5428571428571436</c:v>
                </c:pt>
                <c:pt idx="2">
                  <c:v>13.127659574468085</c:v>
                </c:pt>
                <c:pt idx="3">
                  <c:v>14.298076923076925</c:v>
                </c:pt>
                <c:pt idx="4">
                  <c:v>12.876190476190478</c:v>
                </c:pt>
                <c:pt idx="5">
                  <c:v>9.6226415094339632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DB-9747-B7C1-FD3F82AA36B4}"/>
            </c:ext>
          </c:extLst>
        </c:ser>
        <c:ser>
          <c:idx val="7"/>
          <c:order val="6"/>
          <c:tx>
            <c:strRef>
              <c:f>'Tetraselmis Respiration'!$G$37</c:f>
              <c:strCache>
                <c:ptCount val="1"/>
                <c:pt idx="0">
                  <c:v>313.7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Respiration'!$H$37:$M$37</c:f>
              <c:numCache>
                <c:formatCode>General</c:formatCode>
                <c:ptCount val="6"/>
                <c:pt idx="0">
                  <c:v>3.0404040404040402</c:v>
                </c:pt>
                <c:pt idx="1">
                  <c:v>8.038095238095238</c:v>
                </c:pt>
                <c:pt idx="2">
                  <c:v>13.021276595744681</c:v>
                </c:pt>
                <c:pt idx="3">
                  <c:v>15.807692307692308</c:v>
                </c:pt>
                <c:pt idx="4">
                  <c:v>14.990476190476192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DB-9747-B7C1-FD3F82AA36B4}"/>
            </c:ext>
          </c:extLst>
        </c:ser>
        <c:ser>
          <c:idx val="8"/>
          <c:order val="7"/>
          <c:tx>
            <c:strRef>
              <c:f>'Tetraselmis Respiration'!$G$38</c:f>
              <c:strCache>
                <c:ptCount val="1"/>
                <c:pt idx="0">
                  <c:v>411.6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Respiration'!$H$38:$M$38</c:f>
              <c:numCache>
                <c:formatCode>General</c:formatCode>
                <c:ptCount val="6"/>
                <c:pt idx="0">
                  <c:v>3.3737373737373737</c:v>
                </c:pt>
                <c:pt idx="1">
                  <c:v>8.1904761904761898</c:v>
                </c:pt>
                <c:pt idx="2">
                  <c:v>16.457446808510639</c:v>
                </c:pt>
                <c:pt idx="3">
                  <c:v>16.39423076923077</c:v>
                </c:pt>
                <c:pt idx="4">
                  <c:v>16.400000000000002</c:v>
                </c:pt>
                <c:pt idx="5">
                  <c:v>14.877358490566039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DB-9747-B7C1-FD3F82AA36B4}"/>
            </c:ext>
          </c:extLst>
        </c:ser>
        <c:ser>
          <c:idx val="9"/>
          <c:order val="8"/>
          <c:tx>
            <c:strRef>
              <c:f>'Tetraselmis Respiration'!$G$39</c:f>
              <c:strCache>
                <c:ptCount val="1"/>
                <c:pt idx="0">
                  <c:v>505.3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Respiration'!$H$39:$M$39</c:f>
              <c:numCache>
                <c:formatCode>General</c:formatCode>
                <c:ptCount val="6"/>
                <c:pt idx="0">
                  <c:v>3.9191919191919191</c:v>
                </c:pt>
                <c:pt idx="1">
                  <c:v>10.352380952380953</c:v>
                </c:pt>
                <c:pt idx="2">
                  <c:v>19.968085106382979</c:v>
                </c:pt>
                <c:pt idx="3">
                  <c:v>18.173076923076923</c:v>
                </c:pt>
                <c:pt idx="4">
                  <c:v>16.704761904761906</c:v>
                </c:pt>
                <c:pt idx="5">
                  <c:v>11.962264150943398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DB-9747-B7C1-FD3F82AA36B4}"/>
            </c:ext>
          </c:extLst>
        </c:ser>
        <c:ser>
          <c:idx val="10"/>
          <c:order val="9"/>
          <c:tx>
            <c:strRef>
              <c:f>'Tetraselmis Respiration'!$G$40</c:f>
              <c:strCache>
                <c:ptCount val="1"/>
                <c:pt idx="0">
                  <c:v>999.7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Respiration'!$H$40:$M$40</c:f>
              <c:numCache>
                <c:formatCode>General</c:formatCode>
                <c:ptCount val="6"/>
                <c:pt idx="0">
                  <c:v>6.3636363636363633</c:v>
                </c:pt>
                <c:pt idx="1">
                  <c:v>14.104761904761906</c:v>
                </c:pt>
                <c:pt idx="2">
                  <c:v>21.287234042553191</c:v>
                </c:pt>
                <c:pt idx="3">
                  <c:v>19.086538461538463</c:v>
                </c:pt>
                <c:pt idx="4">
                  <c:v>19.942857142857143</c:v>
                </c:pt>
                <c:pt idx="5">
                  <c:v>13.216981132075473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DB-9747-B7C1-FD3F82AA36B4}"/>
            </c:ext>
          </c:extLst>
        </c:ser>
        <c:ser>
          <c:idx val="11"/>
          <c:order val="10"/>
          <c:tx>
            <c:strRef>
              <c:f>'Tetraselmis Respiration'!$G$41</c:f>
              <c:strCache>
                <c:ptCount val="1"/>
                <c:pt idx="0">
                  <c:v>2008.2</c:v>
                </c:pt>
              </c:strCache>
            </c:strRef>
          </c:tx>
          <c:xVal>
            <c:numRef>
              <c:f>'Tetraselmis Respiration'!$H$14:$M$14</c:f>
              <c:numCache>
                <c:formatCode>General</c:formatCode>
                <c:ptCount val="6"/>
                <c:pt idx="0">
                  <c:v>14.5</c:v>
                </c:pt>
                <c:pt idx="1">
                  <c:v>18.7</c:v>
                </c:pt>
                <c:pt idx="2">
                  <c:v>23.5</c:v>
                </c:pt>
                <c:pt idx="3">
                  <c:v>27</c:v>
                </c:pt>
                <c:pt idx="4">
                  <c:v>32</c:v>
                </c:pt>
                <c:pt idx="5">
                  <c:v>36.6</c:v>
                </c:pt>
              </c:numCache>
            </c:numRef>
          </c:xVal>
          <c:yVal>
            <c:numRef>
              <c:f>'Tetraselmis Respiration'!$H$41:$M$41</c:f>
              <c:numCache>
                <c:formatCode>General</c:formatCode>
                <c:ptCount val="6"/>
                <c:pt idx="0">
                  <c:v>10.434343434343432</c:v>
                </c:pt>
                <c:pt idx="1">
                  <c:v>16.923809523809524</c:v>
                </c:pt>
                <c:pt idx="2">
                  <c:v>24.861702127659576</c:v>
                </c:pt>
                <c:pt idx="3">
                  <c:v>23.615384615384617</c:v>
                </c:pt>
                <c:pt idx="4">
                  <c:v>23.704761904761906</c:v>
                </c:pt>
                <c:pt idx="5">
                  <c:v>20.858490566037734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7DB-9747-B7C1-FD3F82AA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8768"/>
        <c:axId val="95650944"/>
      </c:scatterChart>
      <c:valAx>
        <c:axId val="95648768"/>
        <c:scaling>
          <c:orientation val="minMax"/>
          <c:max val="37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 C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50944"/>
        <c:crosses val="autoZero"/>
        <c:crossBetween val="midCat"/>
      </c:valAx>
      <c:valAx>
        <c:axId val="9565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Respiration rate (nmol</a:t>
                </a:r>
                <a:r>
                  <a:rPr lang="en-US" baseline="0"/>
                  <a:t> O2/mL-min/OD750)</a:t>
                </a:r>
              </a:p>
            </c:rich>
          </c:tx>
          <c:layout>
            <c:manualLayout>
              <c:xMode val="edge"/>
              <c:yMode val="edge"/>
              <c:x val="1.7273498418409469E-2"/>
              <c:y val="0.12799128857836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648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674233914359456"/>
          <c:y val="7.7370244815586992E-2"/>
          <c:w val="0.12325766085640548"/>
          <c:h val="0.922629699264153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0</xdr:row>
      <xdr:rowOff>0</xdr:rowOff>
    </xdr:from>
    <xdr:to>
      <xdr:col>10</xdr:col>
      <xdr:colOff>312964</xdr:colOff>
      <xdr:row>22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EB790-309A-3C49-8B7C-56E24950D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141112</xdr:colOff>
      <xdr:row>26</xdr:row>
      <xdr:rowOff>112888</xdr:rowOff>
    </xdr:from>
    <xdr:to>
      <xdr:col>21</xdr:col>
      <xdr:colOff>141111</xdr:colOff>
      <xdr:row>47</xdr:row>
      <xdr:rowOff>112889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B2A56-1AEE-004D-9F58-38B46BB6A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749300</xdr:colOff>
      <xdr:row>49</xdr:row>
      <xdr:rowOff>152400</xdr:rowOff>
    </xdr:from>
    <xdr:to>
      <xdr:col>18</xdr:col>
      <xdr:colOff>308810</xdr:colOff>
      <xdr:row>68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434FD-31CB-7640-B7C6-D7A47E99B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444500</xdr:colOff>
      <xdr:row>49</xdr:row>
      <xdr:rowOff>152400</xdr:rowOff>
    </xdr:from>
    <xdr:to>
      <xdr:col>27</xdr:col>
      <xdr:colOff>4010</xdr:colOff>
      <xdr:row>68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894839-9958-9445-9326-3813363FC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94849</xdr:colOff>
      <xdr:row>11</xdr:row>
      <xdr:rowOff>188819</xdr:rowOff>
    </xdr:from>
    <xdr:to>
      <xdr:col>26</xdr:col>
      <xdr:colOff>124334</xdr:colOff>
      <xdr:row>33</xdr:row>
      <xdr:rowOff>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574A-765D-E74D-BEE3-D98A2915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140073</xdr:colOff>
      <xdr:row>34</xdr:row>
      <xdr:rowOff>12325</xdr:rowOff>
    </xdr:from>
    <xdr:to>
      <xdr:col>26</xdr:col>
      <xdr:colOff>100851</xdr:colOff>
      <xdr:row>55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9829C-2BDA-234A-8D3F-D892A56ED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mu903/Downloads/Tetraselmis%20striata%20-LANL%20Temp%20profile%20with%20OD680%20over%20750%20ratios%205-4-15%20SJE.xlsx" TargetMode="External"/><Relationship Id="rId1" Type="http://schemas.openxmlformats.org/officeDocument/2006/relationships/externalLinkPath" Target="Tetraselmis%20striata%20-LANL%20Temp%20profile%20with%20OD680%20over%20750%20ratios%205-4-15%20SJ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mu903/Downloads/Tetraselmis%20Respiration%20and%20PI%20Curves%203-3-25%20SJE.xlsx" TargetMode="External"/><Relationship Id="rId1" Type="http://schemas.openxmlformats.org/officeDocument/2006/relationships/externalLinkPath" Target="Tetraselmis%20Respiration%20and%20PI%20Curves%203-3-25%20SJ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u903/Documents/Projects/RAFT/Tetraselmis%20characterization/Copy%20of%20Tetraselmis%20Dark%20Loss%20low%20OD-12.18.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_Temp Summary"/>
      <sheetName val="arrhenius"/>
      <sheetName val="680 over 750"/>
      <sheetName val="Tetraselmis striata- LANL (750)"/>
      <sheetName val="Tetraselmis striata- LANL (680)"/>
      <sheetName val="Light and TGI settings"/>
      <sheetName val="Ka"/>
      <sheetName val="Light, Depth and Cell density"/>
      <sheetName val="Long-term Growth rates"/>
    </sheetNames>
    <sheetDataSet>
      <sheetData sheetId="0">
        <row r="26">
          <cell r="D26" t="str">
            <v>Tetraselmis striata- LANL (OD750)</v>
          </cell>
          <cell r="F26">
            <v>45.197500000000005</v>
          </cell>
          <cell r="G26">
            <v>40.122500000000002</v>
          </cell>
          <cell r="H26">
            <v>36.424999999999997</v>
          </cell>
          <cell r="I26">
            <v>32.037500000000001</v>
          </cell>
          <cell r="J26">
            <v>27.532499999999999</v>
          </cell>
          <cell r="K26">
            <v>23.38</v>
          </cell>
          <cell r="L26">
            <v>18.942499999999999</v>
          </cell>
          <cell r="M26">
            <v>14.532499999999999</v>
          </cell>
        </row>
        <row r="27">
          <cell r="F27">
            <v>0.55349646189775314</v>
          </cell>
          <cell r="G27">
            <v>0.52500000000000058</v>
          </cell>
          <cell r="H27">
            <v>0.50862559904118076</v>
          </cell>
          <cell r="I27">
            <v>0.30565503431155866</v>
          </cell>
          <cell r="J27">
            <v>0.29420797632513818</v>
          </cell>
          <cell r="K27">
            <v>0.37558842722675534</v>
          </cell>
          <cell r="L27">
            <v>0.30706948182238292</v>
          </cell>
          <cell r="M27">
            <v>0.39685219750767048</v>
          </cell>
        </row>
        <row r="36">
          <cell r="F36">
            <v>0</v>
          </cell>
          <cell r="G36">
            <v>0.34723333333333334</v>
          </cell>
          <cell r="H36">
            <v>1.2666999999999999</v>
          </cell>
          <cell r="I36">
            <v>1.9435499999999999</v>
          </cell>
          <cell r="J36">
            <v>3.5272000000000001</v>
          </cell>
          <cell r="K36">
            <v>4.0804</v>
          </cell>
          <cell r="L36">
            <v>2.1460499999999998</v>
          </cell>
          <cell r="M36">
            <v>1.6848333333333334</v>
          </cell>
        </row>
        <row r="38">
          <cell r="F38">
            <v>0</v>
          </cell>
          <cell r="G38">
            <v>0.17744321392114909</v>
          </cell>
          <cell r="H38">
            <v>0.32486614422969151</v>
          </cell>
          <cell r="I38">
            <v>0.33150038335824972</v>
          </cell>
          <cell r="J38">
            <v>6.0848815381512059E-2</v>
          </cell>
          <cell r="K38">
            <v>0.24645401193732086</v>
          </cell>
          <cell r="L38">
            <v>0.10202508270028508</v>
          </cell>
          <cell r="M38">
            <v>5.2504105659568298E-2</v>
          </cell>
        </row>
        <row r="43">
          <cell r="D43" t="str">
            <v>Tetraselmis striata- LANL (OD680)</v>
          </cell>
          <cell r="F43">
            <v>45.197500000000005</v>
          </cell>
          <cell r="G43">
            <v>40.122500000000002</v>
          </cell>
          <cell r="H43">
            <v>36.424999999999997</v>
          </cell>
          <cell r="I43">
            <v>32.037500000000001</v>
          </cell>
          <cell r="J43">
            <v>27.532499999999999</v>
          </cell>
          <cell r="K43">
            <v>23.38</v>
          </cell>
          <cell r="L43">
            <v>18.942499999999999</v>
          </cell>
          <cell r="M43">
            <v>14.532499999999999</v>
          </cell>
        </row>
        <row r="52">
          <cell r="F52">
            <v>0</v>
          </cell>
          <cell r="G52">
            <v>0.23523333333333332</v>
          </cell>
          <cell r="H52">
            <v>1.094625</v>
          </cell>
          <cell r="I52">
            <v>2.0122499999999999</v>
          </cell>
          <cell r="J52">
            <v>3.3107899999999995</v>
          </cell>
          <cell r="K52">
            <v>3.9289000000000001</v>
          </cell>
          <cell r="L52">
            <v>1.9409000000000001</v>
          </cell>
          <cell r="M52">
            <v>1.6357999999999999</v>
          </cell>
        </row>
        <row r="54">
          <cell r="F54">
            <v>0</v>
          </cell>
          <cell r="G54">
            <v>0.12053765087215604</v>
          </cell>
          <cell r="H54">
            <v>0.39859863349615254</v>
          </cell>
          <cell r="I54">
            <v>0.3357754966739932</v>
          </cell>
          <cell r="J54">
            <v>6.6610310263001571E-2</v>
          </cell>
          <cell r="K54">
            <v>0.26779246006313739</v>
          </cell>
          <cell r="L54">
            <v>5.1238022990743884E-2</v>
          </cell>
          <cell r="M54">
            <v>8.7852508975744828E-2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traselmis Respiration"/>
      <sheetName val="Tetraselmis Photosynthetic "/>
      <sheetName val="Comparison of Resp to Flasks"/>
      <sheetName val="PI curves"/>
      <sheetName val="14.5 Summary"/>
      <sheetName val="18-7 Summary"/>
      <sheetName val="23-5 Summary"/>
      <sheetName val="27 Summary"/>
      <sheetName val="32 Summary"/>
      <sheetName val="36.6 Summary"/>
      <sheetName val="14.5 Raw Data"/>
      <sheetName val="18-7 Raw Data"/>
      <sheetName val="23-5 Raw Data"/>
      <sheetName val="27 Raw Data"/>
      <sheetName val="32 Raw Data"/>
      <sheetName val="36.6 Raw Data"/>
      <sheetName val="Sheet1"/>
    </sheetNames>
    <sheetDataSet>
      <sheetData sheetId="0">
        <row r="33">
          <cell r="H33">
            <v>14.5</v>
          </cell>
          <cell r="I33">
            <v>18.7</v>
          </cell>
          <cell r="J33">
            <v>23.5</v>
          </cell>
          <cell r="K33">
            <v>27</v>
          </cell>
          <cell r="L33">
            <v>32</v>
          </cell>
        </row>
        <row r="49">
          <cell r="G49">
            <v>0</v>
          </cell>
          <cell r="H49" t="str">
            <v>NM</v>
          </cell>
          <cell r="I49" t="str">
            <v>NM</v>
          </cell>
          <cell r="J49" t="str">
            <v>NM</v>
          </cell>
          <cell r="K49" t="str">
            <v>NM</v>
          </cell>
          <cell r="L49" t="str">
            <v>NM</v>
          </cell>
        </row>
        <row r="50">
          <cell r="G50">
            <v>5.3500000000000005</v>
          </cell>
          <cell r="H50">
            <v>3.1111111111111107</v>
          </cell>
          <cell r="I50">
            <v>7.4380952380952383</v>
          </cell>
          <cell r="J50">
            <v>7.7127659574468082</v>
          </cell>
          <cell r="K50">
            <v>11.990384615384617</v>
          </cell>
          <cell r="L50">
            <v>9.8095238095238102</v>
          </cell>
        </row>
        <row r="51">
          <cell r="G51">
            <v>10.586666666666666</v>
          </cell>
          <cell r="H51">
            <v>2.7575757575757578</v>
          </cell>
          <cell r="I51">
            <v>6.8666666666666663</v>
          </cell>
          <cell r="J51">
            <v>9.797872340425533</v>
          </cell>
          <cell r="K51">
            <v>9.8076923076923084</v>
          </cell>
          <cell r="L51">
            <v>9.8380952380952369</v>
          </cell>
        </row>
        <row r="52">
          <cell r="G52">
            <v>25.966666666666669</v>
          </cell>
          <cell r="H52">
            <v>2.8989898989898988</v>
          </cell>
          <cell r="I52">
            <v>7.6952380952380963</v>
          </cell>
          <cell r="J52">
            <v>9.8297872340425538</v>
          </cell>
          <cell r="K52">
            <v>13.692307692307692</v>
          </cell>
          <cell r="L52">
            <v>9.0952380952380949</v>
          </cell>
        </row>
        <row r="53">
          <cell r="G53">
            <v>50.893333333333338</v>
          </cell>
          <cell r="H53">
            <v>1.1818181818181819</v>
          </cell>
          <cell r="I53">
            <v>7.7619047619047619</v>
          </cell>
          <cell r="J53">
            <v>12.053191489361701</v>
          </cell>
          <cell r="K53">
            <v>9.7692307692307701</v>
          </cell>
          <cell r="L53">
            <v>8.9523809523809526</v>
          </cell>
        </row>
        <row r="54">
          <cell r="G54">
            <v>101.96</v>
          </cell>
          <cell r="H54">
            <v>2.3030303030303032</v>
          </cell>
          <cell r="I54">
            <v>7.8761904761904757</v>
          </cell>
          <cell r="J54">
            <v>9.0106382978723403</v>
          </cell>
          <cell r="K54">
            <v>12.673076923076925</v>
          </cell>
          <cell r="L54">
            <v>9.9523809523809526</v>
          </cell>
        </row>
        <row r="55">
          <cell r="G55">
            <v>207.66666666666666</v>
          </cell>
          <cell r="H55">
            <v>2.3535353535353534</v>
          </cell>
          <cell r="I55">
            <v>7.5428571428571436</v>
          </cell>
          <cell r="J55">
            <v>13.127659574468085</v>
          </cell>
          <cell r="K55">
            <v>14.298076923076925</v>
          </cell>
          <cell r="L55">
            <v>12.876190476190478</v>
          </cell>
        </row>
        <row r="56">
          <cell r="G56">
            <v>313.73333333333329</v>
          </cell>
          <cell r="H56">
            <v>3.0404040404040402</v>
          </cell>
          <cell r="I56">
            <v>8.038095238095238</v>
          </cell>
          <cell r="J56">
            <v>13.021276595744681</v>
          </cell>
          <cell r="K56">
            <v>15.807692307692308</v>
          </cell>
          <cell r="L56">
            <v>14.990476190476192</v>
          </cell>
        </row>
        <row r="57">
          <cell r="G57">
            <v>411.59999999999997</v>
          </cell>
          <cell r="H57">
            <v>3.3737373737373737</v>
          </cell>
          <cell r="I57">
            <v>8.1904761904761898</v>
          </cell>
          <cell r="J57">
            <v>16.457446808510639</v>
          </cell>
          <cell r="K57">
            <v>16.39423076923077</v>
          </cell>
          <cell r="L57">
            <v>16.400000000000002</v>
          </cell>
        </row>
        <row r="58">
          <cell r="G58">
            <v>505.26666666666665</v>
          </cell>
          <cell r="H58">
            <v>3.9191919191919191</v>
          </cell>
          <cell r="I58">
            <v>10.352380952380953</v>
          </cell>
          <cell r="J58">
            <v>19.968085106382979</v>
          </cell>
          <cell r="K58">
            <v>18.173076923076923</v>
          </cell>
          <cell r="L58">
            <v>16.704761904761906</v>
          </cell>
        </row>
        <row r="59">
          <cell r="G59">
            <v>999.69999999999993</v>
          </cell>
          <cell r="H59">
            <v>6.3636363636363633</v>
          </cell>
          <cell r="I59">
            <v>14.104761904761906</v>
          </cell>
          <cell r="J59">
            <v>21.287234042553191</v>
          </cell>
          <cell r="K59">
            <v>19.086538461538463</v>
          </cell>
          <cell r="L59">
            <v>19.942857142857143</v>
          </cell>
        </row>
        <row r="60">
          <cell r="G60">
            <v>2008.2333333333333</v>
          </cell>
          <cell r="H60">
            <v>10.434343434343432</v>
          </cell>
          <cell r="I60">
            <v>16.923809523809524</v>
          </cell>
          <cell r="J60">
            <v>24.861702127659576</v>
          </cell>
          <cell r="K60">
            <v>23.615384615384617</v>
          </cell>
          <cell r="L60">
            <v>23.704761904761906</v>
          </cell>
        </row>
        <row r="88">
          <cell r="G88">
            <v>5.3500000000000005</v>
          </cell>
          <cell r="H88">
            <v>-7.0037333333333311</v>
          </cell>
          <cell r="I88">
            <v>-16.744639999999997</v>
          </cell>
          <cell r="J88">
            <v>-17.36297872340425</v>
          </cell>
          <cell r="K88">
            <v>-26.992753846153843</v>
          </cell>
          <cell r="L88">
            <v>-22.083199999999998</v>
          </cell>
        </row>
        <row r="89">
          <cell r="G89">
            <v>10.586666666666666</v>
          </cell>
          <cell r="H89">
            <v>-6.2078545454545457</v>
          </cell>
          <cell r="I89">
            <v>-15.458239999999998</v>
          </cell>
          <cell r="J89">
            <v>-22.056970212765961</v>
          </cell>
          <cell r="K89">
            <v>-22.079076923076919</v>
          </cell>
          <cell r="L89">
            <v>-22.147519999999997</v>
          </cell>
        </row>
        <row r="90">
          <cell r="G90">
            <v>25.966666666666669</v>
          </cell>
          <cell r="H90">
            <v>-6.5262060606060599</v>
          </cell>
          <cell r="I90">
            <v>-17.323519999999998</v>
          </cell>
          <cell r="J90">
            <v>-22.128817021276596</v>
          </cell>
          <cell r="K90">
            <v>-30.824123076923073</v>
          </cell>
          <cell r="L90">
            <v>-20.475199999999994</v>
          </cell>
        </row>
        <row r="91">
          <cell r="G91">
            <v>50.893333333333338</v>
          </cell>
          <cell r="H91">
            <v>-2.6605090909090903</v>
          </cell>
          <cell r="I91">
            <v>-17.473599999999998</v>
          </cell>
          <cell r="J91">
            <v>-27.134144680851058</v>
          </cell>
          <cell r="K91">
            <v>-21.992492307692302</v>
          </cell>
          <cell r="L91">
            <v>-20.153599999999997</v>
          </cell>
        </row>
        <row r="92">
          <cell r="G92">
            <v>101.96</v>
          </cell>
          <cell r="H92">
            <v>-5.1845818181818171</v>
          </cell>
          <cell r="I92">
            <v>-17.730879999999996</v>
          </cell>
          <cell r="J92">
            <v>-20.284748936170207</v>
          </cell>
          <cell r="K92">
            <v>-28.529630769230771</v>
          </cell>
          <cell r="L92">
            <v>-22.404799999999998</v>
          </cell>
        </row>
        <row r="93">
          <cell r="G93">
            <v>207.66666666666666</v>
          </cell>
          <cell r="H93">
            <v>-5.2982787878787869</v>
          </cell>
          <cell r="I93">
            <v>-16.98048</v>
          </cell>
          <cell r="J93">
            <v>-29.552987234042551</v>
          </cell>
          <cell r="K93">
            <v>-32.187830769230764</v>
          </cell>
          <cell r="L93">
            <v>-28.986880000000006</v>
          </cell>
        </row>
        <row r="94">
          <cell r="G94">
            <v>313.73333333333329</v>
          </cell>
          <cell r="H94">
            <v>-6.8445575757575758</v>
          </cell>
          <cell r="I94">
            <v>-18.095359999999996</v>
          </cell>
          <cell r="J94">
            <v>-29.313497872340424</v>
          </cell>
          <cell r="K94">
            <v>-35.586276923076923</v>
          </cell>
          <cell r="L94">
            <v>-33.746559999999995</v>
          </cell>
        </row>
        <row r="95">
          <cell r="G95">
            <v>411.59999999999997</v>
          </cell>
          <cell r="H95">
            <v>-7.5949575757575749</v>
          </cell>
          <cell r="I95">
            <v>-18.438399999999994</v>
          </cell>
          <cell r="J95">
            <v>-37.049004255319147</v>
          </cell>
          <cell r="K95">
            <v>-36.90669230769231</v>
          </cell>
          <cell r="L95">
            <v>-36.91968</v>
          </cell>
        </row>
        <row r="96">
          <cell r="G96">
            <v>505.26666666666665</v>
          </cell>
          <cell r="H96">
            <v>-8.8228848484848488</v>
          </cell>
          <cell r="I96">
            <v>-23.30528</v>
          </cell>
          <cell r="J96">
            <v>-44.952153191489352</v>
          </cell>
          <cell r="K96">
            <v>-40.911230769230762</v>
          </cell>
          <cell r="L96">
            <v>-37.605760000000004</v>
          </cell>
        </row>
        <row r="97">
          <cell r="G97">
            <v>999.69999999999993</v>
          </cell>
          <cell r="H97">
            <v>-14.325818181818182</v>
          </cell>
          <cell r="I97">
            <v>-31.752640000000003</v>
          </cell>
          <cell r="J97">
            <v>-47.921821276595736</v>
          </cell>
          <cell r="K97">
            <v>-42.967615384615385</v>
          </cell>
          <cell r="L97">
            <v>-44.895359999999989</v>
          </cell>
        </row>
        <row r="98">
          <cell r="G98">
            <v>2008.2333333333333</v>
          </cell>
          <cell r="H98">
            <v>-23.48979393939393</v>
          </cell>
          <cell r="I98">
            <v>-38.098879999999994</v>
          </cell>
          <cell r="J98">
            <v>-55.968663829787225</v>
          </cell>
          <cell r="K98">
            <v>-53.16295384615384</v>
          </cell>
          <cell r="L98">
            <v>-53.364159999999998</v>
          </cell>
        </row>
        <row r="127">
          <cell r="G127">
            <v>5.3500000000000005</v>
          </cell>
          <cell r="H127">
            <v>-0.1680797903073028</v>
          </cell>
          <cell r="I127">
            <v>-0.40181529383787051</v>
          </cell>
          <cell r="J127">
            <v>-0.41665120638626263</v>
          </cell>
          <cell r="K127">
            <v>-0.64768041424670741</v>
          </cell>
          <cell r="L127">
            <v>-0.52989929038091077</v>
          </cell>
        </row>
        <row r="128">
          <cell r="G128">
            <v>10.586666666666666</v>
          </cell>
          <cell r="H128">
            <v>-0.14898080213072262</v>
          </cell>
          <cell r="I128">
            <v>-0.37094997677087349</v>
          </cell>
          <cell r="J128">
            <v>-0.52927000696001869</v>
          </cell>
          <cell r="K128">
            <v>-0.5298003729383538</v>
          </cell>
          <cell r="L128">
            <v>-0.5314424016069097</v>
          </cell>
        </row>
        <row r="129">
          <cell r="G129">
            <v>25.966666666666669</v>
          </cell>
          <cell r="H129">
            <v>-0.15662042780007823</v>
          </cell>
          <cell r="I129">
            <v>-0.4157044706813906</v>
          </cell>
          <cell r="J129">
            <v>-0.53099369567561894</v>
          </cell>
          <cell r="K129">
            <v>-0.73958899359098496</v>
          </cell>
          <cell r="L129">
            <v>-0.49132097230739191</v>
          </cell>
        </row>
        <row r="130">
          <cell r="G130">
            <v>50.893333333333338</v>
          </cell>
          <cell r="H130">
            <v>-6.3850802562654962E-2</v>
          </cell>
          <cell r="I130">
            <v>-0.41930534651442031</v>
          </cell>
          <cell r="J130">
            <v>-0.65107226435884513</v>
          </cell>
          <cell r="K130">
            <v>-0.52772310507279485</v>
          </cell>
          <cell r="L130">
            <v>-0.48360518466722624</v>
          </cell>
        </row>
        <row r="131">
          <cell r="G131">
            <v>101.96</v>
          </cell>
          <cell r="H131">
            <v>-0.12442458796911637</v>
          </cell>
          <cell r="I131">
            <v>-0.42547825556425778</v>
          </cell>
          <cell r="J131">
            <v>-0.48675169880382896</v>
          </cell>
          <cell r="K131">
            <v>-0.68454840207991197</v>
          </cell>
          <cell r="L131">
            <v>-0.53761482997373378</v>
          </cell>
        </row>
        <row r="132">
          <cell r="G132">
            <v>207.66666666666666</v>
          </cell>
          <cell r="H132">
            <v>-0.12715307688807798</v>
          </cell>
          <cell r="I132">
            <v>-0.40747386353771731</v>
          </cell>
          <cell r="J132">
            <v>-0.70909707514289266</v>
          </cell>
          <cell r="K132">
            <v>-0.77230080124977007</v>
          </cell>
          <cell r="L132">
            <v>-0.69551712626292783</v>
          </cell>
        </row>
        <row r="133">
          <cell r="G133">
            <v>313.73333333333329</v>
          </cell>
          <cell r="H133">
            <v>-0.16426001293737613</v>
          </cell>
          <cell r="I133">
            <v>-0.4342231647540018</v>
          </cell>
          <cell r="J133">
            <v>-0.70335214865892226</v>
          </cell>
          <cell r="K133">
            <v>-0.85381746963477667</v>
          </cell>
          <cell r="L133">
            <v>-0.80968975930545639</v>
          </cell>
        </row>
        <row r="134">
          <cell r="G134">
            <v>411.59999999999997</v>
          </cell>
          <cell r="H134">
            <v>-0.18226744611524737</v>
          </cell>
          <cell r="I134">
            <v>-0.44245361900877356</v>
          </cell>
          <cell r="J134">
            <v>-0.8889016893421342</v>
          </cell>
          <cell r="K134">
            <v>-0.8854883062593899</v>
          </cell>
          <cell r="L134">
            <v>-0.88579981922521256</v>
          </cell>
        </row>
        <row r="135">
          <cell r="G135">
            <v>505.26666666666665</v>
          </cell>
          <cell r="H135">
            <v>-0.21173366923051162</v>
          </cell>
          <cell r="I135">
            <v>-0.55921812090588219</v>
          </cell>
          <cell r="J135">
            <v>-1.0784477391227654</v>
          </cell>
          <cell r="K135">
            <v>-0.98153494478921743</v>
          </cell>
          <cell r="L135">
            <v>-0.90225551949004057</v>
          </cell>
        </row>
        <row r="136">
          <cell r="G136">
            <v>999.69999999999993</v>
          </cell>
          <cell r="H136">
            <v>-0.34377859708257574</v>
          </cell>
          <cell r="I136">
            <v>-0.76186178508436342</v>
          </cell>
          <cell r="J136">
            <v>-1.1496646548627609</v>
          </cell>
          <cell r="K136">
            <v>-1.0308537022255848</v>
          </cell>
          <cell r="L136">
            <v>-1.0770857223079133</v>
          </cell>
        </row>
        <row r="137">
          <cell r="G137">
            <v>2008.2333333333333</v>
          </cell>
          <cell r="H137">
            <v>-0.56364472925551468</v>
          </cell>
          <cell r="I137">
            <v>-0.91408293790237849</v>
          </cell>
          <cell r="J137">
            <v>-1.3426218229803055</v>
          </cell>
          <cell r="K137">
            <v>-1.2753459660527255</v>
          </cell>
          <cell r="L137">
            <v>-1.2801706307652694</v>
          </cell>
        </row>
        <row r="154">
          <cell r="C154">
            <v>0</v>
          </cell>
          <cell r="E154">
            <v>6.9077552789821368</v>
          </cell>
        </row>
        <row r="155">
          <cell r="C155">
            <v>6.9444444444444447E-4</v>
          </cell>
          <cell r="E155">
            <v>6.9076688655516341</v>
          </cell>
        </row>
      </sheetData>
      <sheetData sheetId="1">
        <row r="34">
          <cell r="H34">
            <v>14.5</v>
          </cell>
          <cell r="I34">
            <v>18.7</v>
          </cell>
          <cell r="J34">
            <v>23.5</v>
          </cell>
          <cell r="K34">
            <v>27</v>
          </cell>
          <cell r="L34">
            <v>32</v>
          </cell>
          <cell r="M34">
            <v>36.6</v>
          </cell>
        </row>
        <row r="35">
          <cell r="G35">
            <v>5.3500000000000005</v>
          </cell>
          <cell r="H35">
            <v>-1.4444444444444442</v>
          </cell>
          <cell r="I35">
            <v>-4.7142857142857144</v>
          </cell>
          <cell r="J35">
            <v>-6.2127659574468082</v>
          </cell>
          <cell r="K35">
            <v>-6.8269230769230766</v>
          </cell>
          <cell r="L35">
            <v>-7.5428571428571436</v>
          </cell>
          <cell r="M35">
            <v>-6.1981132075471699</v>
          </cell>
        </row>
        <row r="36">
          <cell r="G36">
            <v>10.586666666666666</v>
          </cell>
          <cell r="H36">
            <v>-0.73737373737373735</v>
          </cell>
          <cell r="I36">
            <v>-4.4761904761904763</v>
          </cell>
          <cell r="J36">
            <v>-4.0638297872340425</v>
          </cell>
          <cell r="K36">
            <v>-4.8173076923076925</v>
          </cell>
          <cell r="L36">
            <v>-6.2095238095238097</v>
          </cell>
          <cell r="M36">
            <v>-3.4339622641509435</v>
          </cell>
        </row>
        <row r="37">
          <cell r="G37">
            <v>25.966666666666669</v>
          </cell>
          <cell r="H37">
            <v>1.4141414141414141</v>
          </cell>
          <cell r="I37">
            <v>-1.7047619047619047</v>
          </cell>
          <cell r="J37">
            <v>2.7872340425531914</v>
          </cell>
          <cell r="K37">
            <v>-1.2596153846153848</v>
          </cell>
          <cell r="L37">
            <v>7.6190476190476197E-2</v>
          </cell>
          <cell r="M37">
            <v>0.92452830188679247</v>
          </cell>
        </row>
        <row r="38">
          <cell r="G38">
            <v>50.893333333333338</v>
          </cell>
          <cell r="H38">
            <v>7.3131313131313123</v>
          </cell>
          <cell r="I38">
            <v>4.8095238095238093</v>
          </cell>
          <cell r="J38">
            <v>16.297872340425531</v>
          </cell>
          <cell r="K38">
            <v>17.317307692307693</v>
          </cell>
          <cell r="L38">
            <v>14.504761904761905</v>
          </cell>
          <cell r="M38">
            <v>13.981132075471699</v>
          </cell>
        </row>
        <row r="39">
          <cell r="G39">
            <v>101.96</v>
          </cell>
          <cell r="H39">
            <v>10.575757575757574</v>
          </cell>
          <cell r="I39">
            <v>15.22857142857143</v>
          </cell>
          <cell r="J39">
            <v>35.98936170212766</v>
          </cell>
          <cell r="K39">
            <v>39.759615384615387</v>
          </cell>
          <cell r="L39">
            <v>37.857142857142861</v>
          </cell>
          <cell r="M39">
            <v>37.113207547169814</v>
          </cell>
        </row>
        <row r="40">
          <cell r="G40">
            <v>207.66666666666666</v>
          </cell>
          <cell r="H40">
            <v>21.656565656565657</v>
          </cell>
          <cell r="I40">
            <v>35.019047619047619</v>
          </cell>
          <cell r="J40">
            <v>66.88297872340425</v>
          </cell>
          <cell r="K40">
            <v>74.92307692307692</v>
          </cell>
          <cell r="L40">
            <v>80.733333333333334</v>
          </cell>
          <cell r="M40">
            <v>72.311320754716988</v>
          </cell>
        </row>
        <row r="41">
          <cell r="G41">
            <v>313.73333333333329</v>
          </cell>
          <cell r="H41">
            <v>26.242424242424239</v>
          </cell>
          <cell r="I41">
            <v>52.961904761904762</v>
          </cell>
          <cell r="J41">
            <v>91.319148936170208</v>
          </cell>
          <cell r="K41">
            <v>96.442307692307693</v>
          </cell>
          <cell r="L41">
            <v>96.285714285714278</v>
          </cell>
          <cell r="M41">
            <v>84.962264150943398</v>
          </cell>
        </row>
        <row r="42">
          <cell r="G42">
            <v>411.59999999999997</v>
          </cell>
          <cell r="H42">
            <v>29.37373737373737</v>
          </cell>
          <cell r="I42">
            <v>63.923809523809524</v>
          </cell>
          <cell r="J42">
            <v>94.574468085106389</v>
          </cell>
          <cell r="K42">
            <v>111.44230769230769</v>
          </cell>
          <cell r="L42">
            <v>100.38095238095238</v>
          </cell>
          <cell r="M42">
            <v>89.698113207547166</v>
          </cell>
        </row>
        <row r="43">
          <cell r="G43">
            <v>505.26666666666665</v>
          </cell>
          <cell r="H43">
            <v>39.737373737373737</v>
          </cell>
          <cell r="I43">
            <v>68.61904761904762</v>
          </cell>
          <cell r="J43">
            <v>96.914893617021264</v>
          </cell>
          <cell r="K43">
            <v>107.30769230769232</v>
          </cell>
          <cell r="L43">
            <v>96.761904761904773</v>
          </cell>
          <cell r="M43">
            <v>83.877358490566039</v>
          </cell>
        </row>
        <row r="44">
          <cell r="G44">
            <v>999.69999999999993</v>
          </cell>
          <cell r="H44">
            <v>31.333333333333332</v>
          </cell>
          <cell r="I44">
            <v>73.733333333333334</v>
          </cell>
          <cell r="J44">
            <v>96.085106382978722</v>
          </cell>
          <cell r="K44">
            <v>102.69230769230769</v>
          </cell>
          <cell r="L44">
            <v>98.666666666666671</v>
          </cell>
          <cell r="M44">
            <v>80.254716981132077</v>
          </cell>
        </row>
        <row r="45">
          <cell r="G45">
            <v>2008.2333333333333</v>
          </cell>
          <cell r="H45">
            <v>26.212121212121215</v>
          </cell>
          <cell r="I45">
            <v>69.8</v>
          </cell>
          <cell r="J45">
            <v>98.648936170212764</v>
          </cell>
          <cell r="K45">
            <v>101.73076923076924</v>
          </cell>
          <cell r="L45">
            <v>94.590476190476195</v>
          </cell>
          <cell r="M45">
            <v>73.254716981132077</v>
          </cell>
        </row>
      </sheetData>
      <sheetData sheetId="2"/>
      <sheetData sheetId="3"/>
      <sheetData sheetId="4">
        <row r="17">
          <cell r="A17">
            <v>5</v>
          </cell>
          <cell r="B17">
            <v>-1.4444444444444442</v>
          </cell>
        </row>
        <row r="18">
          <cell r="A18">
            <v>10</v>
          </cell>
          <cell r="B18">
            <v>-0.73737373737373735</v>
          </cell>
        </row>
        <row r="19">
          <cell r="A19">
            <v>25</v>
          </cell>
          <cell r="B19">
            <v>1.4141414141414141</v>
          </cell>
        </row>
        <row r="20">
          <cell r="A20">
            <v>50</v>
          </cell>
          <cell r="B20">
            <v>7.3131313131313123</v>
          </cell>
        </row>
        <row r="21">
          <cell r="A21">
            <v>100</v>
          </cell>
          <cell r="B21">
            <v>10.575757575757574</v>
          </cell>
        </row>
        <row r="22">
          <cell r="A22">
            <v>200</v>
          </cell>
          <cell r="B22">
            <v>21.656565656565657</v>
          </cell>
        </row>
        <row r="23">
          <cell r="A23">
            <v>300</v>
          </cell>
          <cell r="B23">
            <v>26.242424242424239</v>
          </cell>
        </row>
        <row r="24">
          <cell r="A24">
            <v>400</v>
          </cell>
          <cell r="B24">
            <v>29.37373737373737</v>
          </cell>
        </row>
        <row r="25">
          <cell r="A25">
            <v>500</v>
          </cell>
          <cell r="B25">
            <v>39.737373737373737</v>
          </cell>
        </row>
        <row r="26">
          <cell r="A26">
            <v>1000</v>
          </cell>
          <cell r="B26">
            <v>31.333333333333332</v>
          </cell>
        </row>
        <row r="27">
          <cell r="A27">
            <v>2000</v>
          </cell>
          <cell r="B27">
            <v>26.212121212121215</v>
          </cell>
        </row>
      </sheetData>
      <sheetData sheetId="5">
        <row r="17">
          <cell r="A17">
            <v>5</v>
          </cell>
          <cell r="B17">
            <v>-4.7142857142857144</v>
          </cell>
        </row>
        <row r="18">
          <cell r="A18">
            <v>10</v>
          </cell>
          <cell r="B18">
            <v>-4.4761904761904763</v>
          </cell>
        </row>
        <row r="19">
          <cell r="A19">
            <v>25</v>
          </cell>
          <cell r="B19">
            <v>-1.7047619047619047</v>
          </cell>
        </row>
        <row r="20">
          <cell r="A20">
            <v>50</v>
          </cell>
          <cell r="B20">
            <v>4.8095238095238093</v>
          </cell>
        </row>
        <row r="21">
          <cell r="A21">
            <v>100</v>
          </cell>
          <cell r="B21">
            <v>15.22857142857143</v>
          </cell>
        </row>
        <row r="22">
          <cell r="A22">
            <v>200</v>
          </cell>
          <cell r="B22">
            <v>35.019047619047619</v>
          </cell>
        </row>
        <row r="23">
          <cell r="A23">
            <v>300</v>
          </cell>
          <cell r="B23">
            <v>52.961904761904762</v>
          </cell>
        </row>
        <row r="24">
          <cell r="A24">
            <v>400</v>
          </cell>
          <cell r="B24">
            <v>63.923809523809524</v>
          </cell>
        </row>
        <row r="25">
          <cell r="A25">
            <v>500</v>
          </cell>
          <cell r="B25">
            <v>68.61904761904762</v>
          </cell>
        </row>
        <row r="26">
          <cell r="A26">
            <v>1000</v>
          </cell>
          <cell r="B26">
            <v>73.733333333333334</v>
          </cell>
        </row>
        <row r="27">
          <cell r="A27">
            <v>2000</v>
          </cell>
          <cell r="B27">
            <v>69.8</v>
          </cell>
        </row>
      </sheetData>
      <sheetData sheetId="6">
        <row r="17">
          <cell r="A17">
            <v>5</v>
          </cell>
          <cell r="B17">
            <v>-6.2127659574468082</v>
          </cell>
        </row>
        <row r="18">
          <cell r="A18">
            <v>10</v>
          </cell>
          <cell r="B18">
            <v>-4.0638297872340425</v>
          </cell>
        </row>
        <row r="19">
          <cell r="A19">
            <v>25</v>
          </cell>
          <cell r="B19">
            <v>2.7872340425531914</v>
          </cell>
        </row>
        <row r="20">
          <cell r="A20">
            <v>50</v>
          </cell>
          <cell r="B20">
            <v>16.297872340425531</v>
          </cell>
        </row>
        <row r="21">
          <cell r="A21">
            <v>100</v>
          </cell>
          <cell r="B21">
            <v>35.98936170212766</v>
          </cell>
        </row>
        <row r="22">
          <cell r="A22">
            <v>200</v>
          </cell>
          <cell r="B22">
            <v>66.88297872340425</v>
          </cell>
        </row>
        <row r="23">
          <cell r="A23">
            <v>300</v>
          </cell>
          <cell r="B23">
            <v>91.319148936170208</v>
          </cell>
        </row>
        <row r="24">
          <cell r="A24">
            <v>400</v>
          </cell>
          <cell r="B24">
            <v>94.574468085106389</v>
          </cell>
        </row>
        <row r="25">
          <cell r="A25">
            <v>500</v>
          </cell>
          <cell r="B25">
            <v>96.914893617021264</v>
          </cell>
        </row>
        <row r="26">
          <cell r="A26">
            <v>1000</v>
          </cell>
          <cell r="B26">
            <v>96.085106382978722</v>
          </cell>
        </row>
        <row r="27">
          <cell r="A27">
            <v>2000</v>
          </cell>
          <cell r="B27">
            <v>98.648936170212764</v>
          </cell>
        </row>
      </sheetData>
      <sheetData sheetId="7">
        <row r="17">
          <cell r="A17">
            <v>5</v>
          </cell>
          <cell r="B17">
            <v>-6.8269230769230766</v>
          </cell>
        </row>
        <row r="18">
          <cell r="A18">
            <v>10</v>
          </cell>
          <cell r="B18">
            <v>-4.8173076923076925</v>
          </cell>
        </row>
        <row r="19">
          <cell r="A19">
            <v>25</v>
          </cell>
          <cell r="B19">
            <v>-1.2596153846153848</v>
          </cell>
        </row>
        <row r="20">
          <cell r="A20">
            <v>50</v>
          </cell>
          <cell r="B20">
            <v>17.317307692307693</v>
          </cell>
        </row>
        <row r="21">
          <cell r="A21">
            <v>100</v>
          </cell>
          <cell r="B21">
            <v>39.759615384615387</v>
          </cell>
        </row>
        <row r="22">
          <cell r="A22">
            <v>200</v>
          </cell>
          <cell r="B22">
            <v>74.92307692307692</v>
          </cell>
        </row>
        <row r="23">
          <cell r="A23">
            <v>300</v>
          </cell>
          <cell r="B23">
            <v>96.442307692307693</v>
          </cell>
        </row>
        <row r="24">
          <cell r="A24">
            <v>400</v>
          </cell>
          <cell r="B24">
            <v>111.44230769230769</v>
          </cell>
        </row>
        <row r="25">
          <cell r="A25">
            <v>500</v>
          </cell>
          <cell r="B25">
            <v>107.30769230769232</v>
          </cell>
        </row>
        <row r="26">
          <cell r="A26">
            <v>1000</v>
          </cell>
          <cell r="B26">
            <v>102.69230769230769</v>
          </cell>
        </row>
        <row r="27">
          <cell r="A27">
            <v>2000</v>
          </cell>
          <cell r="B27">
            <v>101.73076923076924</v>
          </cell>
        </row>
      </sheetData>
      <sheetData sheetId="8">
        <row r="17">
          <cell r="A17">
            <v>5</v>
          </cell>
          <cell r="B17">
            <v>-7.5428571428571436</v>
          </cell>
        </row>
        <row r="18">
          <cell r="A18">
            <v>10</v>
          </cell>
          <cell r="B18">
            <v>-6.2095238095238097</v>
          </cell>
        </row>
        <row r="19">
          <cell r="A19">
            <v>25</v>
          </cell>
          <cell r="B19">
            <v>7.6190476190476197E-2</v>
          </cell>
        </row>
        <row r="20">
          <cell r="A20">
            <v>50</v>
          </cell>
          <cell r="B20">
            <v>14.504761904761905</v>
          </cell>
        </row>
        <row r="21">
          <cell r="A21">
            <v>100</v>
          </cell>
          <cell r="B21">
            <v>37.857142857142861</v>
          </cell>
        </row>
        <row r="22">
          <cell r="A22">
            <v>200</v>
          </cell>
          <cell r="B22">
            <v>80.733333333333334</v>
          </cell>
        </row>
        <row r="23">
          <cell r="A23">
            <v>300</v>
          </cell>
          <cell r="B23">
            <v>96.285714285714278</v>
          </cell>
        </row>
        <row r="24">
          <cell r="A24">
            <v>400</v>
          </cell>
          <cell r="B24">
            <v>100.38095238095238</v>
          </cell>
        </row>
        <row r="25">
          <cell r="A25">
            <v>500</v>
          </cell>
          <cell r="B25">
            <v>96.761904761904773</v>
          </cell>
        </row>
        <row r="26">
          <cell r="A26">
            <v>1000</v>
          </cell>
          <cell r="B26">
            <v>98.666666666666671</v>
          </cell>
        </row>
        <row r="27">
          <cell r="A27">
            <v>2000</v>
          </cell>
          <cell r="B27">
            <v>94.590476190476195</v>
          </cell>
        </row>
      </sheetData>
      <sheetData sheetId="9">
        <row r="17">
          <cell r="A17">
            <v>5</v>
          </cell>
          <cell r="B17">
            <v>-6.1981132075471699</v>
          </cell>
        </row>
        <row r="18">
          <cell r="A18">
            <v>10</v>
          </cell>
          <cell r="B18">
            <v>-3.4339622641509435</v>
          </cell>
        </row>
        <row r="19">
          <cell r="A19">
            <v>25</v>
          </cell>
          <cell r="B19">
            <v>0.92452830188679247</v>
          </cell>
        </row>
        <row r="20">
          <cell r="A20">
            <v>50</v>
          </cell>
          <cell r="B20">
            <v>13.981132075471699</v>
          </cell>
        </row>
        <row r="21">
          <cell r="A21">
            <v>100</v>
          </cell>
          <cell r="B21">
            <v>37.113207547169814</v>
          </cell>
        </row>
        <row r="22">
          <cell r="A22">
            <v>200</v>
          </cell>
          <cell r="B22">
            <v>72.311320754716988</v>
          </cell>
        </row>
        <row r="23">
          <cell r="A23">
            <v>300</v>
          </cell>
          <cell r="B23">
            <v>84.962264150943398</v>
          </cell>
        </row>
        <row r="24">
          <cell r="A24">
            <v>400</v>
          </cell>
          <cell r="B24">
            <v>89.698113207547166</v>
          </cell>
        </row>
        <row r="25">
          <cell r="A25">
            <v>500</v>
          </cell>
          <cell r="B25">
            <v>83.877358490566039</v>
          </cell>
        </row>
        <row r="26">
          <cell r="A26">
            <v>1000</v>
          </cell>
          <cell r="B26">
            <v>80.254716981132077</v>
          </cell>
        </row>
        <row r="27">
          <cell r="A27">
            <v>2000</v>
          </cell>
          <cell r="B27">
            <v>73.254716981132077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Workplan"/>
      <sheetName val="OD"/>
      <sheetName val="AFDW"/>
      <sheetName val="Evaporation"/>
      <sheetName val="ka"/>
      <sheetName val="u_dark avg."/>
      <sheetName val="pH"/>
      <sheetName val="Sheet1"/>
    </sheetNames>
    <sheetDataSet>
      <sheetData sheetId="0" refreshError="1"/>
      <sheetData sheetId="1" refreshError="1"/>
      <sheetData sheetId="2" refreshError="1"/>
      <sheetData sheetId="3">
        <row r="38">
          <cell r="A38">
            <v>7.43</v>
          </cell>
          <cell r="B38">
            <v>-0.11747014488048609</v>
          </cell>
          <cell r="C38">
            <v>6.3095743860819092E-2</v>
          </cell>
        </row>
        <row r="39">
          <cell r="A39">
            <v>17.97</v>
          </cell>
          <cell r="B39">
            <v>-0.29553021225372877</v>
          </cell>
          <cell r="C39">
            <v>6.3095743860819092E-2</v>
          </cell>
        </row>
        <row r="40">
          <cell r="A40">
            <v>24.5</v>
          </cell>
          <cell r="B40">
            <v>-0.26944993477131363</v>
          </cell>
          <cell r="C40">
            <v>2.4010738178484523E-2</v>
          </cell>
        </row>
        <row r="41">
          <cell r="A41">
            <v>30.58</v>
          </cell>
          <cell r="B41">
            <v>-0.52074882825097024</v>
          </cell>
          <cell r="C41">
            <v>2.702867238792539E-2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4989-FDE8-0F44-91D0-4F8E0385107F}">
  <dimension ref="A24:J39"/>
  <sheetViews>
    <sheetView tabSelected="1" topLeftCell="A3" workbookViewId="0">
      <selection activeCell="L12" sqref="L12"/>
    </sheetView>
  </sheetViews>
  <sheetFormatPr baseColWidth="10" defaultRowHeight="16" x14ac:dyDescent="0.2"/>
  <sheetData>
    <row r="24" spans="1:10" x14ac:dyDescent="0.2">
      <c r="A24" t="s">
        <v>0</v>
      </c>
    </row>
    <row r="25" spans="1:10" x14ac:dyDescent="0.2">
      <c r="A25" s="1">
        <v>500</v>
      </c>
      <c r="B25" t="s">
        <v>1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</row>
    <row r="26" spans="1:10" x14ac:dyDescent="0.2">
      <c r="A26" s="2" t="s">
        <v>2</v>
      </c>
      <c r="B26" s="15" t="s">
        <v>17</v>
      </c>
      <c r="C26" s="16">
        <v>45.197500000000005</v>
      </c>
      <c r="D26" s="16">
        <v>40.122500000000002</v>
      </c>
      <c r="E26" s="16">
        <v>36.424999999999997</v>
      </c>
      <c r="F26" s="16">
        <v>32.037500000000001</v>
      </c>
      <c r="G26" s="16">
        <v>27.532499999999999</v>
      </c>
      <c r="H26" s="16">
        <v>23.38</v>
      </c>
      <c r="I26" s="16">
        <v>18.942499999999999</v>
      </c>
      <c r="J26" s="17">
        <v>14.532499999999999</v>
      </c>
    </row>
    <row r="27" spans="1:10" x14ac:dyDescent="0.2">
      <c r="A27" s="5"/>
      <c r="B27" s="18" t="s">
        <v>3</v>
      </c>
      <c r="C27" s="16">
        <v>0.55349646189775314</v>
      </c>
      <c r="D27" s="16">
        <v>0.52500000000000058</v>
      </c>
      <c r="E27" s="16">
        <v>0.50862559904118076</v>
      </c>
      <c r="F27" s="16">
        <v>0.30565503431155866</v>
      </c>
      <c r="G27" s="16">
        <v>0.29420797632513818</v>
      </c>
      <c r="H27" s="16">
        <v>0.37558842722675534</v>
      </c>
      <c r="I27" s="16">
        <v>0.30706948182238292</v>
      </c>
      <c r="J27" s="17">
        <v>0.39685219750767048</v>
      </c>
    </row>
    <row r="28" spans="1:10" x14ac:dyDescent="0.2">
      <c r="A28" s="5"/>
      <c r="B28" s="6" t="s">
        <v>4</v>
      </c>
      <c r="C28" s="3">
        <v>0</v>
      </c>
      <c r="D28" s="3">
        <v>0</v>
      </c>
      <c r="E28" s="3">
        <v>8.3500000000000005E-2</v>
      </c>
      <c r="F28" s="3">
        <v>1.2184999999999999</v>
      </c>
      <c r="G28" s="3">
        <v>1.5954999999999999</v>
      </c>
      <c r="H28" s="3">
        <v>1.2381</v>
      </c>
      <c r="I28" s="3">
        <v>0.53339999999999999</v>
      </c>
      <c r="J28" s="4">
        <v>0.13350000000000001</v>
      </c>
    </row>
    <row r="29" spans="1:10" x14ac:dyDescent="0.2">
      <c r="A29" s="5"/>
      <c r="B29" s="6" t="s">
        <v>5</v>
      </c>
      <c r="C29" s="3">
        <v>0</v>
      </c>
      <c r="D29" s="3">
        <v>0</v>
      </c>
      <c r="E29" s="3">
        <v>1.2664</v>
      </c>
      <c r="F29" s="3">
        <v>2.2970999999999999</v>
      </c>
      <c r="G29" s="3">
        <v>3.6815000000000002</v>
      </c>
      <c r="H29" s="3">
        <v>3.98</v>
      </c>
      <c r="I29" s="3">
        <v>2.2985000000000002</v>
      </c>
      <c r="J29" s="4">
        <v>0.70660000000000001</v>
      </c>
    </row>
    <row r="30" spans="1:10" x14ac:dyDescent="0.2">
      <c r="A30" s="5"/>
      <c r="B30" s="6" t="s">
        <v>6</v>
      </c>
      <c r="C30" s="3">
        <v>0</v>
      </c>
      <c r="D30" s="3">
        <v>0.44309999999999999</v>
      </c>
      <c r="E30" s="3">
        <v>0.75639999999999996</v>
      </c>
      <c r="F30" s="3">
        <v>2.5901999999999998</v>
      </c>
      <c r="G30" s="3">
        <v>3.5672000000000001</v>
      </c>
      <c r="H30" s="3">
        <v>3.6103999999999998</v>
      </c>
      <c r="I30" s="3">
        <v>1.9862</v>
      </c>
      <c r="J30" s="4">
        <v>1.5844</v>
      </c>
    </row>
    <row r="31" spans="1:10" x14ac:dyDescent="0.2">
      <c r="A31" s="5"/>
      <c r="B31" s="6" t="s">
        <v>7</v>
      </c>
      <c r="C31" s="3">
        <v>0</v>
      </c>
      <c r="D31" s="3">
        <v>0.59860000000000002</v>
      </c>
      <c r="E31" s="3">
        <v>2.1837</v>
      </c>
      <c r="F31" s="3">
        <v>1.8145</v>
      </c>
      <c r="G31" s="3">
        <v>3.4386000000000001</v>
      </c>
      <c r="H31" s="3">
        <v>3.9561999999999999</v>
      </c>
      <c r="I31" s="3">
        <v>1.9547000000000001</v>
      </c>
      <c r="J31" s="4">
        <v>1.7084999999999999</v>
      </c>
    </row>
    <row r="32" spans="1:10" x14ac:dyDescent="0.2">
      <c r="A32" s="5"/>
      <c r="B32" s="6" t="s">
        <v>8</v>
      </c>
      <c r="C32" s="3">
        <v>0</v>
      </c>
      <c r="D32" s="3">
        <v>0</v>
      </c>
      <c r="E32" s="3">
        <v>0.86029999999999995</v>
      </c>
      <c r="F32" s="3">
        <v>1.0724</v>
      </c>
      <c r="G32" s="3">
        <v>3.4215</v>
      </c>
      <c r="H32" s="3">
        <v>4.7750000000000004</v>
      </c>
      <c r="I32" s="3">
        <v>2.3448000000000002</v>
      </c>
      <c r="J32" s="4">
        <v>1.7616000000000001</v>
      </c>
    </row>
    <row r="33" spans="1:10" x14ac:dyDescent="0.2">
      <c r="A33" s="7"/>
      <c r="B33" s="6" t="s">
        <v>9</v>
      </c>
    </row>
    <row r="34" spans="1:10" x14ac:dyDescent="0.2">
      <c r="A34" s="8"/>
      <c r="B34" s="6" t="s">
        <v>10</v>
      </c>
    </row>
    <row r="35" spans="1:10" x14ac:dyDescent="0.2">
      <c r="A35" s="8"/>
      <c r="B35" s="6" t="s">
        <v>11</v>
      </c>
    </row>
    <row r="36" spans="1:10" x14ac:dyDescent="0.2">
      <c r="A36" s="9"/>
      <c r="B36" s="10" t="s">
        <v>12</v>
      </c>
      <c r="C36" s="11">
        <f>AVERAGE(C30:C32)</f>
        <v>0</v>
      </c>
      <c r="D36" s="11">
        <f>AVERAGE(D30:D35)</f>
        <v>0.34723333333333334</v>
      </c>
      <c r="E36" s="11">
        <f t="shared" ref="E36:I36" si="0">AVERAGE(E29:E35)</f>
        <v>1.2666999999999999</v>
      </c>
      <c r="F36" s="11">
        <f t="shared" si="0"/>
        <v>1.9435499999999999</v>
      </c>
      <c r="G36" s="11">
        <f t="shared" si="0"/>
        <v>3.5272000000000001</v>
      </c>
      <c r="H36" s="11">
        <f t="shared" si="0"/>
        <v>4.0804</v>
      </c>
      <c r="I36" s="11">
        <f t="shared" si="0"/>
        <v>2.1460499999999998</v>
      </c>
      <c r="J36" s="11">
        <f>AVERAGE(J30:J35)</f>
        <v>1.6848333333333334</v>
      </c>
    </row>
    <row r="37" spans="1:10" x14ac:dyDescent="0.2">
      <c r="B37" s="9" t="s">
        <v>13</v>
      </c>
      <c r="C37" s="12">
        <f>STDEV(C30:C32)</f>
        <v>0</v>
      </c>
      <c r="D37" s="12">
        <f t="shared" ref="D37:I37" si="1">STDEV(D29:D35)</f>
        <v>0.3073406619697433</v>
      </c>
      <c r="E37" s="12">
        <f t="shared" si="1"/>
        <v>0.64973228845938302</v>
      </c>
      <c r="F37" s="12">
        <f t="shared" si="1"/>
        <v>0.66300076671649943</v>
      </c>
      <c r="G37" s="12">
        <f t="shared" si="1"/>
        <v>0.12169763076302412</v>
      </c>
      <c r="H37" s="12">
        <f t="shared" si="1"/>
        <v>0.49290802387464172</v>
      </c>
      <c r="I37" s="12">
        <f t="shared" si="1"/>
        <v>0.20405016540057017</v>
      </c>
      <c r="J37" s="12">
        <f>STDEV(J30:J35)</f>
        <v>9.0939778608336921E-2</v>
      </c>
    </row>
    <row r="38" spans="1:10" x14ac:dyDescent="0.2">
      <c r="A38" t="s">
        <v>14</v>
      </c>
      <c r="B38" s="13" t="s">
        <v>15</v>
      </c>
      <c r="C38" s="14">
        <f t="shared" ref="C38:D38" si="2">C37/(SQRT(3))</f>
        <v>0</v>
      </c>
      <c r="D38" s="14">
        <f t="shared" si="2"/>
        <v>0.17744321392114909</v>
      </c>
      <c r="E38" s="14">
        <f>E37/(SQRT(4))</f>
        <v>0.32486614422969151</v>
      </c>
      <c r="F38" s="14">
        <f>F37/(SQRT(4))</f>
        <v>0.33150038335824972</v>
      </c>
      <c r="G38" s="14">
        <f>G37/(SQRT(4))</f>
        <v>6.0848815381512059E-2</v>
      </c>
      <c r="H38" s="14">
        <f>H37/(SQRT(4))</f>
        <v>0.24645401193732086</v>
      </c>
      <c r="I38" s="14">
        <f>I37/(SQRT(4))</f>
        <v>0.10202508270028508</v>
      </c>
      <c r="J38" s="14">
        <f>J37/(SQRT(3))</f>
        <v>5.2504105659568298E-2</v>
      </c>
    </row>
    <row r="39" spans="1:10" x14ac:dyDescent="0.2">
      <c r="A39" t="s">
        <v>16</v>
      </c>
    </row>
  </sheetData>
  <mergeCells count="1">
    <mergeCell ref="A26: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4029-9C6C-9A44-B4C8-C5B8D4883D59}">
  <dimension ref="C33:J47"/>
  <sheetViews>
    <sheetView topLeftCell="A27" workbookViewId="0">
      <selection activeCell="W75" sqref="W75"/>
    </sheetView>
  </sheetViews>
  <sheetFormatPr baseColWidth="10" defaultRowHeight="16" x14ac:dyDescent="0.2"/>
  <sheetData>
    <row r="33" spans="3:10" ht="20" thickBot="1" x14ac:dyDescent="0.3">
      <c r="C33" s="19" t="s">
        <v>18</v>
      </c>
    </row>
    <row r="34" spans="3:10" x14ac:dyDescent="0.2">
      <c r="C34" s="20"/>
      <c r="D34" s="21" t="s">
        <v>19</v>
      </c>
      <c r="E34" s="21"/>
      <c r="F34" s="21"/>
      <c r="G34" s="21"/>
      <c r="H34" s="21"/>
      <c r="I34" s="21"/>
      <c r="J34" s="22"/>
    </row>
    <row r="35" spans="3:10" ht="17" thickBot="1" x14ac:dyDescent="0.25">
      <c r="C35" s="23" t="s">
        <v>20</v>
      </c>
      <c r="J35" s="24"/>
    </row>
    <row r="36" spans="3:10" ht="17" thickBot="1" x14ac:dyDescent="0.25">
      <c r="C36" s="23"/>
      <c r="D36" s="25">
        <v>14.5</v>
      </c>
      <c r="E36" s="26">
        <v>18.7</v>
      </c>
      <c r="F36" s="26">
        <v>23.5</v>
      </c>
      <c r="G36" s="26">
        <v>27</v>
      </c>
      <c r="H36" s="26">
        <v>32</v>
      </c>
      <c r="I36" s="26">
        <v>36.6</v>
      </c>
      <c r="J36" s="22"/>
    </row>
    <row r="37" spans="3:10" x14ac:dyDescent="0.2">
      <c r="C37" s="27">
        <v>5.3500000000000005</v>
      </c>
      <c r="D37" s="28">
        <v>-1.4444444444444442</v>
      </c>
      <c r="E37" s="29">
        <v>-4.7142857142857144</v>
      </c>
      <c r="F37" s="30">
        <v>-6.2127659574468082</v>
      </c>
      <c r="G37" s="29">
        <v>-6.8269230769230766</v>
      </c>
      <c r="H37" s="29">
        <v>-7.5428571428571436</v>
      </c>
      <c r="I37" s="29">
        <v>-6.1981132075471699</v>
      </c>
      <c r="J37" s="24"/>
    </row>
    <row r="38" spans="3:10" x14ac:dyDescent="0.2">
      <c r="C38" s="27">
        <v>10.586666666666666</v>
      </c>
      <c r="D38" s="31">
        <v>-0.73737373737373735</v>
      </c>
      <c r="E38" s="12">
        <v>-4.4761904761904763</v>
      </c>
      <c r="F38" s="32">
        <v>-4.0638297872340425</v>
      </c>
      <c r="G38" s="12">
        <v>-4.8173076923076925</v>
      </c>
      <c r="H38" s="12">
        <v>-6.2095238095238097</v>
      </c>
      <c r="I38" s="12">
        <v>-3.4339622641509435</v>
      </c>
      <c r="J38" s="24"/>
    </row>
    <row r="39" spans="3:10" x14ac:dyDescent="0.2">
      <c r="C39" s="27">
        <v>25.966666666666669</v>
      </c>
      <c r="D39" s="31">
        <v>1.4141414141414141</v>
      </c>
      <c r="E39" s="12">
        <v>-1.7047619047619047</v>
      </c>
      <c r="F39" s="32">
        <v>2.7872340425531914</v>
      </c>
      <c r="G39" s="12">
        <v>-1.2596153846153848</v>
      </c>
      <c r="H39" s="12">
        <v>7.6190476190476197E-2</v>
      </c>
      <c r="I39" s="12">
        <v>0.92452830188679247</v>
      </c>
      <c r="J39" s="24"/>
    </row>
    <row r="40" spans="3:10" x14ac:dyDescent="0.2">
      <c r="C40" s="27">
        <v>50.893333333333338</v>
      </c>
      <c r="D40" s="31">
        <v>7.3131313131313123</v>
      </c>
      <c r="E40" s="12">
        <v>4.8095238095238093</v>
      </c>
      <c r="F40" s="32">
        <v>16.297872340425531</v>
      </c>
      <c r="G40" s="12">
        <v>17.317307692307693</v>
      </c>
      <c r="H40" s="12">
        <v>14.504761904761905</v>
      </c>
      <c r="I40" s="12">
        <v>13.981132075471699</v>
      </c>
      <c r="J40" s="24"/>
    </row>
    <row r="41" spans="3:10" x14ac:dyDescent="0.2">
      <c r="C41" s="27">
        <v>101.96</v>
      </c>
      <c r="D41" s="31">
        <v>10.575757575757574</v>
      </c>
      <c r="E41" s="12">
        <v>15.22857142857143</v>
      </c>
      <c r="F41" s="32">
        <v>35.98936170212766</v>
      </c>
      <c r="G41" s="12">
        <v>39.759615384615387</v>
      </c>
      <c r="H41" s="12">
        <v>37.857142857142861</v>
      </c>
      <c r="I41" s="12">
        <v>37.113207547169814</v>
      </c>
      <c r="J41" s="24"/>
    </row>
    <row r="42" spans="3:10" x14ac:dyDescent="0.2">
      <c r="C42" s="27">
        <v>207.66666666666666</v>
      </c>
      <c r="D42" s="31">
        <v>21.656565656565657</v>
      </c>
      <c r="E42" s="12">
        <v>35.019047619047619</v>
      </c>
      <c r="F42" s="32">
        <v>66.88297872340425</v>
      </c>
      <c r="G42" s="12">
        <v>74.92307692307692</v>
      </c>
      <c r="H42" s="12">
        <v>80.733333333333334</v>
      </c>
      <c r="I42" s="12">
        <v>72.311320754716988</v>
      </c>
      <c r="J42" s="24"/>
    </row>
    <row r="43" spans="3:10" x14ac:dyDescent="0.2">
      <c r="C43" s="27">
        <v>313.73333333333329</v>
      </c>
      <c r="D43" s="31">
        <v>26.242424242424239</v>
      </c>
      <c r="E43" s="12">
        <v>52.961904761904762</v>
      </c>
      <c r="F43" s="32">
        <v>91.319148936170208</v>
      </c>
      <c r="G43" s="12">
        <v>96.442307692307693</v>
      </c>
      <c r="H43" s="12">
        <v>96.285714285714278</v>
      </c>
      <c r="I43" s="12">
        <v>84.962264150943398</v>
      </c>
      <c r="J43" s="24"/>
    </row>
    <row r="44" spans="3:10" x14ac:dyDescent="0.2">
      <c r="C44" s="27">
        <v>411.59999999999997</v>
      </c>
      <c r="D44" s="31">
        <v>29.37373737373737</v>
      </c>
      <c r="E44" s="12">
        <v>63.923809523809524</v>
      </c>
      <c r="F44" s="32">
        <v>94.574468085106389</v>
      </c>
      <c r="G44" s="12">
        <v>111.44230769230769</v>
      </c>
      <c r="H44" s="12">
        <v>100.38095238095238</v>
      </c>
      <c r="I44" s="12">
        <v>89.698113207547166</v>
      </c>
      <c r="J44" s="24"/>
    </row>
    <row r="45" spans="3:10" x14ac:dyDescent="0.2">
      <c r="C45" s="27">
        <v>505.26666666666665</v>
      </c>
      <c r="D45" s="31">
        <v>39.737373737373737</v>
      </c>
      <c r="E45" s="12">
        <v>68.61904761904762</v>
      </c>
      <c r="F45" s="32">
        <v>96.914893617021264</v>
      </c>
      <c r="G45" s="12">
        <v>107.30769230769232</v>
      </c>
      <c r="H45" s="12">
        <v>96.761904761904773</v>
      </c>
      <c r="I45" s="12">
        <v>83.877358490566039</v>
      </c>
      <c r="J45" s="24"/>
    </row>
    <row r="46" spans="3:10" x14ac:dyDescent="0.2">
      <c r="C46" s="27">
        <v>999.69999999999993</v>
      </c>
      <c r="D46" s="31">
        <v>31.333333333333332</v>
      </c>
      <c r="E46" s="12">
        <v>73.733333333333334</v>
      </c>
      <c r="F46" s="32">
        <v>96.085106382978722</v>
      </c>
      <c r="G46" s="12">
        <v>102.69230769230769</v>
      </c>
      <c r="H46" s="12">
        <v>98.666666666666671</v>
      </c>
      <c r="I46" s="12">
        <v>80.254716981132077</v>
      </c>
      <c r="J46" s="24"/>
    </row>
    <row r="47" spans="3:10" ht="17" thickBot="1" x14ac:dyDescent="0.25">
      <c r="C47" s="33">
        <v>2008.2333333333333</v>
      </c>
      <c r="D47" s="34">
        <v>26.212121212121215</v>
      </c>
      <c r="E47" s="35">
        <v>69.8</v>
      </c>
      <c r="F47" s="36">
        <v>98.648936170212764</v>
      </c>
      <c r="G47" s="35">
        <v>101.73076923076924</v>
      </c>
      <c r="H47" s="35">
        <v>94.590476190476195</v>
      </c>
      <c r="I47" s="35">
        <v>73.254716981132077</v>
      </c>
      <c r="J47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5911-A7C8-7E42-8CA7-30521E74654C}">
  <dimension ref="A1:N138"/>
  <sheetViews>
    <sheetView zoomScale="75" zoomScaleNormal="70" workbookViewId="0">
      <selection activeCell="E33" sqref="E33"/>
    </sheetView>
  </sheetViews>
  <sheetFormatPr baseColWidth="10" defaultColWidth="9.1640625" defaultRowHeight="15" x14ac:dyDescent="0.2"/>
  <cols>
    <col min="1" max="3" width="9.1640625" style="39"/>
    <col min="4" max="4" width="22" style="39" bestFit="1" customWidth="1"/>
    <col min="5" max="5" width="16.5" style="39" bestFit="1" customWidth="1"/>
    <col min="6" max="6" width="9.1640625" style="39"/>
    <col min="7" max="8" width="9.1640625" style="39" customWidth="1"/>
    <col min="9" max="16384" width="9.1640625" style="39"/>
  </cols>
  <sheetData>
    <row r="1" spans="1:14" ht="22" x14ac:dyDescent="0.3">
      <c r="A1" s="38" t="s">
        <v>21</v>
      </c>
    </row>
    <row r="3" spans="1:14" x14ac:dyDescent="0.2">
      <c r="A3" s="39" t="s">
        <v>22</v>
      </c>
    </row>
    <row r="5" spans="1:14" x14ac:dyDescent="0.2">
      <c r="A5" s="39" t="s">
        <v>23</v>
      </c>
      <c r="B5" s="39" t="s">
        <v>24</v>
      </c>
    </row>
    <row r="12" spans="1:14" ht="20" thickBot="1" x14ac:dyDescent="0.3">
      <c r="G12" s="41" t="s">
        <v>42</v>
      </c>
    </row>
    <row r="13" spans="1:14" x14ac:dyDescent="0.2">
      <c r="G13" s="42"/>
      <c r="H13" s="43" t="s">
        <v>26</v>
      </c>
      <c r="I13" s="43"/>
      <c r="J13" s="43"/>
      <c r="K13" s="43"/>
      <c r="L13" s="43"/>
      <c r="M13" s="43"/>
      <c r="N13" s="44"/>
    </row>
    <row r="14" spans="1:14" ht="16" thickBot="1" x14ac:dyDescent="0.25">
      <c r="G14" s="45" t="s">
        <v>27</v>
      </c>
      <c r="H14" s="46">
        <v>14.5</v>
      </c>
      <c r="I14" s="47">
        <v>18.7</v>
      </c>
      <c r="J14" s="47">
        <v>23.5</v>
      </c>
      <c r="K14" s="47">
        <v>27</v>
      </c>
      <c r="L14" s="47">
        <v>32</v>
      </c>
      <c r="M14" s="47">
        <v>36.6</v>
      </c>
      <c r="N14" s="48"/>
    </row>
    <row r="15" spans="1:14" x14ac:dyDescent="0.2">
      <c r="G15" s="49">
        <v>0</v>
      </c>
      <c r="H15" s="43" t="s">
        <v>25</v>
      </c>
      <c r="I15" s="39" t="s">
        <v>25</v>
      </c>
      <c r="J15" s="39" t="s">
        <v>25</v>
      </c>
      <c r="K15" s="39" t="s">
        <v>25</v>
      </c>
      <c r="L15" s="39" t="s">
        <v>25</v>
      </c>
      <c r="M15" s="39" t="s">
        <v>25</v>
      </c>
      <c r="N15" s="44"/>
    </row>
    <row r="16" spans="1:14" x14ac:dyDescent="0.2">
      <c r="G16" s="50">
        <v>5.3500000000000005</v>
      </c>
      <c r="H16" s="39">
        <v>-3.1111111111111107</v>
      </c>
      <c r="I16" s="39">
        <v>-7.4380952380952383</v>
      </c>
      <c r="J16" s="39">
        <v>-7.7127659574468082</v>
      </c>
      <c r="K16" s="39">
        <v>-11.990384615384617</v>
      </c>
      <c r="L16" s="39">
        <v>-9.8095238095238102</v>
      </c>
      <c r="M16" s="39">
        <v>-8.2452830188679247</v>
      </c>
      <c r="N16" s="48"/>
    </row>
    <row r="17" spans="7:14" x14ac:dyDescent="0.2">
      <c r="G17" s="50">
        <v>10.586666666666666</v>
      </c>
      <c r="H17" s="39">
        <v>-2.7575757575757578</v>
      </c>
      <c r="I17" s="39">
        <v>-6.8666666666666663</v>
      </c>
      <c r="J17" s="39">
        <v>-9.797872340425533</v>
      </c>
      <c r="K17" s="39">
        <v>-9.8076923076923084</v>
      </c>
      <c r="L17" s="39">
        <v>-9.8380952380952369</v>
      </c>
      <c r="M17" s="39">
        <v>-7.6320754716981138</v>
      </c>
      <c r="N17" s="48"/>
    </row>
    <row r="18" spans="7:14" x14ac:dyDescent="0.2">
      <c r="G18" s="50">
        <v>25.966666666666669</v>
      </c>
      <c r="H18" s="39">
        <v>-2.8989898989898988</v>
      </c>
      <c r="I18" s="39">
        <v>-7.6952380952380963</v>
      </c>
      <c r="J18" s="39">
        <v>-9.8297872340425538</v>
      </c>
      <c r="K18" s="39">
        <v>-13.692307692307692</v>
      </c>
      <c r="L18" s="39">
        <v>-9.0952380952380949</v>
      </c>
      <c r="M18" s="39">
        <v>-8.2924528301886795</v>
      </c>
      <c r="N18" s="48"/>
    </row>
    <row r="19" spans="7:14" x14ac:dyDescent="0.2">
      <c r="G19" s="50">
        <v>50.893333333333338</v>
      </c>
      <c r="H19" s="39">
        <v>-1.1818181818181819</v>
      </c>
      <c r="I19" s="39">
        <v>-7.7619047619047619</v>
      </c>
      <c r="J19" s="39">
        <v>-12.053191489361701</v>
      </c>
      <c r="K19" s="39">
        <v>-9.7692307692307701</v>
      </c>
      <c r="L19" s="39">
        <v>-8.9523809523809526</v>
      </c>
      <c r="M19" s="39">
        <v>-7.9716981132075473</v>
      </c>
      <c r="N19" s="48"/>
    </row>
    <row r="20" spans="7:14" x14ac:dyDescent="0.2">
      <c r="G20" s="50">
        <v>101.96</v>
      </c>
      <c r="H20" s="39">
        <v>-2.3030303030303032</v>
      </c>
      <c r="I20" s="39">
        <v>-7.8761904761904757</v>
      </c>
      <c r="J20" s="39">
        <v>-9.0106382978723403</v>
      </c>
      <c r="K20" s="39">
        <v>-12.673076923076925</v>
      </c>
      <c r="L20" s="39">
        <v>-9.9523809523809526</v>
      </c>
      <c r="M20" s="51" t="s">
        <v>28</v>
      </c>
      <c r="N20" s="48"/>
    </row>
    <row r="21" spans="7:14" x14ac:dyDescent="0.2">
      <c r="G21" s="50">
        <v>207.66666666666666</v>
      </c>
      <c r="H21" s="39">
        <v>-2.3535353535353534</v>
      </c>
      <c r="I21" s="39">
        <v>-7.5428571428571436</v>
      </c>
      <c r="J21" s="39">
        <v>-13.127659574468085</v>
      </c>
      <c r="K21" s="39">
        <v>-14.298076923076925</v>
      </c>
      <c r="L21" s="39">
        <v>-12.876190476190478</v>
      </c>
      <c r="M21" s="39">
        <v>-9.6226415094339632</v>
      </c>
      <c r="N21" s="48"/>
    </row>
    <row r="22" spans="7:14" x14ac:dyDescent="0.2">
      <c r="G22" s="50">
        <v>313.73333333333329</v>
      </c>
      <c r="H22" s="39">
        <v>-3.0404040404040402</v>
      </c>
      <c r="I22" s="39">
        <v>-8.038095238095238</v>
      </c>
      <c r="J22" s="39">
        <v>-13.021276595744681</v>
      </c>
      <c r="K22" s="39">
        <v>-15.807692307692308</v>
      </c>
      <c r="L22" s="39">
        <v>-14.990476190476192</v>
      </c>
      <c r="M22" s="51" t="s">
        <v>28</v>
      </c>
      <c r="N22" s="48"/>
    </row>
    <row r="23" spans="7:14" x14ac:dyDescent="0.2">
      <c r="G23" s="50">
        <v>411.59999999999997</v>
      </c>
      <c r="H23" s="39">
        <v>-3.3737373737373737</v>
      </c>
      <c r="I23" s="39">
        <v>-8.1904761904761898</v>
      </c>
      <c r="J23" s="39">
        <v>-16.457446808510639</v>
      </c>
      <c r="K23" s="39">
        <v>-16.39423076923077</v>
      </c>
      <c r="L23" s="39">
        <v>-16.400000000000002</v>
      </c>
      <c r="M23" s="39">
        <v>-14.877358490566039</v>
      </c>
      <c r="N23" s="48"/>
    </row>
    <row r="24" spans="7:14" x14ac:dyDescent="0.2">
      <c r="G24" s="50">
        <v>505.26666666666665</v>
      </c>
      <c r="H24" s="39">
        <v>-3.9191919191919191</v>
      </c>
      <c r="I24" s="39">
        <v>-10.352380952380953</v>
      </c>
      <c r="J24" s="39">
        <v>-19.968085106382979</v>
      </c>
      <c r="K24" s="39">
        <v>-18.173076923076923</v>
      </c>
      <c r="L24" s="39">
        <v>-16.704761904761906</v>
      </c>
      <c r="M24" s="39">
        <v>-11.962264150943398</v>
      </c>
      <c r="N24" s="48"/>
    </row>
    <row r="25" spans="7:14" x14ac:dyDescent="0.2">
      <c r="G25" s="50">
        <v>999.69999999999993</v>
      </c>
      <c r="H25" s="39">
        <v>-6.3636363636363633</v>
      </c>
      <c r="I25" s="39">
        <v>-14.104761904761906</v>
      </c>
      <c r="J25" s="39">
        <v>-21.287234042553191</v>
      </c>
      <c r="K25" s="39">
        <v>-19.086538461538463</v>
      </c>
      <c r="L25" s="39">
        <v>-19.942857142857143</v>
      </c>
      <c r="M25" s="39">
        <v>-13.216981132075473</v>
      </c>
      <c r="N25" s="48"/>
    </row>
    <row r="26" spans="7:14" ht="16" thickBot="1" x14ac:dyDescent="0.25">
      <c r="G26" s="52">
        <v>2008.2333333333333</v>
      </c>
      <c r="H26" s="47">
        <v>-10.434343434343432</v>
      </c>
      <c r="I26" s="39">
        <v>-16.923809523809524</v>
      </c>
      <c r="J26" s="39">
        <v>-24.861702127659576</v>
      </c>
      <c r="K26" s="39">
        <v>-23.615384615384617</v>
      </c>
      <c r="L26" s="39">
        <v>-23.704761904761906</v>
      </c>
      <c r="M26" s="39">
        <v>-20.858490566037734</v>
      </c>
      <c r="N26" s="53"/>
    </row>
    <row r="27" spans="7:14" ht="16" thickBot="1" x14ac:dyDescent="0.25"/>
    <row r="28" spans="7:14" x14ac:dyDescent="0.2">
      <c r="G28" s="54" t="s">
        <v>29</v>
      </c>
      <c r="H28" s="43" t="s">
        <v>26</v>
      </c>
      <c r="I28" s="43"/>
      <c r="J28" s="43"/>
      <c r="K28" s="43"/>
      <c r="L28" s="43"/>
      <c r="M28" s="43"/>
      <c r="N28" s="44"/>
    </row>
    <row r="29" spans="7:14" ht="16" thickBot="1" x14ac:dyDescent="0.25">
      <c r="G29" s="45" t="s">
        <v>27</v>
      </c>
      <c r="H29" s="46">
        <v>14.5</v>
      </c>
      <c r="I29" s="47">
        <v>18.7</v>
      </c>
      <c r="J29" s="47">
        <v>23.5</v>
      </c>
      <c r="K29" s="47">
        <v>27</v>
      </c>
      <c r="L29" s="47">
        <v>32</v>
      </c>
      <c r="M29" s="47">
        <v>36.6</v>
      </c>
      <c r="N29" s="55"/>
    </row>
    <row r="30" spans="7:14" x14ac:dyDescent="0.2">
      <c r="G30" s="49">
        <v>0</v>
      </c>
      <c r="H30" s="43" t="s">
        <v>25</v>
      </c>
      <c r="I30" s="39" t="s">
        <v>25</v>
      </c>
      <c r="J30" s="39" t="s">
        <v>25</v>
      </c>
      <c r="K30" s="39" t="s">
        <v>25</v>
      </c>
      <c r="L30" s="39" t="s">
        <v>25</v>
      </c>
      <c r="M30" s="39" t="s">
        <v>25</v>
      </c>
      <c r="N30" s="48"/>
    </row>
    <row r="31" spans="7:14" x14ac:dyDescent="0.2">
      <c r="G31" s="50">
        <v>5.3500000000000005</v>
      </c>
      <c r="H31" s="39">
        <f t="shared" ref="H31:M41" si="0">ABS(H16)</f>
        <v>3.1111111111111107</v>
      </c>
      <c r="I31" s="39">
        <f t="shared" si="0"/>
        <v>7.4380952380952383</v>
      </c>
      <c r="J31" s="39">
        <f t="shared" si="0"/>
        <v>7.7127659574468082</v>
      </c>
      <c r="K31" s="39">
        <f t="shared" si="0"/>
        <v>11.990384615384617</v>
      </c>
      <c r="L31" s="39">
        <f t="shared" si="0"/>
        <v>9.8095238095238102</v>
      </c>
      <c r="M31" s="39">
        <f t="shared" si="0"/>
        <v>8.2452830188679247</v>
      </c>
      <c r="N31" s="48"/>
    </row>
    <row r="32" spans="7:14" x14ac:dyDescent="0.2">
      <c r="G32" s="50">
        <v>10.586666666666666</v>
      </c>
      <c r="H32" s="39">
        <f t="shared" si="0"/>
        <v>2.7575757575757578</v>
      </c>
      <c r="I32" s="39">
        <f t="shared" si="0"/>
        <v>6.8666666666666663</v>
      </c>
      <c r="J32" s="39">
        <f t="shared" si="0"/>
        <v>9.797872340425533</v>
      </c>
      <c r="K32" s="39">
        <f t="shared" si="0"/>
        <v>9.8076923076923084</v>
      </c>
      <c r="L32" s="39">
        <f t="shared" si="0"/>
        <v>9.8380952380952369</v>
      </c>
      <c r="M32" s="39">
        <f t="shared" si="0"/>
        <v>7.6320754716981138</v>
      </c>
      <c r="N32" s="48"/>
    </row>
    <row r="33" spans="7:14" x14ac:dyDescent="0.2">
      <c r="G33" s="50">
        <v>25.966666666666669</v>
      </c>
      <c r="H33" s="39">
        <f t="shared" si="0"/>
        <v>2.8989898989898988</v>
      </c>
      <c r="I33" s="39">
        <f t="shared" si="0"/>
        <v>7.6952380952380963</v>
      </c>
      <c r="J33" s="39">
        <f t="shared" si="0"/>
        <v>9.8297872340425538</v>
      </c>
      <c r="K33" s="39">
        <f t="shared" si="0"/>
        <v>13.692307692307692</v>
      </c>
      <c r="L33" s="39">
        <f t="shared" si="0"/>
        <v>9.0952380952380949</v>
      </c>
      <c r="M33" s="39">
        <f t="shared" si="0"/>
        <v>8.2924528301886795</v>
      </c>
      <c r="N33" s="48"/>
    </row>
    <row r="34" spans="7:14" x14ac:dyDescent="0.2">
      <c r="G34" s="50">
        <v>50.893333333333338</v>
      </c>
      <c r="H34" s="39">
        <f t="shared" si="0"/>
        <v>1.1818181818181819</v>
      </c>
      <c r="I34" s="39">
        <f t="shared" si="0"/>
        <v>7.7619047619047619</v>
      </c>
      <c r="J34" s="39">
        <f t="shared" si="0"/>
        <v>12.053191489361701</v>
      </c>
      <c r="K34" s="39">
        <f t="shared" si="0"/>
        <v>9.7692307692307701</v>
      </c>
      <c r="L34" s="39">
        <f t="shared" si="0"/>
        <v>8.9523809523809526</v>
      </c>
      <c r="M34" s="39">
        <f t="shared" si="0"/>
        <v>7.9716981132075473</v>
      </c>
      <c r="N34" s="48"/>
    </row>
    <row r="35" spans="7:14" x14ac:dyDescent="0.2">
      <c r="G35" s="50">
        <v>101.96</v>
      </c>
      <c r="H35" s="39">
        <f t="shared" si="0"/>
        <v>2.3030303030303032</v>
      </c>
      <c r="I35" s="39">
        <f t="shared" si="0"/>
        <v>7.8761904761904757</v>
      </c>
      <c r="J35" s="39">
        <f t="shared" si="0"/>
        <v>9.0106382978723403</v>
      </c>
      <c r="K35" s="39">
        <f t="shared" si="0"/>
        <v>12.673076923076925</v>
      </c>
      <c r="L35" s="39">
        <f t="shared" si="0"/>
        <v>9.9523809523809526</v>
      </c>
      <c r="M35" s="39" t="e">
        <f t="shared" si="0"/>
        <v>#VALUE!</v>
      </c>
      <c r="N35" s="48"/>
    </row>
    <row r="36" spans="7:14" x14ac:dyDescent="0.2">
      <c r="G36" s="50">
        <v>207.66666666666666</v>
      </c>
      <c r="H36" s="39">
        <f t="shared" si="0"/>
        <v>2.3535353535353534</v>
      </c>
      <c r="I36" s="39">
        <f t="shared" si="0"/>
        <v>7.5428571428571436</v>
      </c>
      <c r="J36" s="39">
        <f t="shared" si="0"/>
        <v>13.127659574468085</v>
      </c>
      <c r="K36" s="39">
        <f t="shared" si="0"/>
        <v>14.298076923076925</v>
      </c>
      <c r="L36" s="39">
        <f t="shared" si="0"/>
        <v>12.876190476190478</v>
      </c>
      <c r="M36" s="39">
        <f t="shared" si="0"/>
        <v>9.6226415094339632</v>
      </c>
      <c r="N36" s="48"/>
    </row>
    <row r="37" spans="7:14" x14ac:dyDescent="0.2">
      <c r="G37" s="50">
        <v>313.73333333333329</v>
      </c>
      <c r="H37" s="39">
        <f t="shared" si="0"/>
        <v>3.0404040404040402</v>
      </c>
      <c r="I37" s="39">
        <f t="shared" si="0"/>
        <v>8.038095238095238</v>
      </c>
      <c r="J37" s="39">
        <f t="shared" si="0"/>
        <v>13.021276595744681</v>
      </c>
      <c r="K37" s="39">
        <f t="shared" si="0"/>
        <v>15.807692307692308</v>
      </c>
      <c r="L37" s="39">
        <f t="shared" si="0"/>
        <v>14.990476190476192</v>
      </c>
      <c r="M37" s="39" t="e">
        <f t="shared" si="0"/>
        <v>#VALUE!</v>
      </c>
      <c r="N37" s="48"/>
    </row>
    <row r="38" spans="7:14" x14ac:dyDescent="0.2">
      <c r="G38" s="50">
        <v>411.59999999999997</v>
      </c>
      <c r="H38" s="39">
        <f t="shared" si="0"/>
        <v>3.3737373737373737</v>
      </c>
      <c r="I38" s="39">
        <f t="shared" si="0"/>
        <v>8.1904761904761898</v>
      </c>
      <c r="J38" s="39">
        <f t="shared" si="0"/>
        <v>16.457446808510639</v>
      </c>
      <c r="K38" s="39">
        <f t="shared" si="0"/>
        <v>16.39423076923077</v>
      </c>
      <c r="L38" s="39">
        <f t="shared" si="0"/>
        <v>16.400000000000002</v>
      </c>
      <c r="M38" s="39">
        <f t="shared" si="0"/>
        <v>14.877358490566039</v>
      </c>
      <c r="N38" s="48"/>
    </row>
    <row r="39" spans="7:14" x14ac:dyDescent="0.2">
      <c r="G39" s="50">
        <v>505.26666666666665</v>
      </c>
      <c r="H39" s="39">
        <f t="shared" si="0"/>
        <v>3.9191919191919191</v>
      </c>
      <c r="I39" s="39">
        <f t="shared" si="0"/>
        <v>10.352380952380953</v>
      </c>
      <c r="J39" s="39">
        <f t="shared" si="0"/>
        <v>19.968085106382979</v>
      </c>
      <c r="K39" s="39">
        <f t="shared" si="0"/>
        <v>18.173076923076923</v>
      </c>
      <c r="L39" s="39">
        <f t="shared" si="0"/>
        <v>16.704761904761906</v>
      </c>
      <c r="M39" s="39">
        <f t="shared" si="0"/>
        <v>11.962264150943398</v>
      </c>
      <c r="N39" s="48"/>
    </row>
    <row r="40" spans="7:14" x14ac:dyDescent="0.2">
      <c r="G40" s="50">
        <v>999.69999999999993</v>
      </c>
      <c r="H40" s="39">
        <f t="shared" si="0"/>
        <v>6.3636363636363633</v>
      </c>
      <c r="I40" s="39">
        <f t="shared" si="0"/>
        <v>14.104761904761906</v>
      </c>
      <c r="J40" s="39">
        <f t="shared" si="0"/>
        <v>21.287234042553191</v>
      </c>
      <c r="K40" s="39">
        <f t="shared" si="0"/>
        <v>19.086538461538463</v>
      </c>
      <c r="L40" s="39">
        <f t="shared" si="0"/>
        <v>19.942857142857143</v>
      </c>
      <c r="M40" s="39">
        <f t="shared" si="0"/>
        <v>13.216981132075473</v>
      </c>
      <c r="N40" s="48"/>
    </row>
    <row r="41" spans="7:14" ht="16" thickBot="1" x14ac:dyDescent="0.25">
      <c r="G41" s="52">
        <v>2008.2333333333333</v>
      </c>
      <c r="H41" s="47">
        <f t="shared" si="0"/>
        <v>10.434343434343432</v>
      </c>
      <c r="I41" s="47">
        <f t="shared" si="0"/>
        <v>16.923809523809524</v>
      </c>
      <c r="J41" s="47">
        <f t="shared" si="0"/>
        <v>24.861702127659576</v>
      </c>
      <c r="K41" s="47">
        <f t="shared" si="0"/>
        <v>23.615384615384617</v>
      </c>
      <c r="L41" s="47">
        <f t="shared" si="0"/>
        <v>23.704761904761906</v>
      </c>
      <c r="M41" s="47">
        <f t="shared" si="0"/>
        <v>20.858490566037734</v>
      </c>
      <c r="N41" s="53"/>
    </row>
    <row r="122" spans="2:2" ht="19" x14ac:dyDescent="0.25">
      <c r="B122" s="41" t="s">
        <v>30</v>
      </c>
    </row>
    <row r="124" spans="2:2" x14ac:dyDescent="0.2">
      <c r="B124" s="39" t="s">
        <v>31</v>
      </c>
    </row>
    <row r="126" spans="2:2" x14ac:dyDescent="0.2">
      <c r="B126" s="39" t="s">
        <v>32</v>
      </c>
    </row>
    <row r="127" spans="2:2" x14ac:dyDescent="0.2">
      <c r="B127" s="39" t="s">
        <v>33</v>
      </c>
    </row>
    <row r="128" spans="2:2" x14ac:dyDescent="0.2">
      <c r="B128" s="39" t="s">
        <v>34</v>
      </c>
    </row>
    <row r="130" spans="2:4" x14ac:dyDescent="0.2">
      <c r="B130" s="40" t="s">
        <v>35</v>
      </c>
    </row>
    <row r="132" spans="2:4" x14ac:dyDescent="0.2">
      <c r="B132" s="40" t="s">
        <v>36</v>
      </c>
      <c r="C132" s="40" t="s">
        <v>36</v>
      </c>
      <c r="D132" s="40" t="s">
        <v>37</v>
      </c>
    </row>
    <row r="133" spans="2:4" x14ac:dyDescent="0.2">
      <c r="B133" s="39" t="s">
        <v>38</v>
      </c>
      <c r="C133" s="39" t="s">
        <v>39</v>
      </c>
      <c r="D133" s="39" t="s">
        <v>40</v>
      </c>
    </row>
    <row r="135" spans="2:4" x14ac:dyDescent="0.2">
      <c r="B135" s="39">
        <v>0</v>
      </c>
      <c r="C135" s="39">
        <v>0</v>
      </c>
      <c r="D135" s="39">
        <v>1000</v>
      </c>
    </row>
    <row r="136" spans="2:4" x14ac:dyDescent="0.2">
      <c r="B136" s="39">
        <v>1</v>
      </c>
      <c r="C136" s="39">
        <f>+B136/(24*60)</f>
        <v>6.9444444444444447E-4</v>
      </c>
      <c r="D136" s="39" t="e">
        <f>+D135+(#REF!/(24*60))</f>
        <v>#REF!</v>
      </c>
    </row>
    <row r="138" spans="2:4" x14ac:dyDescent="0.2">
      <c r="B138" s="39" t="s">
        <v>41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 rate x Temp</vt:lpstr>
      <vt:lpstr>PI CURVES x Temp and light</vt:lpstr>
      <vt:lpstr>Tetraselmis Respiration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Edmundson, Scott J</dc:creator>
  <cp:lastModifiedBy>Edmundson, Scott J</cp:lastModifiedBy>
  <dcterms:created xsi:type="dcterms:W3CDTF">2025-03-04T01:32:33Z</dcterms:created>
  <dcterms:modified xsi:type="dcterms:W3CDTF">2025-03-04T01:54:45Z</dcterms:modified>
</cp:coreProperties>
</file>