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bran\Documents\DA15\Excel\lookups-exercise-drexhepi\"/>
    </mc:Choice>
  </mc:AlternateContent>
  <xr:revisionPtr revIDLastSave="0" documentId="8_{EDF42B7C-6929-46E0-9B6E-CAA2048A6357}" xr6:coauthVersionLast="47" xr6:coauthVersionMax="47" xr10:uidLastSave="{00000000-0000-0000-0000-000000000000}"/>
  <bookViews>
    <workbookView xWindow="33660" yWindow="1425" windowWidth="24330" windowHeight="13200" activeTab="4" xr2:uid="{B4B8D5D2-64D4-42F4-A40C-350F1712ED5E}"/>
  </bookViews>
  <sheets>
    <sheet name="VLOOKUP()" sheetId="1" r:id="rId1"/>
    <sheet name="Sheet5" sheetId="5" r:id="rId2"/>
    <sheet name="XLOOKUP()" sheetId="2" r:id="rId3"/>
    <sheet name="MATCH()" sheetId="3" r:id="rId4"/>
    <sheet name="INDEX(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4" l="1"/>
  <c r="I12" i="4"/>
  <c r="K16" i="4"/>
  <c r="A9" i="4"/>
  <c r="A7" i="4"/>
  <c r="G9" i="4"/>
  <c r="G8" i="4"/>
  <c r="G7" i="4"/>
  <c r="D12" i="3"/>
  <c r="D13" i="3"/>
  <c r="F10" i="3"/>
  <c r="F9" i="3"/>
  <c r="E9" i="3"/>
  <c r="B12" i="2"/>
  <c r="I11" i="2"/>
  <c r="G11" i="2"/>
  <c r="G10" i="2"/>
  <c r="G9" i="2"/>
  <c r="G8" i="2"/>
  <c r="D26" i="1"/>
  <c r="D25" i="1"/>
  <c r="C23" i="1"/>
  <c r="C21" i="1"/>
  <c r="F11" i="1"/>
  <c r="F7" i="1"/>
  <c r="F10" i="1"/>
  <c r="F9" i="1"/>
  <c r="F8" i="1"/>
  <c r="F6" i="1"/>
  <c r="G7" i="1"/>
  <c r="K14" i="4"/>
  <c r="I10" i="3"/>
  <c r="I9" i="3"/>
  <c r="H10" i="3"/>
  <c r="H9" i="3"/>
  <c r="B10" i="3"/>
  <c r="B11" i="3"/>
  <c r="E12" i="2"/>
  <c r="E10" i="2"/>
  <c r="E9" i="2"/>
  <c r="E8" i="2"/>
  <c r="G36" i="1"/>
  <c r="H36" i="1"/>
  <c r="G33" i="1"/>
  <c r="G12" i="1"/>
  <c r="G10" i="1"/>
  <c r="G6" i="1"/>
  <c r="D15" i="4"/>
  <c r="C17" i="4"/>
  <c r="C21" i="4"/>
  <c r="C11" i="4"/>
  <c r="C7" i="4"/>
  <c r="C6" i="4"/>
  <c r="C9" i="4"/>
  <c r="E14" i="2"/>
  <c r="H33" i="1"/>
  <c r="C25" i="1"/>
  <c r="H35" i="1"/>
  <c r="H34" i="1"/>
  <c r="J6" i="4"/>
  <c r="I7" i="4"/>
  <c r="I6" i="4"/>
  <c r="G37" i="1"/>
  <c r="G35" i="1"/>
  <c r="G34" i="1"/>
  <c r="D22" i="1"/>
  <c r="D21" i="1"/>
  <c r="I14" i="4"/>
  <c r="J7" i="4"/>
  <c r="F24" i="1"/>
  <c r="F23" i="1"/>
  <c r="F22" i="1"/>
  <c r="F21" i="1"/>
  <c r="B2" i="5"/>
  <c r="B1" i="5"/>
  <c r="G11" i="1"/>
  <c r="G9" i="1"/>
  <c r="D23" i="1"/>
</calcChain>
</file>

<file path=xl/sharedStrings.xml><?xml version="1.0" encoding="utf-8"?>
<sst xmlns="http://schemas.openxmlformats.org/spreadsheetml/2006/main" count="68" uniqueCount="33">
  <si>
    <t>LOOKUP() FUNCTION</t>
  </si>
  <si>
    <t>VLOOKUP(lookup_value, table_array, col_index_num, [range_lookup])</t>
  </si>
  <si>
    <t>A</t>
  </si>
  <si>
    <t>B</t>
  </si>
  <si>
    <t>C</t>
  </si>
  <si>
    <t>D</t>
  </si>
  <si>
    <t>Title</t>
  </si>
  <si>
    <t>Budget(Millions)</t>
  </si>
  <si>
    <t>Gross(Millions)</t>
  </si>
  <si>
    <t>Release Date</t>
  </si>
  <si>
    <t>Profit</t>
  </si>
  <si>
    <t>The Ring</t>
  </si>
  <si>
    <t>Django Unchained</t>
  </si>
  <si>
    <t>Scream</t>
  </si>
  <si>
    <t>Output</t>
  </si>
  <si>
    <t>Where approximate match can be helpful</t>
  </si>
  <si>
    <t>Minimun Grade</t>
  </si>
  <si>
    <t>Letter Grade</t>
  </si>
  <si>
    <t>F</t>
  </si>
  <si>
    <t>XLOOKUP()</t>
  </si>
  <si>
    <t>XLOOKUP(lookup_value, lookup_array, return_array, [if_not_found], [match_mode], [search_mode])</t>
  </si>
  <si>
    <t>ouput</t>
  </si>
  <si>
    <t>MATCH() FUNCTION</t>
  </si>
  <si>
    <t>MATCH(lookup_value, lookup_array, [match_type])</t>
  </si>
  <si>
    <t>output</t>
  </si>
  <si>
    <t>INDEX() FUNCTION</t>
  </si>
  <si>
    <t>INDEX(array, row_number, [column_num])</t>
  </si>
  <si>
    <t>INDEX - MATCH</t>
  </si>
  <si>
    <t>movie 4</t>
  </si>
  <si>
    <t>MATCH("Scream", A2:A4, 0)</t>
  </si>
  <si>
    <r>
      <t>VLOOKUP</t>
    </r>
    <r>
      <rPr>
        <sz val="11"/>
        <color theme="1"/>
        <rFont val="Calibri"/>
        <family val="2"/>
        <scheme val="minor"/>
      </rPr>
      <t xml:space="preserve"> searches for the closest match </t>
    </r>
    <r>
      <rPr>
        <b/>
        <sz val="11"/>
        <color theme="1"/>
        <rFont val="Calibri"/>
        <family val="2"/>
        <scheme val="minor"/>
      </rPr>
      <t>less than or equal to 150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first column</t>
    </r>
    <r>
      <rPr>
        <sz val="11"/>
        <color theme="1"/>
        <rFont val="Calibri"/>
        <family val="2"/>
        <scheme val="minor"/>
      </rPr>
      <t xml:space="preserve"> of the selected range (which is </t>
    </r>
    <r>
      <rPr>
        <b/>
        <sz val="11"/>
        <color theme="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in column B).</t>
    </r>
  </si>
  <si>
    <r>
      <t xml:space="preserve">Since VLOOKUP defaults to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if an exact match isn’t found, and there’s no 150 in the "Budget" column, it will find the closest smaller value, which is </t>
    </r>
    <r>
      <rPr>
        <b/>
        <sz val="11"/>
        <color theme="1"/>
        <rFont val="Calibri"/>
        <family val="2"/>
        <scheme val="minor"/>
      </rPr>
      <t>$100</t>
    </r>
    <r>
      <rPr>
        <sz val="11"/>
        <color theme="1"/>
        <rFont val="Calibri"/>
        <family val="2"/>
        <scheme val="minor"/>
      </rPr>
      <t xml:space="preserve"> from "Django Unchained."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</si>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</sst>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au/office/xlookup-function-b7fd680e-6d10-43e6-84f9-88eae8bf59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C871-DCB2-47C1-8DDD-75CD575D6D79}">
  <sheetPr>
    <tabColor theme="9" tint="0.79998168889431442"/>
  </sheetPr>
  <dimension ref="A1:I37"/>
  <sheetViews>
    <sheetView zoomScaleNormal="100" workbookViewId="0">
      <selection activeCell="D26" sqref="D26"/>
    </sheetView>
  </sheetViews>
  <sheetFormatPr defaultRowHeight="14.4" x14ac:dyDescent="0.3"/>
  <cols>
    <col min="1" max="1" width="16.6640625" bestFit="1" customWidth="1"/>
    <col min="2" max="2" width="15.5546875" style="3" bestFit="1" customWidth="1"/>
    <col min="3" max="3" width="14.109375" style="3" bestFit="1" customWidth="1"/>
    <col min="4" max="4" width="12.33203125" bestFit="1" customWidth="1"/>
    <col min="5" max="5" width="6" style="4" bestFit="1" customWidth="1"/>
    <col min="7" max="7" width="18.5546875" bestFit="1" customWidth="1"/>
  </cols>
  <sheetData>
    <row r="1" spans="1:7" x14ac:dyDescent="0.3">
      <c r="A1" t="s">
        <v>6</v>
      </c>
      <c r="B1" s="3" t="s">
        <v>7</v>
      </c>
      <c r="C1" s="3" t="s">
        <v>8</v>
      </c>
      <c r="D1" t="s">
        <v>9</v>
      </c>
      <c r="E1" s="4" t="s">
        <v>10</v>
      </c>
      <c r="G1" s="1" t="s">
        <v>0</v>
      </c>
    </row>
    <row r="2" spans="1:7" x14ac:dyDescent="0.3">
      <c r="A2" t="s">
        <v>11</v>
      </c>
      <c r="B2" s="3">
        <v>48</v>
      </c>
      <c r="C2" s="3">
        <v>129</v>
      </c>
      <c r="D2" s="2">
        <v>37547</v>
      </c>
      <c r="E2" s="4">
        <v>68.099999999999994</v>
      </c>
    </row>
    <row r="3" spans="1:7" x14ac:dyDescent="0.3">
      <c r="A3" t="s">
        <v>12</v>
      </c>
      <c r="B3" s="3">
        <v>100</v>
      </c>
      <c r="C3" s="3">
        <v>162</v>
      </c>
      <c r="D3" s="2">
        <v>41268</v>
      </c>
      <c r="E3" s="4">
        <v>45.8</v>
      </c>
      <c r="G3" t="s">
        <v>1</v>
      </c>
    </row>
    <row r="4" spans="1:7" x14ac:dyDescent="0.3">
      <c r="A4" t="s">
        <v>13</v>
      </c>
      <c r="B4" s="3">
        <v>14</v>
      </c>
      <c r="C4" s="3">
        <v>103</v>
      </c>
      <c r="D4" s="2">
        <v>35419</v>
      </c>
      <c r="E4" s="4">
        <v>78.7</v>
      </c>
    </row>
    <row r="5" spans="1:7" x14ac:dyDescent="0.3">
      <c r="A5" t="s">
        <v>28</v>
      </c>
      <c r="B5" s="3">
        <v>100</v>
      </c>
      <c r="C5" s="3">
        <v>60</v>
      </c>
      <c r="D5" s="2">
        <v>41269</v>
      </c>
      <c r="E5" s="4">
        <v>30</v>
      </c>
      <c r="F5" t="s">
        <v>14</v>
      </c>
    </row>
    <row r="6" spans="1:7" x14ac:dyDescent="0.3">
      <c r="F6">
        <f>VLOOKUP(48,B2:E4,2)</f>
        <v>129</v>
      </c>
      <c r="G6">
        <f>VLOOKUP(48,B2:E4,2)</f>
        <v>129</v>
      </c>
    </row>
    <row r="7" spans="1:7" x14ac:dyDescent="0.3">
      <c r="F7" t="e">
        <f>VLOOKUP(14,B2:D4,2)</f>
        <v>#N/A</v>
      </c>
      <c r="G7">
        <f>VLOOKUP(14,B2:E4,2,FALSE)</f>
        <v>103</v>
      </c>
    </row>
    <row r="8" spans="1:7" x14ac:dyDescent="0.3">
      <c r="F8">
        <f>VLOOKUP(14,B2:E4,2,0)</f>
        <v>103</v>
      </c>
    </row>
    <row r="9" spans="1:7" x14ac:dyDescent="0.3">
      <c r="F9">
        <f>VLOOKUP("Django Unchained",A2:E4,3)</f>
        <v>162</v>
      </c>
      <c r="G9">
        <f>VLOOKUP("Django Unchained",A2:E4,3)</f>
        <v>162</v>
      </c>
    </row>
    <row r="10" spans="1:7" x14ac:dyDescent="0.3">
      <c r="F10">
        <f>VLOOKUP(150,B2:E4,4)</f>
        <v>78.7</v>
      </c>
      <c r="G10">
        <f>VLOOKUP(50,B2:E4,4)</f>
        <v>68.099999999999994</v>
      </c>
    </row>
    <row r="11" spans="1:7" x14ac:dyDescent="0.3">
      <c r="F11" t="e">
        <f>VLOOKUP(150,B2:E4,4,FALSE)</f>
        <v>#N/A</v>
      </c>
      <c r="G11" t="e">
        <f>VLOOKUP(150,B2:E4,4,FALSE)</f>
        <v>#N/A</v>
      </c>
    </row>
    <row r="12" spans="1:7" x14ac:dyDescent="0.3">
      <c r="G12">
        <f>VLOOKUP(100,B1:E4,4,FALSE)</f>
        <v>45.8</v>
      </c>
    </row>
    <row r="18" spans="1:7" x14ac:dyDescent="0.3">
      <c r="G18" t="s">
        <v>15</v>
      </c>
    </row>
    <row r="20" spans="1:7" x14ac:dyDescent="0.3">
      <c r="A20" t="s">
        <v>16</v>
      </c>
      <c r="B20" s="3" t="s">
        <v>17</v>
      </c>
    </row>
    <row r="21" spans="1:7" x14ac:dyDescent="0.3">
      <c r="A21">
        <v>0</v>
      </c>
      <c r="B21" s="3" t="s">
        <v>18</v>
      </c>
      <c r="C21" s="3" t="str">
        <f>VLOOKUP(59,A21:B25,2)</f>
        <v>F</v>
      </c>
      <c r="D21" t="str">
        <f>VLOOKUP(48,A21:B25,2)</f>
        <v>F</v>
      </c>
      <c r="F21" t="str">
        <f>VLOOKUP(48,A21:B25,2)</f>
        <v>F</v>
      </c>
    </row>
    <row r="22" spans="1:7" x14ac:dyDescent="0.3">
      <c r="A22">
        <v>60</v>
      </c>
      <c r="B22" s="3" t="s">
        <v>5</v>
      </c>
      <c r="D22" t="str">
        <f>VLOOKUP(61,A21:B25,2)</f>
        <v>D</v>
      </c>
      <c r="F22" t="str">
        <f>VLOOKUP(61,A21:B25,2)</f>
        <v>D</v>
      </c>
    </row>
    <row r="23" spans="1:7" x14ac:dyDescent="0.3">
      <c r="A23">
        <v>70</v>
      </c>
      <c r="B23" s="3" t="s">
        <v>4</v>
      </c>
      <c r="C23" s="3" t="str">
        <f>VLOOKUP(105,A21:B25,2)</f>
        <v>A</v>
      </c>
      <c r="D23" t="str">
        <f>VLOOKUP(98,A21:B25,2)</f>
        <v>A</v>
      </c>
      <c r="F23" t="str">
        <f>VLOOKUP(98,A21:B25,2)</f>
        <v>A</v>
      </c>
    </row>
    <row r="24" spans="1:7" x14ac:dyDescent="0.3">
      <c r="A24">
        <v>80</v>
      </c>
      <c r="B24" s="3" t="s">
        <v>3</v>
      </c>
      <c r="F24" t="str">
        <f>VLOOKUP(60,A21:B25,2)</f>
        <v>D</v>
      </c>
    </row>
    <row r="25" spans="1:7" x14ac:dyDescent="0.3">
      <c r="A25">
        <v>90</v>
      </c>
      <c r="B25" s="3" t="s">
        <v>2</v>
      </c>
      <c r="C25" s="3" t="str">
        <f>VLOOKUP(75,A21:B25,2)</f>
        <v>C</v>
      </c>
      <c r="D25" t="str">
        <f>VLOOKUP(79,A21:B25,2)</f>
        <v>C</v>
      </c>
    </row>
    <row r="26" spans="1:7" x14ac:dyDescent="0.3">
      <c r="A26">
        <v>79</v>
      </c>
      <c r="B26" s="3" t="s">
        <v>32</v>
      </c>
      <c r="D26" t="str">
        <f>VLOOKUP(79,A21:B26,2,FALSE)</f>
        <v>S</v>
      </c>
    </row>
    <row r="33" spans="1:9" x14ac:dyDescent="0.3">
      <c r="A33" t="s">
        <v>6</v>
      </c>
      <c r="B33" s="3" t="s">
        <v>7</v>
      </c>
      <c r="C33" s="3" t="s">
        <v>8</v>
      </c>
      <c r="D33" t="s">
        <v>9</v>
      </c>
      <c r="E33" s="4" t="s">
        <v>10</v>
      </c>
      <c r="G33">
        <f>VLOOKUP(48,B34:E36,2)</f>
        <v>129</v>
      </c>
      <c r="H33">
        <f>VLOOKUP(48,B34:C36,2)</f>
        <v>129</v>
      </c>
    </row>
    <row r="34" spans="1:9" x14ac:dyDescent="0.3">
      <c r="A34" t="s">
        <v>11</v>
      </c>
      <c r="B34" s="3">
        <v>48</v>
      </c>
      <c r="C34" s="3">
        <v>129</v>
      </c>
      <c r="D34" s="2">
        <v>37547</v>
      </c>
      <c r="E34" s="4">
        <v>68.099999999999994</v>
      </c>
      <c r="G34" t="e">
        <f>VLOOKUP(14,B34:E36,2)</f>
        <v>#N/A</v>
      </c>
      <c r="H34" t="e">
        <f>VLOOKUP(14,B34:D36,2)</f>
        <v>#N/A</v>
      </c>
    </row>
    <row r="35" spans="1:9" x14ac:dyDescent="0.3">
      <c r="A35" t="s">
        <v>12</v>
      </c>
      <c r="B35" s="3">
        <v>100</v>
      </c>
      <c r="C35" s="3">
        <v>162</v>
      </c>
      <c r="D35" s="2">
        <v>41268</v>
      </c>
      <c r="E35" s="4">
        <v>45.8</v>
      </c>
      <c r="G35">
        <f>VLOOKUP("Django Unchained",A34:E36,3)</f>
        <v>162</v>
      </c>
      <c r="H35">
        <f>VLOOKUP("Django Unchained",A34:E36,3)</f>
        <v>162</v>
      </c>
    </row>
    <row r="36" spans="1:9" x14ac:dyDescent="0.3">
      <c r="A36" t="s">
        <v>13</v>
      </c>
      <c r="B36" s="3">
        <v>14</v>
      </c>
      <c r="C36" s="3">
        <v>103</v>
      </c>
      <c r="D36" s="2">
        <v>35419</v>
      </c>
      <c r="E36" s="4">
        <v>78.7</v>
      </c>
      <c r="G36">
        <f>VLOOKUP(150,B34:E36,4)</f>
        <v>78.7</v>
      </c>
      <c r="H36">
        <f>VLOOKUP(150,B34:E36,4)</f>
        <v>78.7</v>
      </c>
      <c r="I36" s="1" t="s">
        <v>30</v>
      </c>
    </row>
    <row r="37" spans="1:9" x14ac:dyDescent="0.3">
      <c r="G37" t="e">
        <f>VLOOKUP(150,B34:E36,4,FALSE)</f>
        <v>#N/A</v>
      </c>
      <c r="I3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96FF-D422-4240-8061-563515E11956}">
  <dimension ref="A1:B2"/>
  <sheetViews>
    <sheetView workbookViewId="0">
      <selection activeCell="B5" sqref="B5"/>
    </sheetView>
  </sheetViews>
  <sheetFormatPr defaultRowHeight="14.4" x14ac:dyDescent="0.3"/>
  <cols>
    <col min="1" max="1" width="16.6640625" bestFit="1" customWidth="1"/>
  </cols>
  <sheetData>
    <row r="1" spans="1:2" x14ac:dyDescent="0.3">
      <c r="A1" t="s">
        <v>13</v>
      </c>
      <c r="B1">
        <f>VLOOKUP(A1,'VLOOKUP()'!A2:E4,2,FALSE)</f>
        <v>14</v>
      </c>
    </row>
    <row r="2" spans="1:2" x14ac:dyDescent="0.3">
      <c r="A2" t="s">
        <v>12</v>
      </c>
      <c r="B2">
        <f>VLOOKUP(A2,'VLOOKUP()'!A3:E5,2,FALSE)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31C3-41C5-4E0C-A920-894E6F70F653}">
  <sheetPr>
    <tabColor theme="4" tint="0.79998168889431442"/>
  </sheetPr>
  <dimension ref="A1:I14"/>
  <sheetViews>
    <sheetView workbookViewId="0">
      <selection activeCell="B9" sqref="B9"/>
    </sheetView>
  </sheetViews>
  <sheetFormatPr defaultRowHeight="14.4" x14ac:dyDescent="0.3"/>
  <cols>
    <col min="1" max="1" width="15.88671875" bestFit="1" customWidth="1"/>
    <col min="2" max="2" width="14.33203125" bestFit="1" customWidth="1"/>
    <col min="3" max="3" width="13.109375" bestFit="1" customWidth="1"/>
    <col min="4" max="4" width="11.6640625" bestFit="1" customWidth="1"/>
    <col min="5" max="5" width="17.33203125" bestFit="1" customWidth="1"/>
    <col min="7" max="7" width="15.88671875" bestFit="1" customWidth="1"/>
    <col min="9" max="9" width="19.6640625" customWidth="1"/>
  </cols>
  <sheetData>
    <row r="1" spans="1:9" x14ac:dyDescent="0.3">
      <c r="A1" t="s">
        <v>6</v>
      </c>
      <c r="B1" s="3" t="s">
        <v>7</v>
      </c>
      <c r="C1" s="3" t="s">
        <v>8</v>
      </c>
      <c r="D1" t="s">
        <v>9</v>
      </c>
      <c r="E1" s="4" t="s">
        <v>10</v>
      </c>
    </row>
    <row r="2" spans="1:9" x14ac:dyDescent="0.3">
      <c r="A2" t="s">
        <v>11</v>
      </c>
      <c r="B2" s="3">
        <v>48</v>
      </c>
      <c r="C2" s="3">
        <v>129</v>
      </c>
      <c r="D2" s="2">
        <v>37547</v>
      </c>
      <c r="E2" s="4">
        <v>68.099999999999994</v>
      </c>
    </row>
    <row r="3" spans="1:9" x14ac:dyDescent="0.3">
      <c r="A3" t="s">
        <v>12</v>
      </c>
      <c r="B3" s="3">
        <v>100</v>
      </c>
      <c r="C3" s="3">
        <v>162</v>
      </c>
      <c r="D3" s="2">
        <v>41268</v>
      </c>
      <c r="E3" s="4">
        <v>45.8</v>
      </c>
      <c r="I3" s="5" t="s">
        <v>19</v>
      </c>
    </row>
    <row r="4" spans="1:9" x14ac:dyDescent="0.3">
      <c r="A4" t="s">
        <v>13</v>
      </c>
      <c r="B4" s="3">
        <v>14</v>
      </c>
      <c r="C4" s="3">
        <v>103</v>
      </c>
      <c r="D4" s="2">
        <v>35419</v>
      </c>
      <c r="E4" s="4">
        <v>78.7</v>
      </c>
      <c r="I4" t="s">
        <v>20</v>
      </c>
    </row>
    <row r="7" spans="1:9" x14ac:dyDescent="0.3">
      <c r="G7" t="s">
        <v>21</v>
      </c>
    </row>
    <row r="8" spans="1:9" x14ac:dyDescent="0.3">
      <c r="E8">
        <f>_xlfn.XLOOKUP(48,B2:B4,E2:E4)</f>
        <v>68.099999999999994</v>
      </c>
      <c r="G8">
        <f>_xlfn.XLOOKUP(48,B2:B4,E2:E4)</f>
        <v>68.099999999999994</v>
      </c>
    </row>
    <row r="9" spans="1:9" x14ac:dyDescent="0.3">
      <c r="E9" t="str">
        <f>_xlfn.XLOOKUP(162,C2:C4,A2:A4)</f>
        <v>Django Unchained</v>
      </c>
      <c r="G9" t="str">
        <f>_xlfn.XLOOKUP(162,C2:C4,A2:A4)</f>
        <v>Django Unchained</v>
      </c>
    </row>
    <row r="10" spans="1:9" x14ac:dyDescent="0.3">
      <c r="E10">
        <f>_xlfn.XLOOKUP(162,A3:E3,A2:E2)</f>
        <v>129</v>
      </c>
      <c r="G10">
        <f>_xlfn.XLOOKUP(162,A3:E3,A2:E2)</f>
        <v>129</v>
      </c>
    </row>
    <row r="11" spans="1:9" x14ac:dyDescent="0.3">
      <c r="G11" t="str">
        <f>_xlfn.XLOOKUP("Goodfellas",A2:A4,E2:E4,"Not Found",0)</f>
        <v>Not Found</v>
      </c>
      <c r="I11" t="str">
        <f>_xlfn.XLOOKUP("Goodfellas",A2:A4,E2:E4,"Missing Value",0)</f>
        <v>Missing Value</v>
      </c>
    </row>
    <row r="12" spans="1:9" x14ac:dyDescent="0.3">
      <c r="B12">
        <f>_xlfn.XLOOKUP("Scream",A2:A4,C2:C4)</f>
        <v>103</v>
      </c>
      <c r="E12">
        <f>_xlfn.XLOOKUP(14,A4:E4,A2:E2)</f>
        <v>48</v>
      </c>
    </row>
    <row r="14" spans="1:9" x14ac:dyDescent="0.3">
      <c r="E14" t="str">
        <f>_xlfn.XLOOKUP("Goodfellas",A2:A4,E2:E4,"Not Found",0)</f>
        <v>Not Found</v>
      </c>
    </row>
  </sheetData>
  <hyperlinks>
    <hyperlink ref="I3" r:id="rId1" location=":~:text=The%20XLOOKUP%20function%20searches%20a,the%20closest%20(approximate)%20match." xr:uid="{E137B568-B641-491F-9521-270E744857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553F-BAC5-4CA9-A317-E4CCF8D9A859}">
  <sheetPr>
    <tabColor theme="5" tint="0.79998168889431442"/>
  </sheetPr>
  <dimension ref="A1:I13"/>
  <sheetViews>
    <sheetView workbookViewId="0">
      <selection activeCell="D13" sqref="D13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14.109375" bestFit="1" customWidth="1"/>
    <col min="4" max="4" width="12.33203125" bestFit="1" customWidth="1"/>
    <col min="5" max="5" width="5.6640625" bestFit="1" customWidth="1"/>
  </cols>
  <sheetData>
    <row r="1" spans="1:9" x14ac:dyDescent="0.3">
      <c r="A1" t="s">
        <v>6</v>
      </c>
      <c r="B1" s="3" t="s">
        <v>7</v>
      </c>
      <c r="C1" s="3" t="s">
        <v>8</v>
      </c>
      <c r="D1" t="s">
        <v>9</v>
      </c>
      <c r="E1" s="4" t="s">
        <v>10</v>
      </c>
    </row>
    <row r="2" spans="1:9" x14ac:dyDescent="0.3">
      <c r="A2" t="s">
        <v>11</v>
      </c>
      <c r="B2" s="3">
        <v>48</v>
      </c>
      <c r="C2" s="3">
        <v>129</v>
      </c>
      <c r="D2" s="2">
        <v>37547</v>
      </c>
      <c r="E2" s="4">
        <v>68.099999999999994</v>
      </c>
      <c r="G2" s="1" t="s">
        <v>22</v>
      </c>
    </row>
    <row r="3" spans="1:9" x14ac:dyDescent="0.3">
      <c r="A3" t="s">
        <v>12</v>
      </c>
      <c r="B3" s="3">
        <v>100</v>
      </c>
      <c r="C3" s="3">
        <v>162</v>
      </c>
      <c r="D3" s="2">
        <v>41268</v>
      </c>
      <c r="E3" s="4">
        <v>45.8</v>
      </c>
      <c r="G3" t="s">
        <v>23</v>
      </c>
    </row>
    <row r="4" spans="1:9" x14ac:dyDescent="0.3">
      <c r="A4" t="s">
        <v>13</v>
      </c>
      <c r="B4" s="3">
        <v>14</v>
      </c>
      <c r="C4" s="3">
        <v>103</v>
      </c>
      <c r="D4" s="2">
        <v>35419</v>
      </c>
      <c r="E4" s="4">
        <v>78.7</v>
      </c>
    </row>
    <row r="8" spans="1:9" x14ac:dyDescent="0.3">
      <c r="F8" t="s">
        <v>24</v>
      </c>
    </row>
    <row r="9" spans="1:9" x14ac:dyDescent="0.3">
      <c r="E9">
        <f>MATCH("Scream",A1:A4,0)</f>
        <v>4</v>
      </c>
      <c r="F9">
        <f>MATCH("Scream",A2:A4,0)</f>
        <v>3</v>
      </c>
      <c r="H9">
        <f>MATCH("Scream",A2:A4,0)</f>
        <v>3</v>
      </c>
      <c r="I9">
        <f>MATCH("Scream",A1:A4,0)</f>
        <v>4</v>
      </c>
    </row>
    <row r="10" spans="1:9" x14ac:dyDescent="0.3">
      <c r="B10">
        <f>MATCH("Profit",A1:E1,0)</f>
        <v>5</v>
      </c>
      <c r="F10">
        <f>MATCH("Profit",A1:E1,0)</f>
        <v>5</v>
      </c>
      <c r="H10">
        <f>MATCH("Profit",A1:E1,0)</f>
        <v>5</v>
      </c>
      <c r="I10">
        <f>MATCH("Profit",B1:E1,0)</f>
        <v>4</v>
      </c>
    </row>
    <row r="11" spans="1:9" x14ac:dyDescent="0.3">
      <c r="B11" t="e">
        <f>MATCH("Profit",A1:E4,0)</f>
        <v>#N/A</v>
      </c>
    </row>
    <row r="12" spans="1:9" x14ac:dyDescent="0.3">
      <c r="D12">
        <f>MATCH(100,B2:B4,0)</f>
        <v>2</v>
      </c>
    </row>
    <row r="13" spans="1:9" x14ac:dyDescent="0.3">
      <c r="D13">
        <f>MATCH(100,B1:B4,0)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C013D-1625-4378-BA48-7393A660962B}">
  <sheetPr>
    <tabColor theme="7" tint="0.79998168889431442"/>
  </sheetPr>
  <dimension ref="A1:K21"/>
  <sheetViews>
    <sheetView tabSelected="1" workbookViewId="0">
      <selection activeCell="A14" sqref="A1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14.109375" bestFit="1" customWidth="1"/>
    <col min="4" max="4" width="12.33203125" bestFit="1" customWidth="1"/>
    <col min="5" max="5" width="5.6640625" bestFit="1" customWidth="1"/>
  </cols>
  <sheetData>
    <row r="1" spans="1:11" x14ac:dyDescent="0.3">
      <c r="A1" t="s">
        <v>6</v>
      </c>
      <c r="B1" s="3" t="s">
        <v>7</v>
      </c>
      <c r="C1" s="3" t="s">
        <v>8</v>
      </c>
      <c r="D1" t="s">
        <v>9</v>
      </c>
      <c r="E1" s="4" t="s">
        <v>10</v>
      </c>
    </row>
    <row r="2" spans="1:11" x14ac:dyDescent="0.3">
      <c r="A2" t="s">
        <v>11</v>
      </c>
      <c r="B2" s="3">
        <v>48</v>
      </c>
      <c r="C2" s="3">
        <v>129</v>
      </c>
      <c r="D2" s="2">
        <v>37547</v>
      </c>
      <c r="E2" s="4">
        <v>68.099999999999994</v>
      </c>
      <c r="I2" s="1" t="s">
        <v>25</v>
      </c>
    </row>
    <row r="3" spans="1:11" x14ac:dyDescent="0.3">
      <c r="A3" t="s">
        <v>12</v>
      </c>
      <c r="B3" s="3">
        <v>100</v>
      </c>
      <c r="C3" s="3">
        <v>162</v>
      </c>
      <c r="D3" s="2">
        <v>41268</v>
      </c>
      <c r="E3" s="4">
        <v>45.8</v>
      </c>
    </row>
    <row r="4" spans="1:11" x14ac:dyDescent="0.3">
      <c r="A4" t="s">
        <v>13</v>
      </c>
      <c r="B4" s="3">
        <v>14</v>
      </c>
      <c r="C4" s="3">
        <v>103</v>
      </c>
      <c r="D4" s="2">
        <v>35419</v>
      </c>
      <c r="E4" s="4">
        <v>78.7</v>
      </c>
      <c r="I4" t="s">
        <v>26</v>
      </c>
    </row>
    <row r="6" spans="1:11" x14ac:dyDescent="0.3">
      <c r="C6" t="str">
        <f>INDEX(A2:A4,3)</f>
        <v>Scream</v>
      </c>
      <c r="G6" t="s">
        <v>21</v>
      </c>
      <c r="I6" t="str">
        <f>INDEX(A2:A4,3)</f>
        <v>Scream</v>
      </c>
      <c r="J6" t="str">
        <f>INDEX(A1:A4,3)</f>
        <v>Django Unchained</v>
      </c>
    </row>
    <row r="7" spans="1:11" x14ac:dyDescent="0.3">
      <c r="A7">
        <f>INDEX(B2:B4,3)</f>
        <v>14</v>
      </c>
      <c r="C7">
        <f>INDEX(A1:E4,2,3)</f>
        <v>129</v>
      </c>
      <c r="G7" t="str">
        <f>INDEX(A2:A4,3)</f>
        <v>Scream</v>
      </c>
      <c r="I7">
        <f>INDEX(A1:E4,2,3)</f>
        <v>129</v>
      </c>
      <c r="J7">
        <f>INDEX(A1:E4,2,3)</f>
        <v>129</v>
      </c>
    </row>
    <row r="8" spans="1:11" x14ac:dyDescent="0.3">
      <c r="G8">
        <f>INDEX(A1:E4,2,3)</f>
        <v>129</v>
      </c>
    </row>
    <row r="9" spans="1:11" x14ac:dyDescent="0.3">
      <c r="A9" t="str">
        <f>INDEX(B1:C4,1,2)</f>
        <v>Gross(Millions)</v>
      </c>
      <c r="C9">
        <f>MATCH("Scream",A2:A4,0)</f>
        <v>3</v>
      </c>
      <c r="G9" t="e">
        <f>INDEX(A1:E4,2)</f>
        <v>#REF!</v>
      </c>
    </row>
    <row r="11" spans="1:11" x14ac:dyDescent="0.3">
      <c r="C11" t="e">
        <f>INDEX(A1:E4,2)</f>
        <v>#REF!</v>
      </c>
      <c r="I11" t="s">
        <v>27</v>
      </c>
    </row>
    <row r="12" spans="1:11" x14ac:dyDescent="0.3">
      <c r="I12">
        <f>INDEX(C2:C4, MATCH("Scream", A2:A4, 0))</f>
        <v>103</v>
      </c>
      <c r="K12" t="s">
        <v>29</v>
      </c>
    </row>
    <row r="14" spans="1:11" x14ac:dyDescent="0.3">
      <c r="I14">
        <f>INDEX(C2:C4,MATCH("Scream",A2:A4,0))</f>
        <v>103</v>
      </c>
      <c r="K14">
        <f>MATCH("Scream",A2:A4,0)</f>
        <v>3</v>
      </c>
    </row>
    <row r="15" spans="1:11" x14ac:dyDescent="0.3">
      <c r="D15">
        <f>MATCH("The Ring",A2:A4,0)</f>
        <v>1</v>
      </c>
    </row>
    <row r="16" spans="1:11" x14ac:dyDescent="0.3">
      <c r="K16">
        <f>MATCH("Scream", A2:A4, 0)</f>
        <v>3</v>
      </c>
    </row>
    <row r="17" spans="3:11" x14ac:dyDescent="0.3">
      <c r="C17">
        <f>INDEX(C2:C4,1)</f>
        <v>129</v>
      </c>
      <c r="K17">
        <f>INDEX(C2:C4, 3)</f>
        <v>103</v>
      </c>
    </row>
    <row r="21" spans="3:11" x14ac:dyDescent="0.3">
      <c r="C21">
        <f>MATCH("The Ring",A2:A4,0)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VLOOKUP()</vt:lpstr>
      <vt:lpstr>Sheet5</vt:lpstr>
      <vt:lpstr>XLOOKUP()</vt:lpstr>
      <vt:lpstr>MATCH()</vt:lpstr>
      <vt:lpstr>INDEX()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Dibran Rexhepi</dc:creator>
  <cp:lastModifiedBy>Dibran Rexhepi</cp:lastModifiedBy>
  <dcterms:created xsi:type="dcterms:W3CDTF">2024-01-22T22:50:12Z</dcterms:created>
  <dcterms:modified xsi:type="dcterms:W3CDTF">2025-05-21T00:21:54Z</dcterms:modified>
</cp:coreProperties>
</file>