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Dride_Office_Share\dride4K-Manufacturing\Hardware\BOM\"/>
    </mc:Choice>
  </mc:AlternateContent>
  <xr:revisionPtr revIDLastSave="0" documentId="8_{ABFFB819-3576-4CEE-B1CE-AD744761F3E0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definedNames>
    <definedName name="_xlnm._FilterDatabase" localSheetId="0" hidden="1">Sheet1!$A$18:$X$171</definedName>
  </definedNames>
  <calcPr calcId="191029"/>
</workbook>
</file>

<file path=xl/calcChain.xml><?xml version="1.0" encoding="utf-8"?>
<calcChain xmlns="http://schemas.openxmlformats.org/spreadsheetml/2006/main">
  <c r="W170" i="1" l="1"/>
  <c r="V170" i="1"/>
  <c r="U170" i="1"/>
  <c r="T170" i="1"/>
  <c r="Q170" i="1"/>
  <c r="S170" i="1" s="1"/>
  <c r="P170" i="1"/>
  <c r="U169" i="1"/>
  <c r="W169" i="1" s="1"/>
  <c r="T169" i="1"/>
  <c r="V169" i="1" s="1"/>
  <c r="R169" i="1"/>
  <c r="Q169" i="1"/>
  <c r="S169" i="1" s="1"/>
  <c r="P169" i="1"/>
  <c r="X169" i="1" s="1"/>
  <c r="Z169" i="1" s="1"/>
  <c r="Z168" i="1"/>
  <c r="X168" i="1"/>
  <c r="W168" i="1"/>
  <c r="V168" i="1"/>
  <c r="U168" i="1"/>
  <c r="T168" i="1"/>
  <c r="S168" i="1"/>
  <c r="R168" i="1"/>
  <c r="Q168" i="1"/>
  <c r="P168" i="1"/>
  <c r="W167" i="1"/>
  <c r="V167" i="1"/>
  <c r="U167" i="1"/>
  <c r="T167" i="1"/>
  <c r="Q167" i="1"/>
  <c r="S167" i="1" s="1"/>
  <c r="P167" i="1"/>
  <c r="R167" i="1" s="1"/>
  <c r="U166" i="1"/>
  <c r="W166" i="1" s="1"/>
  <c r="T166" i="1"/>
  <c r="S166" i="1"/>
  <c r="R166" i="1"/>
  <c r="Q166" i="1"/>
  <c r="P166" i="1"/>
  <c r="V165" i="1"/>
  <c r="U165" i="1"/>
  <c r="W165" i="1" s="1"/>
  <c r="T165" i="1"/>
  <c r="S165" i="1"/>
  <c r="R165" i="1"/>
  <c r="X165" i="1" s="1"/>
  <c r="Z165" i="1" s="1"/>
  <c r="Q165" i="1"/>
  <c r="P165" i="1"/>
  <c r="W164" i="1"/>
  <c r="V164" i="1"/>
  <c r="U164" i="1"/>
  <c r="T164" i="1"/>
  <c r="Q164" i="1"/>
  <c r="S164" i="1" s="1"/>
  <c r="P164" i="1"/>
  <c r="U163" i="1"/>
  <c r="W163" i="1" s="1"/>
  <c r="T163" i="1"/>
  <c r="V163" i="1" s="1"/>
  <c r="R163" i="1"/>
  <c r="Q163" i="1"/>
  <c r="S163" i="1" s="1"/>
  <c r="P163" i="1"/>
  <c r="X163" i="1" s="1"/>
  <c r="Z163" i="1" s="1"/>
  <c r="X162" i="1"/>
  <c r="Z162" i="1" s="1"/>
  <c r="W162" i="1"/>
  <c r="V162" i="1"/>
  <c r="U162" i="1"/>
  <c r="T162" i="1"/>
  <c r="S162" i="1"/>
  <c r="R162" i="1"/>
  <c r="Q162" i="1"/>
  <c r="P162" i="1"/>
  <c r="W161" i="1"/>
  <c r="V161" i="1"/>
  <c r="U161" i="1"/>
  <c r="T161" i="1"/>
  <c r="Q161" i="1"/>
  <c r="S161" i="1" s="1"/>
  <c r="P161" i="1"/>
  <c r="R161" i="1" s="1"/>
  <c r="W160" i="1"/>
  <c r="U160" i="1"/>
  <c r="T160" i="1"/>
  <c r="S160" i="1"/>
  <c r="R160" i="1"/>
  <c r="Q160" i="1"/>
  <c r="P160" i="1"/>
  <c r="V159" i="1"/>
  <c r="U159" i="1"/>
  <c r="W159" i="1" s="1"/>
  <c r="T159" i="1"/>
  <c r="S159" i="1"/>
  <c r="R159" i="1"/>
  <c r="X159" i="1" s="1"/>
  <c r="Z159" i="1" s="1"/>
  <c r="Q159" i="1"/>
  <c r="P159" i="1"/>
  <c r="W158" i="1"/>
  <c r="V158" i="1"/>
  <c r="U158" i="1"/>
  <c r="T158" i="1"/>
  <c r="S158" i="1"/>
  <c r="Q158" i="1"/>
  <c r="P158" i="1"/>
  <c r="U157" i="1"/>
  <c r="W157" i="1" s="1"/>
  <c r="T157" i="1"/>
  <c r="V157" i="1" s="1"/>
  <c r="R157" i="1"/>
  <c r="Q157" i="1"/>
  <c r="S157" i="1" s="1"/>
  <c r="P157" i="1"/>
  <c r="X156" i="1"/>
  <c r="Z156" i="1" s="1"/>
  <c r="W156" i="1"/>
  <c r="V156" i="1"/>
  <c r="U156" i="1"/>
  <c r="T156" i="1"/>
  <c r="S156" i="1"/>
  <c r="R156" i="1"/>
  <c r="Q156" i="1"/>
  <c r="P156" i="1"/>
  <c r="Z155" i="1"/>
  <c r="V155" i="1"/>
  <c r="U155" i="1"/>
  <c r="W155" i="1" s="1"/>
  <c r="T155" i="1"/>
  <c r="S155" i="1"/>
  <c r="Q155" i="1"/>
  <c r="P155" i="1"/>
  <c r="R155" i="1" s="1"/>
  <c r="W154" i="1"/>
  <c r="U154" i="1"/>
  <c r="T154" i="1"/>
  <c r="V154" i="1" s="1"/>
  <c r="S154" i="1"/>
  <c r="R154" i="1"/>
  <c r="Q154" i="1"/>
  <c r="P154" i="1"/>
  <c r="W153" i="1"/>
  <c r="U153" i="1"/>
  <c r="T153" i="1"/>
  <c r="V153" i="1" s="1"/>
  <c r="R153" i="1"/>
  <c r="Q153" i="1"/>
  <c r="P153" i="1"/>
  <c r="V152" i="1"/>
  <c r="U152" i="1"/>
  <c r="W152" i="1" s="1"/>
  <c r="T152" i="1"/>
  <c r="S152" i="1"/>
  <c r="Q152" i="1"/>
  <c r="P152" i="1"/>
  <c r="W151" i="1"/>
  <c r="U151" i="1"/>
  <c r="T151" i="1"/>
  <c r="V151" i="1" s="1"/>
  <c r="S151" i="1"/>
  <c r="Q151" i="1"/>
  <c r="P151" i="1"/>
  <c r="W150" i="1"/>
  <c r="X150" i="1" s="1"/>
  <c r="Z150" i="1" s="1"/>
  <c r="V150" i="1"/>
  <c r="U150" i="1"/>
  <c r="T150" i="1"/>
  <c r="R150" i="1"/>
  <c r="Q150" i="1"/>
  <c r="S150" i="1" s="1"/>
  <c r="P150" i="1"/>
  <c r="V149" i="1"/>
  <c r="U149" i="1"/>
  <c r="W149" i="1" s="1"/>
  <c r="T149" i="1"/>
  <c r="S149" i="1"/>
  <c r="Q149" i="1"/>
  <c r="P149" i="1"/>
  <c r="R149" i="1" s="1"/>
  <c r="W148" i="1"/>
  <c r="U148" i="1"/>
  <c r="T148" i="1"/>
  <c r="V148" i="1" s="1"/>
  <c r="S148" i="1"/>
  <c r="R148" i="1"/>
  <c r="Q148" i="1"/>
  <c r="P148" i="1"/>
  <c r="W147" i="1"/>
  <c r="U147" i="1"/>
  <c r="T147" i="1"/>
  <c r="V147" i="1" s="1"/>
  <c r="R147" i="1"/>
  <c r="Q147" i="1"/>
  <c r="P147" i="1"/>
  <c r="V146" i="1"/>
  <c r="U146" i="1"/>
  <c r="W146" i="1" s="1"/>
  <c r="T146" i="1"/>
  <c r="S146" i="1"/>
  <c r="Q146" i="1"/>
  <c r="P146" i="1"/>
  <c r="W145" i="1"/>
  <c r="U145" i="1"/>
  <c r="T145" i="1"/>
  <c r="V145" i="1" s="1"/>
  <c r="S145" i="1"/>
  <c r="Q145" i="1"/>
  <c r="P145" i="1"/>
  <c r="W144" i="1"/>
  <c r="V144" i="1"/>
  <c r="U144" i="1"/>
  <c r="T144" i="1"/>
  <c r="R144" i="1"/>
  <c r="Q144" i="1"/>
  <c r="S144" i="1" s="1"/>
  <c r="X144" i="1" s="1"/>
  <c r="Z144" i="1" s="1"/>
  <c r="P144" i="1"/>
  <c r="V143" i="1"/>
  <c r="U143" i="1"/>
  <c r="W143" i="1" s="1"/>
  <c r="T143" i="1"/>
  <c r="S143" i="1"/>
  <c r="Q143" i="1"/>
  <c r="P143" i="1"/>
  <c r="R143" i="1" s="1"/>
  <c r="X143" i="1" s="1"/>
  <c r="Z143" i="1" s="1"/>
  <c r="W142" i="1"/>
  <c r="U142" i="1"/>
  <c r="T142" i="1"/>
  <c r="V142" i="1" s="1"/>
  <c r="S142" i="1"/>
  <c r="R142" i="1"/>
  <c r="Q142" i="1"/>
  <c r="P142" i="1"/>
  <c r="U141" i="1"/>
  <c r="W141" i="1" s="1"/>
  <c r="T141" i="1"/>
  <c r="W140" i="1"/>
  <c r="X140" i="1" s="1"/>
  <c r="Z140" i="1" s="1"/>
  <c r="V140" i="1"/>
  <c r="U140" i="1"/>
  <c r="T140" i="1"/>
  <c r="R140" i="1"/>
  <c r="Q140" i="1"/>
  <c r="S140" i="1" s="1"/>
  <c r="P140" i="1"/>
  <c r="V139" i="1"/>
  <c r="U139" i="1"/>
  <c r="W139" i="1" s="1"/>
  <c r="T139" i="1"/>
  <c r="S139" i="1"/>
  <c r="Q139" i="1"/>
  <c r="P139" i="1"/>
  <c r="R139" i="1" s="1"/>
  <c r="X139" i="1" s="1"/>
  <c r="Z139" i="1" s="1"/>
  <c r="Z138" i="1"/>
  <c r="V138" i="1"/>
  <c r="U138" i="1"/>
  <c r="W138" i="1" s="1"/>
  <c r="T138" i="1"/>
  <c r="S138" i="1"/>
  <c r="R138" i="1"/>
  <c r="Q138" i="1"/>
  <c r="P138" i="1"/>
  <c r="W137" i="1"/>
  <c r="U137" i="1"/>
  <c r="T137" i="1"/>
  <c r="V137" i="1" s="1"/>
  <c r="Q137" i="1"/>
  <c r="S137" i="1" s="1"/>
  <c r="P137" i="1"/>
  <c r="U136" i="1"/>
  <c r="W136" i="1" s="1"/>
  <c r="T136" i="1"/>
  <c r="V136" i="1" s="1"/>
  <c r="R136" i="1"/>
  <c r="Q136" i="1"/>
  <c r="S136" i="1" s="1"/>
  <c r="P136" i="1"/>
  <c r="X135" i="1"/>
  <c r="Z135" i="1" s="1"/>
  <c r="W135" i="1"/>
  <c r="V135" i="1"/>
  <c r="U135" i="1"/>
  <c r="T135" i="1"/>
  <c r="S135" i="1"/>
  <c r="Q135" i="1"/>
  <c r="P135" i="1"/>
  <c r="R135" i="1" s="1"/>
  <c r="W134" i="1"/>
  <c r="V134" i="1"/>
  <c r="U134" i="1"/>
  <c r="T134" i="1"/>
  <c r="Q134" i="1"/>
  <c r="S134" i="1" s="1"/>
  <c r="P134" i="1"/>
  <c r="R134" i="1" s="1"/>
  <c r="U133" i="1"/>
  <c r="W133" i="1" s="1"/>
  <c r="T133" i="1"/>
  <c r="S133" i="1"/>
  <c r="R133" i="1"/>
  <c r="Q133" i="1"/>
  <c r="P133" i="1"/>
  <c r="V132" i="1"/>
  <c r="U132" i="1"/>
  <c r="W132" i="1" s="1"/>
  <c r="T132" i="1"/>
  <c r="S132" i="1"/>
  <c r="R132" i="1"/>
  <c r="X132" i="1" s="1"/>
  <c r="Z132" i="1" s="1"/>
  <c r="Q132" i="1"/>
  <c r="P132" i="1"/>
  <c r="W131" i="1"/>
  <c r="U131" i="1"/>
  <c r="T131" i="1"/>
  <c r="V131" i="1" s="1"/>
  <c r="Q131" i="1"/>
  <c r="S131" i="1" s="1"/>
  <c r="P131" i="1"/>
  <c r="U130" i="1"/>
  <c r="W130" i="1" s="1"/>
  <c r="T130" i="1"/>
  <c r="V130" i="1" s="1"/>
  <c r="R130" i="1"/>
  <c r="Q130" i="1"/>
  <c r="S130" i="1" s="1"/>
  <c r="P130" i="1"/>
  <c r="X130" i="1" s="1"/>
  <c r="Z130" i="1" s="1"/>
  <c r="X129" i="1"/>
  <c r="Z129" i="1" s="1"/>
  <c r="W129" i="1"/>
  <c r="V129" i="1"/>
  <c r="U129" i="1"/>
  <c r="T129" i="1"/>
  <c r="S129" i="1"/>
  <c r="Q129" i="1"/>
  <c r="P129" i="1"/>
  <c r="R129" i="1" s="1"/>
  <c r="W128" i="1"/>
  <c r="V128" i="1"/>
  <c r="U128" i="1"/>
  <c r="T128" i="1"/>
  <c r="Q128" i="1"/>
  <c r="S128" i="1" s="1"/>
  <c r="P128" i="1"/>
  <c r="R128" i="1" s="1"/>
  <c r="W127" i="1"/>
  <c r="U127" i="1"/>
  <c r="T127" i="1"/>
  <c r="V127" i="1" s="1"/>
  <c r="S127" i="1"/>
  <c r="R127" i="1"/>
  <c r="Q127" i="1"/>
  <c r="P127" i="1"/>
  <c r="V126" i="1"/>
  <c r="U126" i="1"/>
  <c r="W126" i="1" s="1"/>
  <c r="T126" i="1"/>
  <c r="S126" i="1"/>
  <c r="R126" i="1"/>
  <c r="Q126" i="1"/>
  <c r="P126" i="1"/>
  <c r="W125" i="1"/>
  <c r="U125" i="1"/>
  <c r="T125" i="1"/>
  <c r="V125" i="1" s="1"/>
  <c r="Q125" i="1"/>
  <c r="S125" i="1" s="1"/>
  <c r="P125" i="1"/>
  <c r="U124" i="1"/>
  <c r="W124" i="1" s="1"/>
  <c r="T124" i="1"/>
  <c r="V124" i="1" s="1"/>
  <c r="R124" i="1"/>
  <c r="Q124" i="1"/>
  <c r="S124" i="1" s="1"/>
  <c r="P124" i="1"/>
  <c r="W123" i="1"/>
  <c r="V123" i="1"/>
  <c r="U123" i="1"/>
  <c r="T123" i="1"/>
  <c r="S123" i="1"/>
  <c r="Q123" i="1"/>
  <c r="P123" i="1"/>
  <c r="R123" i="1" s="1"/>
  <c r="W122" i="1"/>
  <c r="V122" i="1"/>
  <c r="U122" i="1"/>
  <c r="T122" i="1"/>
  <c r="Q122" i="1"/>
  <c r="S122" i="1" s="1"/>
  <c r="P122" i="1"/>
  <c r="R122" i="1" s="1"/>
  <c r="U121" i="1"/>
  <c r="W121" i="1" s="1"/>
  <c r="T121" i="1"/>
  <c r="V121" i="1" s="1"/>
  <c r="S121" i="1"/>
  <c r="R121" i="1"/>
  <c r="Q121" i="1"/>
  <c r="P121" i="1"/>
  <c r="V120" i="1"/>
  <c r="U120" i="1"/>
  <c r="W120" i="1" s="1"/>
  <c r="T120" i="1"/>
  <c r="S120" i="1"/>
  <c r="R120" i="1"/>
  <c r="X120" i="1" s="1"/>
  <c r="Z120" i="1" s="1"/>
  <c r="Q120" i="1"/>
  <c r="P120" i="1"/>
  <c r="W119" i="1"/>
  <c r="U119" i="1"/>
  <c r="T119" i="1"/>
  <c r="V119" i="1" s="1"/>
  <c r="Q119" i="1"/>
  <c r="S119" i="1" s="1"/>
  <c r="P119" i="1"/>
  <c r="U118" i="1"/>
  <c r="W118" i="1" s="1"/>
  <c r="T118" i="1"/>
  <c r="V118" i="1" s="1"/>
  <c r="R118" i="1"/>
  <c r="Q118" i="1"/>
  <c r="S118" i="1" s="1"/>
  <c r="P118" i="1"/>
  <c r="X118" i="1" s="1"/>
  <c r="Z118" i="1" s="1"/>
  <c r="X117" i="1"/>
  <c r="Z117" i="1" s="1"/>
  <c r="W117" i="1"/>
  <c r="V117" i="1"/>
  <c r="U117" i="1"/>
  <c r="T117" i="1"/>
  <c r="S117" i="1"/>
  <c r="Q117" i="1"/>
  <c r="P117" i="1"/>
  <c r="R117" i="1" s="1"/>
  <c r="W116" i="1"/>
  <c r="V116" i="1"/>
  <c r="U116" i="1"/>
  <c r="T116" i="1"/>
  <c r="Q116" i="1"/>
  <c r="S116" i="1" s="1"/>
  <c r="P116" i="1"/>
  <c r="R116" i="1" s="1"/>
  <c r="W115" i="1"/>
  <c r="U115" i="1"/>
  <c r="T115" i="1"/>
  <c r="V115" i="1" s="1"/>
  <c r="S115" i="1"/>
  <c r="R115" i="1"/>
  <c r="Q115" i="1"/>
  <c r="P115" i="1"/>
  <c r="V114" i="1"/>
  <c r="U114" i="1"/>
  <c r="W114" i="1" s="1"/>
  <c r="T114" i="1"/>
  <c r="S114" i="1"/>
  <c r="R114" i="1"/>
  <c r="Q114" i="1"/>
  <c r="P114" i="1"/>
  <c r="W113" i="1"/>
  <c r="U113" i="1"/>
  <c r="T113" i="1"/>
  <c r="V113" i="1" s="1"/>
  <c r="Q113" i="1"/>
  <c r="S113" i="1" s="1"/>
  <c r="P113" i="1"/>
  <c r="U112" i="1"/>
  <c r="W112" i="1" s="1"/>
  <c r="T112" i="1"/>
  <c r="V112" i="1" s="1"/>
  <c r="R112" i="1"/>
  <c r="Q112" i="1"/>
  <c r="S112" i="1" s="1"/>
  <c r="P112" i="1"/>
  <c r="W111" i="1"/>
  <c r="V111" i="1"/>
  <c r="U111" i="1"/>
  <c r="T111" i="1"/>
  <c r="S111" i="1"/>
  <c r="Q111" i="1"/>
  <c r="P111" i="1"/>
  <c r="R111" i="1" s="1"/>
  <c r="W110" i="1"/>
  <c r="V110" i="1"/>
  <c r="U110" i="1"/>
  <c r="T110" i="1"/>
  <c r="Q110" i="1"/>
  <c r="S110" i="1" s="1"/>
  <c r="P110" i="1"/>
  <c r="R110" i="1" s="1"/>
  <c r="U109" i="1"/>
  <c r="W109" i="1" s="1"/>
  <c r="T109" i="1"/>
  <c r="V109" i="1" s="1"/>
  <c r="S109" i="1"/>
  <c r="R109" i="1"/>
  <c r="Q109" i="1"/>
  <c r="P109" i="1"/>
  <c r="V108" i="1"/>
  <c r="U108" i="1"/>
  <c r="W108" i="1" s="1"/>
  <c r="T108" i="1"/>
  <c r="S108" i="1"/>
  <c r="R108" i="1"/>
  <c r="X108" i="1" s="1"/>
  <c r="Z108" i="1" s="1"/>
  <c r="Q108" i="1"/>
  <c r="P108" i="1"/>
  <c r="W107" i="1"/>
  <c r="V107" i="1"/>
  <c r="U107" i="1"/>
  <c r="T107" i="1"/>
  <c r="S107" i="1"/>
  <c r="Q107" i="1"/>
  <c r="P107" i="1"/>
  <c r="U106" i="1"/>
  <c r="W106" i="1" s="1"/>
  <c r="T106" i="1"/>
  <c r="V106" i="1" s="1"/>
  <c r="R106" i="1"/>
  <c r="Q106" i="1"/>
  <c r="S106" i="1" s="1"/>
  <c r="P106" i="1"/>
  <c r="X106" i="1" s="1"/>
  <c r="Z106" i="1" s="1"/>
  <c r="W105" i="1"/>
  <c r="V105" i="1"/>
  <c r="U105" i="1"/>
  <c r="T105" i="1"/>
  <c r="S105" i="1"/>
  <c r="Q105" i="1"/>
  <c r="P105" i="1"/>
  <c r="R105" i="1" s="1"/>
  <c r="X105" i="1" s="1"/>
  <c r="Z105" i="1" s="1"/>
  <c r="W104" i="1"/>
  <c r="V104" i="1"/>
  <c r="U104" i="1"/>
  <c r="T104" i="1"/>
  <c r="Q104" i="1"/>
  <c r="S104" i="1" s="1"/>
  <c r="P104" i="1"/>
  <c r="U103" i="1"/>
  <c r="W103" i="1" s="1"/>
  <c r="T103" i="1"/>
  <c r="V103" i="1" s="1"/>
  <c r="S103" i="1"/>
  <c r="R103" i="1"/>
  <c r="Q103" i="1"/>
  <c r="P103" i="1"/>
  <c r="X102" i="1"/>
  <c r="Z102" i="1" s="1"/>
  <c r="V102" i="1"/>
  <c r="U102" i="1"/>
  <c r="W102" i="1" s="1"/>
  <c r="T102" i="1"/>
  <c r="S102" i="1"/>
  <c r="R102" i="1"/>
  <c r="Q102" i="1"/>
  <c r="P102" i="1"/>
  <c r="W101" i="1"/>
  <c r="U101" i="1"/>
  <c r="T101" i="1"/>
  <c r="V101" i="1" s="1"/>
  <c r="S101" i="1"/>
  <c r="Q101" i="1"/>
  <c r="P101" i="1"/>
  <c r="U100" i="1"/>
  <c r="W100" i="1" s="1"/>
  <c r="T100" i="1"/>
  <c r="V100" i="1" s="1"/>
  <c r="R100" i="1"/>
  <c r="Q100" i="1"/>
  <c r="S100" i="1" s="1"/>
  <c r="P100" i="1"/>
  <c r="W99" i="1"/>
  <c r="V99" i="1"/>
  <c r="U99" i="1"/>
  <c r="T99" i="1"/>
  <c r="S99" i="1"/>
  <c r="Q99" i="1"/>
  <c r="P99" i="1"/>
  <c r="R99" i="1" s="1"/>
  <c r="X99" i="1" s="1"/>
  <c r="Z99" i="1" s="1"/>
  <c r="W98" i="1"/>
  <c r="V98" i="1"/>
  <c r="U98" i="1"/>
  <c r="T98" i="1"/>
  <c r="Q98" i="1"/>
  <c r="S98" i="1" s="1"/>
  <c r="P98" i="1"/>
  <c r="U97" i="1"/>
  <c r="W97" i="1" s="1"/>
  <c r="T97" i="1"/>
  <c r="V97" i="1" s="1"/>
  <c r="S97" i="1"/>
  <c r="R97" i="1"/>
  <c r="Q97" i="1"/>
  <c r="P97" i="1"/>
  <c r="V96" i="1"/>
  <c r="U96" i="1"/>
  <c r="W96" i="1" s="1"/>
  <c r="T96" i="1"/>
  <c r="S96" i="1"/>
  <c r="R96" i="1"/>
  <c r="Q96" i="1"/>
  <c r="P96" i="1"/>
  <c r="W95" i="1"/>
  <c r="U95" i="1"/>
  <c r="T95" i="1"/>
  <c r="V95" i="1" s="1"/>
  <c r="Q95" i="1"/>
  <c r="S95" i="1" s="1"/>
  <c r="P95" i="1"/>
  <c r="U94" i="1"/>
  <c r="W94" i="1" s="1"/>
  <c r="T94" i="1"/>
  <c r="V94" i="1" s="1"/>
  <c r="R94" i="1"/>
  <c r="Q94" i="1"/>
  <c r="S94" i="1" s="1"/>
  <c r="P94" i="1"/>
  <c r="W93" i="1"/>
  <c r="V93" i="1"/>
  <c r="U93" i="1"/>
  <c r="T93" i="1"/>
  <c r="S93" i="1"/>
  <c r="R93" i="1"/>
  <c r="X93" i="1" s="1"/>
  <c r="Z93" i="1" s="1"/>
  <c r="Q93" i="1"/>
  <c r="P93" i="1"/>
  <c r="W92" i="1"/>
  <c r="V92" i="1"/>
  <c r="U92" i="1"/>
  <c r="T92" i="1"/>
  <c r="Q92" i="1"/>
  <c r="S92" i="1" s="1"/>
  <c r="P92" i="1"/>
  <c r="U91" i="1"/>
  <c r="W91" i="1" s="1"/>
  <c r="T91" i="1"/>
  <c r="V91" i="1" s="1"/>
  <c r="S91" i="1"/>
  <c r="R91" i="1"/>
  <c r="Q91" i="1"/>
  <c r="P91" i="1"/>
  <c r="V90" i="1"/>
  <c r="U90" i="1"/>
  <c r="W90" i="1" s="1"/>
  <c r="T90" i="1"/>
  <c r="S90" i="1"/>
  <c r="R90" i="1"/>
  <c r="X90" i="1" s="1"/>
  <c r="Z90" i="1" s="1"/>
  <c r="Q90" i="1"/>
  <c r="P90" i="1"/>
  <c r="W89" i="1"/>
  <c r="U89" i="1"/>
  <c r="T89" i="1"/>
  <c r="V89" i="1" s="1"/>
  <c r="S89" i="1"/>
  <c r="Q89" i="1"/>
  <c r="P89" i="1"/>
  <c r="U88" i="1"/>
  <c r="W88" i="1" s="1"/>
  <c r="T88" i="1"/>
  <c r="V88" i="1" s="1"/>
  <c r="R88" i="1"/>
  <c r="Q88" i="1"/>
  <c r="S88" i="1" s="1"/>
  <c r="P88" i="1"/>
  <c r="W87" i="1"/>
  <c r="V87" i="1"/>
  <c r="U87" i="1"/>
  <c r="T87" i="1"/>
  <c r="S87" i="1"/>
  <c r="Q87" i="1"/>
  <c r="P87" i="1"/>
  <c r="W86" i="1"/>
  <c r="V86" i="1"/>
  <c r="U86" i="1"/>
  <c r="T86" i="1"/>
  <c r="Q86" i="1"/>
  <c r="S86" i="1" s="1"/>
  <c r="P86" i="1"/>
  <c r="U85" i="1"/>
  <c r="W85" i="1" s="1"/>
  <c r="T85" i="1"/>
  <c r="V85" i="1" s="1"/>
  <c r="S85" i="1"/>
  <c r="R85" i="1"/>
  <c r="Q85" i="1"/>
  <c r="P85" i="1"/>
  <c r="V84" i="1"/>
  <c r="U84" i="1"/>
  <c r="W84" i="1" s="1"/>
  <c r="T84" i="1"/>
  <c r="S84" i="1"/>
  <c r="R84" i="1"/>
  <c r="X84" i="1" s="1"/>
  <c r="Z84" i="1" s="1"/>
  <c r="Q84" i="1"/>
  <c r="P84" i="1"/>
  <c r="W83" i="1"/>
  <c r="V83" i="1"/>
  <c r="U83" i="1"/>
  <c r="T83" i="1"/>
  <c r="Q83" i="1"/>
  <c r="S83" i="1" s="1"/>
  <c r="P83" i="1"/>
  <c r="U82" i="1"/>
  <c r="W82" i="1" s="1"/>
  <c r="T82" i="1"/>
  <c r="V82" i="1" s="1"/>
  <c r="R82" i="1"/>
  <c r="Q82" i="1"/>
  <c r="S82" i="1" s="1"/>
  <c r="P82" i="1"/>
  <c r="X82" i="1" s="1"/>
  <c r="Z82" i="1" s="1"/>
  <c r="W81" i="1"/>
  <c r="V81" i="1"/>
  <c r="U81" i="1"/>
  <c r="T81" i="1"/>
  <c r="S81" i="1"/>
  <c r="Q81" i="1"/>
  <c r="P81" i="1"/>
  <c r="R81" i="1" s="1"/>
  <c r="X81" i="1" s="1"/>
  <c r="Z81" i="1" s="1"/>
  <c r="W80" i="1"/>
  <c r="V80" i="1"/>
  <c r="U80" i="1"/>
  <c r="T80" i="1"/>
  <c r="Q80" i="1"/>
  <c r="S80" i="1" s="1"/>
  <c r="P80" i="1"/>
  <c r="U79" i="1"/>
  <c r="W79" i="1" s="1"/>
  <c r="T79" i="1"/>
  <c r="V79" i="1" s="1"/>
  <c r="S79" i="1"/>
  <c r="R79" i="1"/>
  <c r="Q79" i="1"/>
  <c r="P79" i="1"/>
  <c r="X78" i="1"/>
  <c r="Z78" i="1" s="1"/>
  <c r="V78" i="1"/>
  <c r="U78" i="1"/>
  <c r="W78" i="1" s="1"/>
  <c r="T78" i="1"/>
  <c r="S78" i="1"/>
  <c r="R78" i="1"/>
  <c r="Q78" i="1"/>
  <c r="P78" i="1"/>
  <c r="W77" i="1"/>
  <c r="U77" i="1"/>
  <c r="T77" i="1"/>
  <c r="V77" i="1" s="1"/>
  <c r="S77" i="1"/>
  <c r="Q77" i="1"/>
  <c r="P77" i="1"/>
  <c r="U76" i="1"/>
  <c r="W76" i="1" s="1"/>
  <c r="T76" i="1"/>
  <c r="V76" i="1" s="1"/>
  <c r="R76" i="1"/>
  <c r="Q76" i="1"/>
  <c r="S76" i="1" s="1"/>
  <c r="P76" i="1"/>
  <c r="W75" i="1"/>
  <c r="V75" i="1"/>
  <c r="U75" i="1"/>
  <c r="T75" i="1"/>
  <c r="S75" i="1"/>
  <c r="Q75" i="1"/>
  <c r="P75" i="1"/>
  <c r="R75" i="1" s="1"/>
  <c r="X75" i="1" s="1"/>
  <c r="Z75" i="1" s="1"/>
  <c r="W74" i="1"/>
  <c r="V74" i="1"/>
  <c r="U74" i="1"/>
  <c r="T74" i="1"/>
  <c r="Q74" i="1"/>
  <c r="S74" i="1" s="1"/>
  <c r="P74" i="1"/>
  <c r="U73" i="1"/>
  <c r="W73" i="1" s="1"/>
  <c r="T73" i="1"/>
  <c r="V73" i="1" s="1"/>
  <c r="S73" i="1"/>
  <c r="R73" i="1"/>
  <c r="Q73" i="1"/>
  <c r="P73" i="1"/>
  <c r="V72" i="1"/>
  <c r="U72" i="1"/>
  <c r="W72" i="1" s="1"/>
  <c r="T72" i="1"/>
  <c r="S72" i="1"/>
  <c r="R72" i="1"/>
  <c r="Q72" i="1"/>
  <c r="P72" i="1"/>
  <c r="W71" i="1"/>
  <c r="U71" i="1"/>
  <c r="T71" i="1"/>
  <c r="V71" i="1" s="1"/>
  <c r="Q71" i="1"/>
  <c r="S71" i="1" s="1"/>
  <c r="P71" i="1"/>
  <c r="U70" i="1"/>
  <c r="W70" i="1" s="1"/>
  <c r="T70" i="1"/>
  <c r="V70" i="1" s="1"/>
  <c r="R70" i="1"/>
  <c r="Q70" i="1"/>
  <c r="S70" i="1" s="1"/>
  <c r="P70" i="1"/>
  <c r="W69" i="1"/>
  <c r="V69" i="1"/>
  <c r="U69" i="1"/>
  <c r="T69" i="1"/>
  <c r="S69" i="1"/>
  <c r="R69" i="1"/>
  <c r="X69" i="1" s="1"/>
  <c r="Z69" i="1" s="1"/>
  <c r="Q69" i="1"/>
  <c r="P69" i="1"/>
  <c r="W68" i="1"/>
  <c r="V68" i="1"/>
  <c r="U68" i="1"/>
  <c r="T68" i="1"/>
  <c r="Q68" i="1"/>
  <c r="S68" i="1" s="1"/>
  <c r="P68" i="1"/>
  <c r="U67" i="1"/>
  <c r="T67" i="1"/>
  <c r="V67" i="1" s="1"/>
  <c r="S67" i="1"/>
  <c r="R67" i="1"/>
  <c r="Q67" i="1"/>
  <c r="P67" i="1"/>
  <c r="V66" i="1"/>
  <c r="U66" i="1"/>
  <c r="W66" i="1" s="1"/>
  <c r="T66" i="1"/>
  <c r="S66" i="1"/>
  <c r="R66" i="1"/>
  <c r="X66" i="1" s="1"/>
  <c r="Z66" i="1" s="1"/>
  <c r="Q66" i="1"/>
  <c r="P66" i="1"/>
  <c r="W65" i="1"/>
  <c r="U65" i="1"/>
  <c r="T65" i="1"/>
  <c r="V65" i="1" s="1"/>
  <c r="S65" i="1"/>
  <c r="Q65" i="1"/>
  <c r="P65" i="1"/>
  <c r="U64" i="1"/>
  <c r="W64" i="1" s="1"/>
  <c r="T64" i="1"/>
  <c r="V64" i="1" s="1"/>
  <c r="R64" i="1"/>
  <c r="Q64" i="1"/>
  <c r="S64" i="1" s="1"/>
  <c r="P64" i="1"/>
  <c r="W63" i="1"/>
  <c r="V63" i="1"/>
  <c r="U63" i="1"/>
  <c r="T63" i="1"/>
  <c r="S63" i="1"/>
  <c r="Q63" i="1"/>
  <c r="P63" i="1"/>
  <c r="R63" i="1" s="1"/>
  <c r="W62" i="1"/>
  <c r="V62" i="1"/>
  <c r="U62" i="1"/>
  <c r="T62" i="1"/>
  <c r="Q62" i="1"/>
  <c r="S62" i="1" s="1"/>
  <c r="P62" i="1"/>
  <c r="U61" i="1"/>
  <c r="W61" i="1" s="1"/>
  <c r="T61" i="1"/>
  <c r="V61" i="1" s="1"/>
  <c r="S61" i="1"/>
  <c r="R61" i="1"/>
  <c r="Q61" i="1"/>
  <c r="P61" i="1"/>
  <c r="V60" i="1"/>
  <c r="U60" i="1"/>
  <c r="W60" i="1" s="1"/>
  <c r="T60" i="1"/>
  <c r="S60" i="1"/>
  <c r="R60" i="1"/>
  <c r="X60" i="1" s="1"/>
  <c r="Z60" i="1" s="1"/>
  <c r="Q60" i="1"/>
  <c r="P60" i="1"/>
  <c r="W59" i="1"/>
  <c r="V59" i="1"/>
  <c r="U59" i="1"/>
  <c r="T59" i="1"/>
  <c r="Q59" i="1"/>
  <c r="S59" i="1" s="1"/>
  <c r="P59" i="1"/>
  <c r="U58" i="1"/>
  <c r="W58" i="1" s="1"/>
  <c r="T58" i="1"/>
  <c r="V58" i="1" s="1"/>
  <c r="R58" i="1"/>
  <c r="Q58" i="1"/>
  <c r="S58" i="1" s="1"/>
  <c r="P58" i="1"/>
  <c r="X58" i="1" s="1"/>
  <c r="Z58" i="1" s="1"/>
  <c r="W57" i="1"/>
  <c r="V57" i="1"/>
  <c r="U57" i="1"/>
  <c r="T57" i="1"/>
  <c r="S57" i="1"/>
  <c r="Q57" i="1"/>
  <c r="P57" i="1"/>
  <c r="R57" i="1" s="1"/>
  <c r="X57" i="1" s="1"/>
  <c r="Z57" i="1" s="1"/>
  <c r="W56" i="1"/>
  <c r="V56" i="1"/>
  <c r="U56" i="1"/>
  <c r="T56" i="1"/>
  <c r="Q56" i="1"/>
  <c r="S56" i="1" s="1"/>
  <c r="P56" i="1"/>
  <c r="U55" i="1"/>
  <c r="W55" i="1" s="1"/>
  <c r="T55" i="1"/>
  <c r="V55" i="1" s="1"/>
  <c r="S55" i="1"/>
  <c r="R55" i="1"/>
  <c r="Q55" i="1"/>
  <c r="P55" i="1"/>
  <c r="X54" i="1"/>
  <c r="Z54" i="1" s="1"/>
  <c r="V54" i="1"/>
  <c r="U54" i="1"/>
  <c r="W54" i="1" s="1"/>
  <c r="T54" i="1"/>
  <c r="S54" i="1"/>
  <c r="R54" i="1"/>
  <c r="Q54" i="1"/>
  <c r="P54" i="1"/>
  <c r="W53" i="1"/>
  <c r="U53" i="1"/>
  <c r="T53" i="1"/>
  <c r="V53" i="1" s="1"/>
  <c r="S53" i="1"/>
  <c r="Q53" i="1"/>
  <c r="P53" i="1"/>
  <c r="U52" i="1"/>
  <c r="W52" i="1" s="1"/>
  <c r="T52" i="1"/>
  <c r="V52" i="1" s="1"/>
  <c r="R52" i="1"/>
  <c r="Q52" i="1"/>
  <c r="S52" i="1" s="1"/>
  <c r="P52" i="1"/>
  <c r="W51" i="1"/>
  <c r="V51" i="1"/>
  <c r="U51" i="1"/>
  <c r="T51" i="1"/>
  <c r="S51" i="1"/>
  <c r="Q51" i="1"/>
  <c r="P51" i="1"/>
  <c r="R51" i="1" s="1"/>
  <c r="X51" i="1" s="1"/>
  <c r="Z51" i="1" s="1"/>
  <c r="W50" i="1"/>
  <c r="V50" i="1"/>
  <c r="U50" i="1"/>
  <c r="T50" i="1"/>
  <c r="Q50" i="1"/>
  <c r="S50" i="1" s="1"/>
  <c r="P50" i="1"/>
  <c r="U49" i="1"/>
  <c r="W49" i="1" s="1"/>
  <c r="T49" i="1"/>
  <c r="V49" i="1" s="1"/>
  <c r="S49" i="1"/>
  <c r="R49" i="1"/>
  <c r="Q49" i="1"/>
  <c r="P49" i="1"/>
  <c r="V48" i="1"/>
  <c r="U48" i="1"/>
  <c r="W48" i="1" s="1"/>
  <c r="T48" i="1"/>
  <c r="S48" i="1"/>
  <c r="R48" i="1"/>
  <c r="Q48" i="1"/>
  <c r="P48" i="1"/>
  <c r="W47" i="1"/>
  <c r="U47" i="1"/>
  <c r="T47" i="1"/>
  <c r="V47" i="1" s="1"/>
  <c r="Q47" i="1"/>
  <c r="S47" i="1" s="1"/>
  <c r="P47" i="1"/>
  <c r="U46" i="1"/>
  <c r="W46" i="1" s="1"/>
  <c r="T46" i="1"/>
  <c r="V46" i="1" s="1"/>
  <c r="R46" i="1"/>
  <c r="Q46" i="1"/>
  <c r="S46" i="1" s="1"/>
  <c r="P46" i="1"/>
  <c r="W45" i="1"/>
  <c r="V45" i="1"/>
  <c r="U45" i="1"/>
  <c r="T45" i="1"/>
  <c r="S45" i="1"/>
  <c r="R45" i="1"/>
  <c r="X45" i="1" s="1"/>
  <c r="Z45" i="1" s="1"/>
  <c r="Q45" i="1"/>
  <c r="P45" i="1"/>
  <c r="W44" i="1"/>
  <c r="V44" i="1"/>
  <c r="U44" i="1"/>
  <c r="T44" i="1"/>
  <c r="Q44" i="1"/>
  <c r="S44" i="1" s="1"/>
  <c r="P44" i="1"/>
  <c r="U43" i="1"/>
  <c r="T43" i="1"/>
  <c r="V43" i="1" s="1"/>
  <c r="S43" i="1"/>
  <c r="R43" i="1"/>
  <c r="Q43" i="1"/>
  <c r="P43" i="1"/>
  <c r="V42" i="1"/>
  <c r="U42" i="1"/>
  <c r="W42" i="1" s="1"/>
  <c r="T42" i="1"/>
  <c r="S42" i="1"/>
  <c r="R42" i="1"/>
  <c r="X42" i="1" s="1"/>
  <c r="Z42" i="1" s="1"/>
  <c r="Q42" i="1"/>
  <c r="P42" i="1"/>
  <c r="W41" i="1"/>
  <c r="U41" i="1"/>
  <c r="T41" i="1"/>
  <c r="V41" i="1" s="1"/>
  <c r="S41" i="1"/>
  <c r="Q41" i="1"/>
  <c r="P41" i="1"/>
  <c r="U40" i="1"/>
  <c r="W40" i="1" s="1"/>
  <c r="T40" i="1"/>
  <c r="V40" i="1" s="1"/>
  <c r="R40" i="1"/>
  <c r="Q40" i="1"/>
  <c r="S40" i="1" s="1"/>
  <c r="P40" i="1"/>
  <c r="W39" i="1"/>
  <c r="V39" i="1"/>
  <c r="U39" i="1"/>
  <c r="T39" i="1"/>
  <c r="S39" i="1"/>
  <c r="Q39" i="1"/>
  <c r="P39" i="1"/>
  <c r="W38" i="1"/>
  <c r="V38" i="1"/>
  <c r="U38" i="1"/>
  <c r="T38" i="1"/>
  <c r="Q38" i="1"/>
  <c r="S38" i="1" s="1"/>
  <c r="P38" i="1"/>
  <c r="U37" i="1"/>
  <c r="W37" i="1" s="1"/>
  <c r="T37" i="1"/>
  <c r="S37" i="1"/>
  <c r="R37" i="1"/>
  <c r="Q37" i="1"/>
  <c r="P37" i="1"/>
  <c r="U36" i="1"/>
  <c r="W36" i="1" s="1"/>
  <c r="T36" i="1"/>
  <c r="V36" i="1" s="1"/>
  <c r="S36" i="1"/>
  <c r="R36" i="1"/>
  <c r="X36" i="1" s="1"/>
  <c r="Z36" i="1" s="1"/>
  <c r="Q36" i="1"/>
  <c r="P36" i="1"/>
  <c r="W35" i="1"/>
  <c r="U35" i="1"/>
  <c r="T35" i="1"/>
  <c r="V35" i="1" s="1"/>
  <c r="Q35" i="1"/>
  <c r="S35" i="1" s="1"/>
  <c r="P35" i="1"/>
  <c r="U34" i="1"/>
  <c r="W34" i="1" s="1"/>
  <c r="T34" i="1"/>
  <c r="V34" i="1" s="1"/>
  <c r="Q34" i="1"/>
  <c r="S34" i="1" s="1"/>
  <c r="P34" i="1"/>
  <c r="W33" i="1"/>
  <c r="V33" i="1"/>
  <c r="U33" i="1"/>
  <c r="T33" i="1"/>
  <c r="S33" i="1"/>
  <c r="Q33" i="1"/>
  <c r="P33" i="1"/>
  <c r="X32" i="1"/>
  <c r="Z32" i="1" s="1"/>
  <c r="W32" i="1"/>
  <c r="V32" i="1"/>
  <c r="U32" i="1"/>
  <c r="T32" i="1"/>
  <c r="Q32" i="1"/>
  <c r="S32" i="1" s="1"/>
  <c r="P32" i="1"/>
  <c r="R32" i="1" s="1"/>
  <c r="U31" i="1"/>
  <c r="W31" i="1" s="1"/>
  <c r="T31" i="1"/>
  <c r="V31" i="1" s="1"/>
  <c r="S31" i="1"/>
  <c r="R31" i="1"/>
  <c r="Q31" i="1"/>
  <c r="P31" i="1"/>
  <c r="U30" i="1"/>
  <c r="W30" i="1" s="1"/>
  <c r="T30" i="1"/>
  <c r="V30" i="1" s="1"/>
  <c r="S30" i="1"/>
  <c r="R30" i="1"/>
  <c r="X30" i="1" s="1"/>
  <c r="Z30" i="1" s="1"/>
  <c r="Q30" i="1"/>
  <c r="P30" i="1"/>
  <c r="W29" i="1"/>
  <c r="U29" i="1"/>
  <c r="T29" i="1"/>
  <c r="V29" i="1" s="1"/>
  <c r="Q29" i="1"/>
  <c r="S29" i="1" s="1"/>
  <c r="P29" i="1"/>
  <c r="U28" i="1"/>
  <c r="W28" i="1" s="1"/>
  <c r="T28" i="1"/>
  <c r="V28" i="1" s="1"/>
  <c r="Q28" i="1"/>
  <c r="S28" i="1" s="1"/>
  <c r="P28" i="1"/>
  <c r="R28" i="1" s="1"/>
  <c r="W27" i="1"/>
  <c r="V27" i="1"/>
  <c r="U27" i="1"/>
  <c r="T27" i="1"/>
  <c r="S27" i="1"/>
  <c r="Q27" i="1"/>
  <c r="P27" i="1"/>
  <c r="R27" i="1" s="1"/>
  <c r="X26" i="1"/>
  <c r="Z26" i="1" s="1"/>
  <c r="W26" i="1"/>
  <c r="V26" i="1"/>
  <c r="U26" i="1"/>
  <c r="T26" i="1"/>
  <c r="Q26" i="1"/>
  <c r="S26" i="1" s="1"/>
  <c r="P26" i="1"/>
  <c r="R26" i="1" s="1"/>
  <c r="U25" i="1"/>
  <c r="W25" i="1" s="1"/>
  <c r="T25" i="1"/>
  <c r="V25" i="1" s="1"/>
  <c r="S25" i="1"/>
  <c r="R25" i="1"/>
  <c r="Q25" i="1"/>
  <c r="P25" i="1"/>
  <c r="U24" i="1"/>
  <c r="W24" i="1" s="1"/>
  <c r="T24" i="1"/>
  <c r="V24" i="1" s="1"/>
  <c r="S24" i="1"/>
  <c r="R24" i="1"/>
  <c r="Q24" i="1"/>
  <c r="P24" i="1"/>
  <c r="W23" i="1"/>
  <c r="U23" i="1"/>
  <c r="T23" i="1"/>
  <c r="V23" i="1" s="1"/>
  <c r="Q23" i="1"/>
  <c r="S23" i="1" s="1"/>
  <c r="P23" i="1"/>
  <c r="Z22" i="1"/>
  <c r="X22" i="1"/>
  <c r="X21" i="1"/>
  <c r="Z21" i="1" s="1"/>
  <c r="X20" i="1"/>
  <c r="Z20" i="1" s="1"/>
  <c r="X19" i="1"/>
  <c r="Z19" i="1" s="1"/>
  <c r="E10" i="1"/>
  <c r="E9" i="1"/>
  <c r="E7" i="1"/>
  <c r="E8" i="1" s="1"/>
  <c r="E6" i="1"/>
  <c r="E4" i="1"/>
  <c r="E5" i="1" s="1"/>
  <c r="E2" i="1"/>
  <c r="E3" i="1" s="1"/>
  <c r="X37" i="1" l="1"/>
  <c r="Z37" i="1" s="1"/>
  <c r="X87" i="1"/>
  <c r="Z87" i="1" s="1"/>
  <c r="X24" i="1"/>
  <c r="Z24" i="1" s="1"/>
  <c r="R98" i="1"/>
  <c r="X98" i="1"/>
  <c r="Z98" i="1" s="1"/>
  <c r="W43" i="1"/>
  <c r="X43" i="1" s="1"/>
  <c r="Z43" i="1" s="1"/>
  <c r="W67" i="1"/>
  <c r="X67" i="1" s="1"/>
  <c r="Z67" i="1" s="1"/>
  <c r="V37" i="1"/>
  <c r="X48" i="1"/>
  <c r="Z48" i="1" s="1"/>
  <c r="R87" i="1"/>
  <c r="X148" i="1"/>
  <c r="Z148" i="1" s="1"/>
  <c r="X23" i="1"/>
  <c r="Z23" i="1" s="1"/>
  <c r="X25" i="1"/>
  <c r="Z25" i="1" s="1"/>
  <c r="X29" i="1"/>
  <c r="Z29" i="1" s="1"/>
  <c r="X31" i="1"/>
  <c r="Z31" i="1" s="1"/>
  <c r="X35" i="1"/>
  <c r="Z35" i="1" s="1"/>
  <c r="X52" i="1"/>
  <c r="Z52" i="1" s="1"/>
  <c r="X61" i="1"/>
  <c r="Z61" i="1" s="1"/>
  <c r="X76" i="1"/>
  <c r="Z76" i="1" s="1"/>
  <c r="X85" i="1"/>
  <c r="Z85" i="1" s="1"/>
  <c r="X100" i="1"/>
  <c r="Z100" i="1" s="1"/>
  <c r="X149" i="1"/>
  <c r="Z149" i="1" s="1"/>
  <c r="S153" i="1"/>
  <c r="X153" i="1" s="1"/>
  <c r="Z153" i="1" s="1"/>
  <c r="V166" i="1"/>
  <c r="X166" i="1" s="1"/>
  <c r="Z166" i="1" s="1"/>
  <c r="R65" i="1"/>
  <c r="X65" i="1" s="1"/>
  <c r="Z65" i="1" s="1"/>
  <c r="R38" i="1"/>
  <c r="X38" i="1"/>
  <c r="Z38" i="1" s="1"/>
  <c r="R62" i="1"/>
  <c r="X62" i="1"/>
  <c r="Z62" i="1" s="1"/>
  <c r="R86" i="1"/>
  <c r="X86" i="1"/>
  <c r="Z86" i="1" s="1"/>
  <c r="V141" i="1"/>
  <c r="X141" i="1" s="1"/>
  <c r="Z141" i="1" s="1"/>
  <c r="R170" i="1"/>
  <c r="X170" i="1" s="1"/>
  <c r="Z170" i="1" s="1"/>
  <c r="X34" i="1"/>
  <c r="Z34" i="1" s="1"/>
  <c r="R50" i="1"/>
  <c r="X50" i="1"/>
  <c r="Z50" i="1" s="1"/>
  <c r="X71" i="1"/>
  <c r="Z71" i="1" s="1"/>
  <c r="R71" i="1"/>
  <c r="X91" i="1"/>
  <c r="Z91" i="1" s="1"/>
  <c r="R23" i="1"/>
  <c r="R29" i="1"/>
  <c r="R35" i="1"/>
  <c r="X59" i="1"/>
  <c r="Z59" i="1" s="1"/>
  <c r="R59" i="1"/>
  <c r="R83" i="1"/>
  <c r="X83" i="1" s="1"/>
  <c r="Z83" i="1" s="1"/>
  <c r="R107" i="1"/>
  <c r="X107" i="1" s="1"/>
  <c r="Z107" i="1" s="1"/>
  <c r="X111" i="1"/>
  <c r="Z111" i="1" s="1"/>
  <c r="X123" i="1"/>
  <c r="Z123" i="1" s="1"/>
  <c r="R145" i="1"/>
  <c r="X145" i="1" s="1"/>
  <c r="Z145" i="1" s="1"/>
  <c r="R95" i="1"/>
  <c r="X95" i="1" s="1"/>
  <c r="Z95" i="1" s="1"/>
  <c r="X137" i="1"/>
  <c r="Z137" i="1" s="1"/>
  <c r="R137" i="1"/>
  <c r="R34" i="1"/>
  <c r="R151" i="1"/>
  <c r="X151" i="1" s="1"/>
  <c r="Z151" i="1" s="1"/>
  <c r="R39" i="1"/>
  <c r="X39" i="1" s="1"/>
  <c r="Z39" i="1" s="1"/>
  <c r="R68" i="1"/>
  <c r="X68" i="1" s="1"/>
  <c r="Z68" i="1" s="1"/>
  <c r="X96" i="1"/>
  <c r="Z96" i="1" s="1"/>
  <c r="X109" i="1"/>
  <c r="Z109" i="1" s="1"/>
  <c r="X46" i="1"/>
  <c r="Z46" i="1" s="1"/>
  <c r="X55" i="1"/>
  <c r="Z55" i="1" s="1"/>
  <c r="X70" i="1"/>
  <c r="Z70" i="1" s="1"/>
  <c r="X79" i="1"/>
  <c r="Z79" i="1" s="1"/>
  <c r="X94" i="1"/>
  <c r="Z94" i="1" s="1"/>
  <c r="X103" i="1"/>
  <c r="Z103" i="1" s="1"/>
  <c r="R119" i="1"/>
  <c r="X119" i="1" s="1"/>
  <c r="Z119" i="1" s="1"/>
  <c r="X131" i="1"/>
  <c r="Z131" i="1" s="1"/>
  <c r="R131" i="1"/>
  <c r="X136" i="1"/>
  <c r="Z136" i="1" s="1"/>
  <c r="R47" i="1"/>
  <c r="X47" i="1" s="1"/>
  <c r="Z47" i="1" s="1"/>
  <c r="R113" i="1"/>
  <c r="X113" i="1" s="1"/>
  <c r="Z113" i="1" s="1"/>
  <c r="X72" i="1"/>
  <c r="Z72" i="1" s="1"/>
  <c r="R92" i="1"/>
  <c r="X92" i="1"/>
  <c r="Z92" i="1" s="1"/>
  <c r="R41" i="1"/>
  <c r="X41" i="1" s="1"/>
  <c r="Z41" i="1" s="1"/>
  <c r="X89" i="1"/>
  <c r="Z89" i="1" s="1"/>
  <c r="R89" i="1"/>
  <c r="R56" i="1"/>
  <c r="X56" i="1"/>
  <c r="Z56" i="1" s="1"/>
  <c r="X63" i="1"/>
  <c r="Z63" i="1" s="1"/>
  <c r="R80" i="1"/>
  <c r="X80" i="1"/>
  <c r="Z80" i="1" s="1"/>
  <c r="R104" i="1"/>
  <c r="X104" i="1"/>
  <c r="Z104" i="1" s="1"/>
  <c r="X112" i="1"/>
  <c r="Z112" i="1" s="1"/>
  <c r="X124" i="1"/>
  <c r="Z124" i="1" s="1"/>
  <c r="X142" i="1"/>
  <c r="Z142" i="1" s="1"/>
  <c r="R33" i="1"/>
  <c r="X33" i="1" s="1"/>
  <c r="Z33" i="1" s="1"/>
  <c r="X27" i="1"/>
  <c r="Z27" i="1" s="1"/>
  <c r="R53" i="1"/>
  <c r="X53" i="1" s="1"/>
  <c r="Z53" i="1" s="1"/>
  <c r="R77" i="1"/>
  <c r="X77" i="1" s="1"/>
  <c r="Z77" i="1" s="1"/>
  <c r="R101" i="1"/>
  <c r="X101" i="1" s="1"/>
  <c r="Z101" i="1" s="1"/>
  <c r="X114" i="1"/>
  <c r="Z114" i="1" s="1"/>
  <c r="X115" i="1"/>
  <c r="Z115" i="1" s="1"/>
  <c r="X126" i="1"/>
  <c r="Z126" i="1" s="1"/>
  <c r="X127" i="1"/>
  <c r="Z127" i="1" s="1"/>
  <c r="S147" i="1"/>
  <c r="X147" i="1" s="1"/>
  <c r="Z147" i="1" s="1"/>
  <c r="V160" i="1"/>
  <c r="X160" i="1" s="1"/>
  <c r="Z160" i="1" s="1"/>
  <c r="X28" i="1"/>
  <c r="Z28" i="1" s="1"/>
  <c r="R74" i="1"/>
  <c r="X74" i="1" s="1"/>
  <c r="Z74" i="1" s="1"/>
  <c r="V133" i="1"/>
  <c r="X133" i="1" s="1"/>
  <c r="Z133" i="1" s="1"/>
  <c r="R125" i="1"/>
  <c r="X125" i="1" s="1"/>
  <c r="Z125" i="1" s="1"/>
  <c r="R44" i="1"/>
  <c r="X44" i="1" s="1"/>
  <c r="Z44" i="1" s="1"/>
  <c r="X121" i="1"/>
  <c r="Z121" i="1" s="1"/>
  <c r="R146" i="1"/>
  <c r="X146" i="1" s="1"/>
  <c r="Z146" i="1" s="1"/>
  <c r="R158" i="1"/>
  <c r="X158" i="1" s="1"/>
  <c r="Z158" i="1" s="1"/>
  <c r="X40" i="1"/>
  <c r="Z40" i="1" s="1"/>
  <c r="X49" i="1"/>
  <c r="Z49" i="1" s="1"/>
  <c r="X64" i="1"/>
  <c r="Z64" i="1" s="1"/>
  <c r="X73" i="1"/>
  <c r="Z73" i="1" s="1"/>
  <c r="X88" i="1"/>
  <c r="Z88" i="1" s="1"/>
  <c r="X97" i="1"/>
  <c r="Z97" i="1" s="1"/>
  <c r="R152" i="1"/>
  <c r="X152" i="1" s="1"/>
  <c r="Z152" i="1" s="1"/>
  <c r="X154" i="1"/>
  <c r="Z154" i="1" s="1"/>
  <c r="X157" i="1"/>
  <c r="Z157" i="1" s="1"/>
  <c r="R164" i="1"/>
  <c r="X164" i="1" s="1"/>
  <c r="Z164" i="1" s="1"/>
  <c r="X110" i="1"/>
  <c r="Z110" i="1" s="1"/>
  <c r="X116" i="1"/>
  <c r="Z116" i="1" s="1"/>
  <c r="X122" i="1"/>
  <c r="Z122" i="1" s="1"/>
  <c r="X128" i="1"/>
  <c r="Z128" i="1" s="1"/>
  <c r="X134" i="1"/>
  <c r="Z134" i="1" s="1"/>
  <c r="X161" i="1"/>
  <c r="Z161" i="1" s="1"/>
  <c r="X167" i="1"/>
  <c r="Z167" i="1" s="1"/>
  <c r="Z172" i="1" l="1"/>
  <c r="Z174" i="1" s="1"/>
</calcChain>
</file>

<file path=xl/sharedStrings.xml><?xml version="1.0" encoding="utf-8"?>
<sst xmlns="http://schemas.openxmlformats.org/spreadsheetml/2006/main" count="766" uniqueCount="553">
  <si>
    <t>Product SKU List</t>
  </si>
  <si>
    <t>PCB List</t>
  </si>
  <si>
    <t>Plastic List</t>
  </si>
  <si>
    <t>front</t>
  </si>
  <si>
    <t>GPS HAT A</t>
  </si>
  <si>
    <t>216DRI000</t>
  </si>
  <si>
    <t>Dride4K IR Cover</t>
  </si>
  <si>
    <t>front + 4G</t>
  </si>
  <si>
    <t>GPS Spacer</t>
  </si>
  <si>
    <t>216DRI001</t>
  </si>
  <si>
    <t>Dride4K light guide</t>
  </si>
  <si>
    <t>dual</t>
  </si>
  <si>
    <t>LTE HAT A</t>
  </si>
  <si>
    <t>216DRI002</t>
  </si>
  <si>
    <t>Dride4K Internal camera shell</t>
  </si>
  <si>
    <t>dual + 4G</t>
  </si>
  <si>
    <t>LTE Spacer</t>
  </si>
  <si>
    <t>216DRI003</t>
  </si>
  <si>
    <t>Dride4K Camera Body</t>
  </si>
  <si>
    <t>front + 128GB</t>
  </si>
  <si>
    <t>Internal</t>
  </si>
  <si>
    <t>216DRI004</t>
  </si>
  <si>
    <t>Dride4K Internal camera cover</t>
  </si>
  <si>
    <t>front + 4G + 128 GB</t>
  </si>
  <si>
    <t>External</t>
  </si>
  <si>
    <t>216DRI005</t>
  </si>
  <si>
    <t>Dride4K Screw cover</t>
  </si>
  <si>
    <t>Dual + 128GB</t>
  </si>
  <si>
    <t>Radar</t>
  </si>
  <si>
    <t>216DRI006</t>
  </si>
  <si>
    <t>Dride4K Button</t>
  </si>
  <si>
    <t>Dual + 4G + 128GB</t>
  </si>
  <si>
    <t>Core</t>
  </si>
  <si>
    <t>216DRI007</t>
  </si>
  <si>
    <t>Dride4K Braket</t>
  </si>
  <si>
    <t>Extended Core</t>
  </si>
  <si>
    <t>216DRI008</t>
  </si>
  <si>
    <t>Dride4K Button shell</t>
  </si>
  <si>
    <t>LTE Type List</t>
  </si>
  <si>
    <t>216DRI010</t>
  </si>
  <si>
    <t>Dride4K Main Body SIM less</t>
  </si>
  <si>
    <t>EC25-E</t>
  </si>
  <si>
    <t>EC25-AF</t>
  </si>
  <si>
    <t>EC25-AU</t>
  </si>
  <si>
    <t>EG25</t>
  </si>
  <si>
    <t>Comment</t>
  </si>
  <si>
    <t>Description</t>
  </si>
  <si>
    <t>Footprint</t>
  </si>
  <si>
    <t>LibRef</t>
  </si>
  <si>
    <t>Manufacturer</t>
  </si>
  <si>
    <t>Part Number</t>
  </si>
  <si>
    <t>Total</t>
  </si>
  <si>
    <t>Price（usd）/unit</t>
  </si>
  <si>
    <r>
      <rPr>
        <sz val="11"/>
        <rFont val="Arial"/>
        <charset val="134"/>
      </rPr>
      <t>Total Price</t>
    </r>
    <r>
      <rPr>
        <sz val="11"/>
        <rFont val="宋体-简"/>
        <charset val="134"/>
      </rPr>
      <t>（</t>
    </r>
    <r>
      <rPr>
        <sz val="11"/>
        <rFont val="Arial"/>
        <charset val="134"/>
      </rPr>
      <t>usd</t>
    </r>
    <r>
      <rPr>
        <sz val="11"/>
        <rFont val="宋体-简"/>
        <charset val="134"/>
      </rPr>
      <t>）</t>
    </r>
  </si>
  <si>
    <t>IoT/M2M-optimized LTE Cat4 Module 50Mbps/150Mbps UART/USB2.0/PCM/USIM/SDIO 850MHz/900MHz/1800MHz/1900MHz 3.8V Surface...</t>
  </si>
  <si>
    <t>IC_XCVR_EC25EFA-512-STD/EC25EFAR02A09M4G</t>
  </si>
  <si>
    <t>Quectel </t>
  </si>
  <si>
    <t>EC25EFA-512-STD/EC25EFAR02A09M4G</t>
  </si>
  <si>
    <t>0402 orange led</t>
  </si>
  <si>
    <t>Orange 0402 1 x 0.5 mm 120°</t>
  </si>
  <si>
    <t>SML-LX0402SOC-TR</t>
  </si>
  <si>
    <t>XINGLIGHT</t>
  </si>
  <si>
    <t>XL-1005UOC</t>
  </si>
  <si>
    <t>0R</t>
  </si>
  <si>
    <t>R5%_0R0_0402_63mW</t>
  </si>
  <si>
    <t>R0402</t>
  </si>
  <si>
    <t>R_Ω_5%_0R0_0402_63mW</t>
  </si>
  <si>
    <t>0Ω 0603</t>
  </si>
  <si>
    <t xml:space="preserve">RES SMD 0 OHM JUMPER 1/10W 0603 Automotive AEC-Q200 
</t>
  </si>
  <si>
    <t>R0603</t>
  </si>
  <si>
    <t>R_Ω_1%_0R_0603_100mW</t>
  </si>
  <si>
    <t>1.0µF</t>
  </si>
  <si>
    <t>Capacitor, X5R, ±5%</t>
  </si>
  <si>
    <t>CAP_0402_C1005X04L</t>
  </si>
  <si>
    <t>C_u_1.0uF_0402_X5R_5%</t>
  </si>
  <si>
    <t>1.2pF</t>
  </si>
  <si>
    <t xml:space="preserve"> 1.2pF Capacitor, NP0, ±2%</t>
  </si>
  <si>
    <t>CAP_0201_C0603X03L_C</t>
  </si>
  <si>
    <t>C_p_1p2F_0201_NP0_2%</t>
  </si>
  <si>
    <t>10µH</t>
  </si>
  <si>
    <t>Chip inductor, IDC,min = 50 mA, ±20%</t>
  </si>
  <si>
    <t>L_IND_1.6X0.8_C1608X06L</t>
  </si>
  <si>
    <t>L_u_10µH_0603_20%</t>
  </si>
  <si>
    <t>100K 0402</t>
  </si>
  <si>
    <t>R1%_100k_0402_63mW</t>
  </si>
  <si>
    <t>R_K_100k_0402_63mW_1%</t>
  </si>
  <si>
    <t>100n_100V</t>
  </si>
  <si>
    <t>C10%_100n_0603_100V_X7R</t>
  </si>
  <si>
    <t>C0603</t>
  </si>
  <si>
    <t>100n_16V</t>
  </si>
  <si>
    <t>C10%_100n_0402_16V_X7R</t>
  </si>
  <si>
    <t>C0402</t>
  </si>
  <si>
    <t>100pF</t>
  </si>
  <si>
    <t>C20%_100pF_0402_10V</t>
  </si>
  <si>
    <t>100R 0402</t>
  </si>
  <si>
    <t>R1%_100R_0402_63mW</t>
  </si>
  <si>
    <t>R_Ω_1%_100R_0402_63mW</t>
  </si>
  <si>
    <t>100uF</t>
  </si>
  <si>
    <t>100 µF ±20% 6.3V Ceramic Capacitor X5R 1206 (3216 Metric)</t>
  </si>
  <si>
    <t>1206-HIGH</t>
  </si>
  <si>
    <t>102pF 0402</t>
  </si>
  <si>
    <t>C10%_102pF_0402_50V</t>
  </si>
  <si>
    <t>104pF</t>
  </si>
  <si>
    <t>C20%_104pF_0402_10V</t>
  </si>
  <si>
    <t>10K 0402</t>
  </si>
  <si>
    <t>R1%_10k_0402_63mW</t>
  </si>
  <si>
    <t>R_K_1%_10k_0402_63mW</t>
  </si>
  <si>
    <t>10M 0402</t>
  </si>
  <si>
    <t>RES SMD 10M OHM 1% 1/16W 0402Automotive AEC-Q200</t>
  </si>
  <si>
    <t>R_1%_10M_0402_63mW</t>
  </si>
  <si>
    <t>10n_50V</t>
  </si>
  <si>
    <t>C10%_10n_0402_50V_X7R</t>
  </si>
  <si>
    <t>10nf</t>
  </si>
  <si>
    <t>C10%_10n_0402_16V_X7R</t>
  </si>
  <si>
    <t>10p_50V</t>
  </si>
  <si>
    <t>C5%_10p_0402_50V_NP0</t>
  </si>
  <si>
    <t>10u_10V</t>
  </si>
  <si>
    <t>C20%_10u_0603_10V_X5R</t>
  </si>
  <si>
    <t>10uF 25V 0603</t>
  </si>
  <si>
    <t>CAP CER 10UF 25V X5R 0603</t>
  </si>
  <si>
    <t>10u_6V3</t>
  </si>
  <si>
    <t>C20%_10u_0402_6V3_X5R</t>
  </si>
  <si>
    <t>10uH_4020</t>
  </si>
  <si>
    <t>SWPA4020S100MT
10±20%V
1.60A</t>
  </si>
  <si>
    <t>L20%_3u3_2020_5A0</t>
  </si>
  <si>
    <t>Sunlord</t>
  </si>
  <si>
    <t>SWPA4020S100MT</t>
  </si>
  <si>
    <t>120R(Z)</t>
  </si>
  <si>
    <t>FB25%_120R(Z)_0603_3A</t>
  </si>
  <si>
    <t>12pF</t>
  </si>
  <si>
    <t>12pF Capacitor, NP0, ±2%</t>
  </si>
  <si>
    <t>C_p_12pF_V_NP0_2%</t>
  </si>
  <si>
    <t>12uH_4020</t>
  </si>
  <si>
    <t>SWPA4020S120MT
12±20%V
1.50A</t>
  </si>
  <si>
    <t>SWPA4020S120MT</t>
  </si>
  <si>
    <t>13K</t>
  </si>
  <si>
    <t>R_K_13K_0402_63mW_1%</t>
  </si>
  <si>
    <t>13K6 0402</t>
  </si>
  <si>
    <t>RES SMD 13.6K OHM 1% 1/10W 0402</t>
  </si>
  <si>
    <t>R_K_1%_13K6_0402_0.1W</t>
  </si>
  <si>
    <t>150k</t>
  </si>
  <si>
    <t>R1%_150k_0402_63mW</t>
  </si>
  <si>
    <t>R_K_1%_150k_0402_63mW</t>
  </si>
  <si>
    <t>15nH</t>
  </si>
  <si>
    <t>High frequency chip inductor ±10%</t>
  </si>
  <si>
    <t>L_IND_0402_C1005X04L</t>
  </si>
  <si>
    <t>L_n_15nH_0402_10%</t>
  </si>
  <si>
    <t>15pF 0402</t>
  </si>
  <si>
    <t>CAP CER 15PF 50V C0G/NPO 0402</t>
  </si>
  <si>
    <t>C5%_15pF_0402_50V</t>
  </si>
  <si>
    <t>17K65 0402</t>
  </si>
  <si>
    <t>RES SMD 17.65K OHM 1% 1/10W 0402</t>
  </si>
  <si>
    <t>18pF</t>
  </si>
  <si>
    <t>CAP CER 18PF 50V C0G/NPO 0402</t>
  </si>
  <si>
    <t>C5%_18pF_0402_50V</t>
  </si>
  <si>
    <t>1k</t>
  </si>
  <si>
    <t>R1%_1k0_0402_63mW</t>
  </si>
  <si>
    <t>R_K_1%_1k0_0402_63mW</t>
  </si>
  <si>
    <t>1K5R 0402</t>
  </si>
  <si>
    <t>R1%_1K5R_0402_63mW</t>
  </si>
  <si>
    <t>R_K_1%_1K5R_0402_63mW</t>
  </si>
  <si>
    <t>1KR_100Mhz_0402</t>
  </si>
  <si>
    <t>1 kOhms @ 100MHz 1 Signal Line Ferrite Bead 0402 (1005 Metric) 250mA 1.1Ohm BLM15HG102SN1D</t>
  </si>
  <si>
    <t>FB_1KR_100Mhz_0402_1</t>
  </si>
  <si>
    <t>1M 0402</t>
  </si>
  <si>
    <t>RES SMD 1M OHM 1% 1/16W 0402</t>
  </si>
  <si>
    <t>R_1%_1M_0402_63mW</t>
  </si>
  <si>
    <t>1M5R 0402</t>
  </si>
  <si>
    <t>RES SMD 1.5M OHM 1% 1/16W 0402</t>
  </si>
  <si>
    <t>R_M_1M5R_0402_63mW</t>
  </si>
  <si>
    <t>1n_16V</t>
  </si>
  <si>
    <t>C10%_1n_0402_16V_X7R</t>
  </si>
  <si>
    <t>1n_50V</t>
  </si>
  <si>
    <t>C5%_1n_0402_50V_NP0</t>
  </si>
  <si>
    <t>1N5819</t>
  </si>
  <si>
    <t>SOD123H14A</t>
  </si>
  <si>
    <t>DIODE_SCHOTTKY</t>
  </si>
  <si>
    <t>Jingdao Microelectronics</t>
  </si>
  <si>
    <t>1pF</t>
  </si>
  <si>
    <t>1pF Capacitor, NP0, ±2%</t>
  </si>
  <si>
    <t>C_p_1p0F_0201_NP0_2%</t>
  </si>
  <si>
    <t>1u_10V</t>
  </si>
  <si>
    <t>C10%_1u_0402_10V_X5R</t>
  </si>
  <si>
    <t>1uH_2A</t>
  </si>
  <si>
    <t>SMD INDUCTOR NR252012-1R0MC 1.0uH±20% DCR0.052-2.4A L2520</t>
  </si>
  <si>
    <t>L_1.0uH±20%_2.4A_L2520</t>
  </si>
  <si>
    <t>L_1uH_2.4A_20%</t>
  </si>
  <si>
    <t>SWPA252012S 1R0</t>
  </si>
  <si>
    <t>1W IR LED</t>
  </si>
  <si>
    <t>IR_LED</t>
  </si>
  <si>
    <t>D_IR_LED_1W</t>
  </si>
  <si>
    <t>Guangzhou Juhong Optoelectronics</t>
  </si>
  <si>
    <t>JH-1IRZ14G30-T3A-M850</t>
  </si>
  <si>
    <t>2.2nH</t>
  </si>
  <si>
    <t xml:space="preserve"> 2.2nH High frequency chip inductor ±5%</t>
  </si>
  <si>
    <t>L_IND_0201_C0603X03L_C</t>
  </si>
  <si>
    <t>L_n_2n2H_0201_5%</t>
  </si>
  <si>
    <t>2.2uH@1A</t>
  </si>
  <si>
    <t>SMD INDUCTOR NR252012-1R0MC 2.2uH±20% DCR0.052-2.4A L2520</t>
  </si>
  <si>
    <t>L2520</t>
  </si>
  <si>
    <t>L-L2520</t>
  </si>
  <si>
    <t>SWPA252010S 2R2</t>
  </si>
  <si>
    <t>200K 0402</t>
  </si>
  <si>
    <t>RES SMD 200K OHM 1% 1/16W 0402 Automotive AEC-Q200</t>
  </si>
  <si>
    <t>R_K_1%_200K_0402</t>
  </si>
  <si>
    <t>20k</t>
  </si>
  <si>
    <t>R1%_20k_0402_63mW</t>
  </si>
  <si>
    <t>R_K_1%_20K_0402_63mW</t>
  </si>
  <si>
    <t>220nF 0402</t>
  </si>
  <si>
    <t>C10%_220nF_0402_16V_X7R Ceramic Capacitor</t>
  </si>
  <si>
    <t>C10%_220nF_0402_16V_X7R</t>
  </si>
  <si>
    <t>22k</t>
  </si>
  <si>
    <t>R1%_22k_0402_63mW</t>
  </si>
  <si>
    <t>R_K_1%_22K_0402_63mW</t>
  </si>
  <si>
    <t>22k6R 0402</t>
  </si>
  <si>
    <t>RES SMD 22.6K OHM 1% 1/16W 0402</t>
  </si>
  <si>
    <t>R_K_22k6R_0402_63mW_1%</t>
  </si>
  <si>
    <t>22p_50V</t>
  </si>
  <si>
    <t>C5%_22p_0402_50V_NP0</t>
  </si>
  <si>
    <t>C5%_22p_0402_16V_NP0</t>
  </si>
  <si>
    <t>22pF 0402</t>
  </si>
  <si>
    <t>CAP CER 22PF 50V NPO 0402</t>
  </si>
  <si>
    <t>C5%_22pF_0402_50V</t>
  </si>
  <si>
    <t>22R</t>
  </si>
  <si>
    <t>R1%_22R_0402_63mW</t>
  </si>
  <si>
    <t>R_Ω_1%_22R_0402_63mW</t>
  </si>
  <si>
    <t>22u_6V3</t>
  </si>
  <si>
    <t>C20%_22u_0402_6V3_X5R</t>
  </si>
  <si>
    <t>22uF</t>
  </si>
  <si>
    <t>C20%_22uF_0603_6v3</t>
  </si>
  <si>
    <t>22uF_0805</t>
  </si>
  <si>
    <t>C20%_22uF_0805_10V_X5R</t>
  </si>
  <si>
    <t>C0805</t>
  </si>
  <si>
    <t>240Ω 0402</t>
  </si>
  <si>
    <t xml:space="preserve">RES SMD 240 OHM 1% 1/16W 0402 Automotive AEC-Q200
</t>
  </si>
  <si>
    <t>R_Ω_1%_240R_0402_63mW</t>
  </si>
  <si>
    <t>2450AT18A100E</t>
  </si>
  <si>
    <t>Ceramic Antenna, 2.45 GHZ, 2 W, -40 to 125 degC, 2-Pin SMD, RoHS, Tape and Reel</t>
  </si>
  <si>
    <t>JT-2450AT18A100-2_V</t>
  </si>
  <si>
    <t>CMP-2000-05167-1</t>
  </si>
  <si>
    <t>Johanson Technology</t>
  </si>
  <si>
    <t>24M-20pF-10PPM</t>
  </si>
  <si>
    <t>CRYSTAL-4P-3225-H1A</t>
  </si>
  <si>
    <t>CRY-24MHz-3225-SMD_2</t>
  </si>
  <si>
    <t>2K 0402</t>
  </si>
  <si>
    <t>RES SMD 2K OHM 1% 1/16W 0402 Automotive AEC-Q200</t>
  </si>
  <si>
    <t>R_K_1%_2K_0402_63mW</t>
  </si>
  <si>
    <t>2n2F 0402</t>
  </si>
  <si>
    <t>2200 pF ±5% 50V Ceramic Capacitor X7R 0402 (1005 Metric)</t>
  </si>
  <si>
    <t>C5%_2200pF_2n2F_00402_50V_X7R</t>
  </si>
  <si>
    <t>2R2Ω 0603</t>
  </si>
  <si>
    <t xml:space="preserve">RES SMD 2.2 OHM 1% 1/10W 0603 Automotive AEC-Q200 
</t>
  </si>
  <si>
    <t>R_Ω_1%_2R2_0603</t>
  </si>
  <si>
    <t>2u2F</t>
  </si>
  <si>
    <t>C20%_2u2F_0402_6v3</t>
  </si>
  <si>
    <t>3.3F/2.7V</t>
  </si>
  <si>
    <t>BCS2R7S335YS0802</t>
  </si>
  <si>
    <t>SCAP2-PT3_5-8X25H8A</t>
  </si>
  <si>
    <t>CAPACITOR_POL</t>
  </si>
  <si>
    <t>EDLCON</t>
  </si>
  <si>
    <t>3.3uH@0.7A DCR&lt;0.1R</t>
  </si>
  <si>
    <t>L3518</t>
  </si>
  <si>
    <t>INDUCTOR_Dup2</t>
  </si>
  <si>
    <t>300R_100M_0402</t>
  </si>
  <si>
    <t>FB_300R_100M_0402</t>
  </si>
  <si>
    <t>30K 0402</t>
  </si>
  <si>
    <t>RES SMD 30K OHM 1% 1/16W 0402</t>
  </si>
  <si>
    <t>R_K_1%_30K_0402_63mW</t>
  </si>
  <si>
    <t>32.000MHZ</t>
  </si>
  <si>
    <t>32 MHz ±20ppm Crystal 8pF 200 Ohms 4-SMD, No Lead</t>
  </si>
  <si>
    <t>Crystal_32MHz_DFN160X120X45-4N</t>
  </si>
  <si>
    <t>Y_ABM12-32.000MHZ-B2X-T3</t>
  </si>
  <si>
    <t>Abracon</t>
  </si>
  <si>
    <t>ABM12-32.000MHZ-B2X-T3</t>
  </si>
  <si>
    <t>32.768KHz</t>
  </si>
  <si>
    <t>CRYSTAL-2P-3215-H0_85A</t>
  </si>
  <si>
    <t>CRYSTAL2_0</t>
  </si>
  <si>
    <t>ABS06-32.768KHZ-9-1-T</t>
  </si>
  <si>
    <t>32.768kHz</t>
  </si>
  <si>
    <t>32.768kHz Â±10ppm Crystal 9pF 90 kOhms 2-SMD, No Lead</t>
  </si>
  <si>
    <t>XTAL_ABS06-32.768KHZ-9-1-T</t>
  </si>
  <si>
    <t>330R</t>
  </si>
  <si>
    <t>RES SMD 330 OHM 1% 1/10W 0402</t>
  </si>
  <si>
    <t>R_Ω_1%_330R_0402_1/10W</t>
  </si>
  <si>
    <t>33pF 0402</t>
  </si>
  <si>
    <t>CAP 5% CER 33PF 50V NPO 0402</t>
  </si>
  <si>
    <t>C5%_33pF_0402_50V</t>
  </si>
  <si>
    <t>33R</t>
  </si>
  <si>
    <t>R1%_33R_0402_63mW</t>
  </si>
  <si>
    <t>R_Ω_33R_0402_63mW_1%, R_Ω_1%_33R_0402_63mW</t>
  </si>
  <si>
    <t>37.4M-16pF-10PPM</t>
  </si>
  <si>
    <t>CRYSTAL-4_0</t>
  </si>
  <si>
    <t>3A</t>
  </si>
  <si>
    <t>F_F_3A_1206_P</t>
  </si>
  <si>
    <t>4.7nH</t>
  </si>
  <si>
    <t>4.7nH High frequency chip inductor ±5%</t>
  </si>
  <si>
    <t>L_n_4n7H_0201_5%</t>
  </si>
  <si>
    <t>470nF</t>
  </si>
  <si>
    <t>C10%_470n_0402_16V_X5R</t>
  </si>
  <si>
    <t>470R</t>
  </si>
  <si>
    <t>R_Ω_470R_0402_63mW_1%</t>
  </si>
  <si>
    <t>473pF</t>
  </si>
  <si>
    <t>C10%_473pF_0402_6v3</t>
  </si>
  <si>
    <t>47K 0402</t>
  </si>
  <si>
    <t>RES SMD 47K OHM 1% 1/16W 0402 Automotive AEC-Q200</t>
  </si>
  <si>
    <t>R_K_47K_0402_1%</t>
  </si>
  <si>
    <t>47nF</t>
  </si>
  <si>
    <t>C10%_47n_0402_16V_X7R</t>
  </si>
  <si>
    <t>4k7</t>
  </si>
  <si>
    <t>R1%_4k7_0402_63mW</t>
  </si>
  <si>
    <t>R_K_1%_4k7_0402_63mW</t>
  </si>
  <si>
    <t>4p7F 0402</t>
  </si>
  <si>
    <t>CAP CER 4.7PF 50V C0G/NPO 0402</t>
  </si>
  <si>
    <t>C5%_4p7F_0402_50V</t>
  </si>
  <si>
    <t>4pF_0402</t>
  </si>
  <si>
    <t>C_p_4pF_0402_25V_C0G/NP0_+-0.25pF</t>
  </si>
  <si>
    <t>4u7F</t>
  </si>
  <si>
    <t>C20%_4u7F_0402_6v3, [NoValue]</t>
  </si>
  <si>
    <t>C20%_4u7F_0402_6v3, C20%_4u7_0402_6.3V_X5R</t>
  </si>
  <si>
    <t>4u7F 0603</t>
  </si>
  <si>
    <t>C20%_4u7F_0603_10V</t>
  </si>
  <si>
    <t>4u7F 0603 25V</t>
  </si>
  <si>
    <t>CAP CER 4.7UF 25V X5R 0603</t>
  </si>
  <si>
    <t>C20%_4u7F_0603_25V</t>
  </si>
  <si>
    <t>5.1K</t>
  </si>
  <si>
    <t>R_K_5K1_0402_1%_63mW</t>
  </si>
  <si>
    <t>500R@100MHz</t>
  </si>
  <si>
    <t>Murata DLW5BTN501SQ2L</t>
  </si>
  <si>
    <t>L25%_500R@100MHz_4A_Common_Mode_Choke</t>
  </si>
  <si>
    <t>Murata</t>
  </si>
  <si>
    <t>DLW5BTM501SQ2L</t>
  </si>
  <si>
    <t>51k</t>
  </si>
  <si>
    <t>R1%_51k_0603_100mW</t>
  </si>
  <si>
    <t>51K 0402</t>
  </si>
  <si>
    <t>RES SMD 51K OHM 1% 1/16W 0402 Automotive AEC-Q200</t>
  </si>
  <si>
    <t>R_K_1%_51K_0402_63mW</t>
  </si>
  <si>
    <t>680R</t>
  </si>
  <si>
    <t>R1%_680R_0402_63mW</t>
  </si>
  <si>
    <t>R_Ω_1%_680R_0402_63mW</t>
  </si>
  <si>
    <t>820pF</t>
  </si>
  <si>
    <t>820pF Capacitor, NP0, ±2%</t>
  </si>
  <si>
    <t>C_p_820pF_0201_NP0_2%</t>
  </si>
  <si>
    <t>8k2R 0402</t>
  </si>
  <si>
    <t>R_K_1%_8k2R_0402_63mW</t>
  </si>
  <si>
    <t>AP6256</t>
  </si>
  <si>
    <t>The AMPAK Technology® AP6256 is a fully Wi-Fi and Bluetooth functionalities module with
seamless roaming capabilities and advance security, also it could interact with different vendors’
802.11a/b/g/n/ac 1x1 Access Points with SISO standard and can accomplish up to speed of
433.3Mbps with single stream in 802.11ac to connect the wireless LAN.</t>
  </si>
  <si>
    <t>AP6256_QFN44-12X12H1_6A</t>
  </si>
  <si>
    <t>IC_AP6256</t>
  </si>
  <si>
    <t>AMPAK Technology</t>
  </si>
  <si>
    <t>AXP2101</t>
  </si>
  <si>
    <t>Power Management IC</t>
  </si>
  <si>
    <t>AXP_2101_QFN40-PT0_4-5X5H0_8A</t>
  </si>
  <si>
    <t>IC_AXP2101_0</t>
  </si>
  <si>
    <t>Allwinner</t>
  </si>
  <si>
    <t>AXP_2101</t>
  </si>
  <si>
    <t>BISS0001</t>
  </si>
  <si>
    <t>Micro Power PIR Motion Detector IC</t>
  </si>
  <si>
    <t>IC_BISS0001</t>
  </si>
  <si>
    <t>Silvan Chip Electronics Tech</t>
  </si>
  <si>
    <t>BLM1.5AG121SN1</t>
  </si>
  <si>
    <t>BPW17N</t>
  </si>
  <si>
    <t>XDCR_BPW17N</t>
  </si>
  <si>
    <t>Vishay</t>
  </si>
  <si>
    <t>CMEJ-0415-42-P</t>
  </si>
  <si>
    <t>MIC_CMEJ_0415_42_P_SIDE</t>
  </si>
  <si>
    <t>MIC_CMEJ-0415-42-P</t>
  </si>
  <si>
    <t>CUI Devices</t>
  </si>
  <si>
    <t>CS8302</t>
  </si>
  <si>
    <t>CHIP IC MSOP-8 ROHS</t>
  </si>
  <si>
    <t>MSOP-8_TSSOP-8_SOT505-2</t>
  </si>
  <si>
    <t>IC_CS8302</t>
  </si>
  <si>
    <t>ICST</t>
  </si>
  <si>
    <t>ICS8302-01</t>
  </si>
  <si>
    <t>D_1615-T0.6 BGR</t>
  </si>
  <si>
    <t>RGB LED model:XL-1615RGB-RF 
Name: 1615-T0.6 BGR</t>
  </si>
  <si>
    <t>LED-1_6X1_5H0_6A</t>
  </si>
  <si>
    <t>LED_XL-1615RGB-RF</t>
  </si>
  <si>
    <t>'XL-1615RGB-RF</t>
  </si>
  <si>
    <t>DA380</t>
  </si>
  <si>
    <t>MEMS digital output motion sensor
low-power high performance 3-axes “DSC-XYZ” accelerometer</t>
  </si>
  <si>
    <t>LGA-10_SOP10-PT05-MMA7660FC-H1A</t>
  </si>
  <si>
    <t>IC_DA380</t>
  </si>
  <si>
    <t>MiraMEMS</t>
  </si>
  <si>
    <t>G-SENSOR DA380B6 LGA10</t>
  </si>
  <si>
    <t>DDR3-FBGA96</t>
  </si>
  <si>
    <t>Commercial Grade : 0℃~95℃ . DDR3(L) 2Gb SDRAM</t>
  </si>
  <si>
    <t>DDR3_FBGA96C80P10X13</t>
  </si>
  <si>
    <t>IC_DDR3-FBGA96_SNB6416S16NS23</t>
  </si>
  <si>
    <t>Nanya</t>
  </si>
  <si>
    <t>NT5CC128M16JR-EK</t>
  </si>
  <si>
    <t>DTC114EE</t>
  </si>
  <si>
    <t>BJT, NPN, Single, 50V, 0.1A, wb, SC-70, 47K</t>
  </si>
  <si>
    <t>SOT-416H1_15A</t>
  </si>
  <si>
    <t>BJT_NPN_wr_x1_0</t>
  </si>
  <si>
    <t>ROHM</t>
  </si>
  <si>
    <t>ESD</t>
  </si>
  <si>
    <t>GG0402050R3C2P</t>
  </si>
  <si>
    <t>ESD9B5VL, 1_1.5KE100A_Dup3</t>
  </si>
  <si>
    <t>Kyocera AVX</t>
  </si>
  <si>
    <t>ESD_12V</t>
  </si>
  <si>
    <t>Diode TVS Single Bi-Directional 12V 130W 0402 2-Pin Surface Mount T/R</t>
  </si>
  <si>
    <t>GG0402126R042P</t>
  </si>
  <si>
    <t>ETST00327000JE</t>
  </si>
  <si>
    <t>CRYSTAL_XCOL-3_0</t>
  </si>
  <si>
    <t>HOSONIC</t>
  </si>
  <si>
    <t>FH35C-41S-0.3SHW(99)</t>
  </si>
  <si>
    <t>FFC FPC Connectors Horizontal Mounting Angle Gray 0.3 mm - Pitch 41 Positions</t>
  </si>
  <si>
    <t>hirose</t>
  </si>
  <si>
    <t>FSUSB30UMX</t>
  </si>
  <si>
    <t>FSUSB30 Series DPDT 4.3 V 480 Mbps SMT Hi Speed USB 2.0 Switch - MSOP-10</t>
  </si>
  <si>
    <t>UMLP-10</t>
  </si>
  <si>
    <t>ON Semiconductor</t>
  </si>
  <si>
    <t>GPIO KEY/UBOOT</t>
  </si>
  <si>
    <t>SW4-SKQG-5_2X5_2H1_5A</t>
  </si>
  <si>
    <t>SW_PUSH_0</t>
  </si>
  <si>
    <t>GPS_ANT</t>
  </si>
  <si>
    <t>1575MHz GPS Ultra-Compact Ceramic Chip Antenna</t>
  </si>
  <si>
    <t>ANT_GPS-1575AT44A0010</t>
  </si>
  <si>
    <t>ANT_GPS_1575AT44A0010</t>
  </si>
  <si>
    <t>HXQK-TYPE-C-3.1</t>
  </si>
  <si>
    <t>CQ-USB-C16PSMT01</t>
  </si>
  <si>
    <t>USB_TYPEC_7_6X8_94H3_26A</t>
  </si>
  <si>
    <t>USB_MINI_SOCKET_3</t>
  </si>
  <si>
    <t>nova microwave</t>
  </si>
  <si>
    <t>IMX415</t>
  </si>
  <si>
    <t>Sony image sensor IMX415</t>
  </si>
  <si>
    <t>IMX415_&amp;_lens_&amp;_mount</t>
  </si>
  <si>
    <t>IC_IMX415</t>
  </si>
  <si>
    <t>SONY</t>
  </si>
  <si>
    <t>IMX415-AAQR-C</t>
  </si>
  <si>
    <t>have stock of  5470，qty need to be fixed ，need to order 560/pac</t>
  </si>
  <si>
    <t>JAE_NANOSIM_SF72S006VBAR2500</t>
  </si>
  <si>
    <t>SF72 series, nano-SIM card connector, normail open type, 6 connector</t>
  </si>
  <si>
    <t>X1</t>
  </si>
  <si>
    <t>X_JAE_NANOSIM_SF72S006VBAR2500</t>
  </si>
  <si>
    <t>KLM4G1FETE-B041</t>
  </si>
  <si>
    <t>4 GB eMMC Ver5.1 compatible . HS400- 153FBGA</t>
  </si>
  <si>
    <t>EMMC_BGA153FBGA</t>
  </si>
  <si>
    <t>MCP-153FBGA</t>
  </si>
  <si>
    <t>Samsung Semiconductor</t>
  </si>
  <si>
    <t>KLMDG4UCTA-B041</t>
  </si>
  <si>
    <t xml:space="preserve">128 GB eMMC Ver5.1 compatible </t>
  </si>
  <si>
    <t>EMMC_BGA169-PT0_5-12X16H1A</t>
  </si>
  <si>
    <t>MCP-BGA169_5</t>
  </si>
  <si>
    <t>LP3220SAB5F</t>
  </si>
  <si>
    <t>LP3220S is a 1.5MHz constant frequency current
mode PWM step-down converter</t>
  </si>
  <si>
    <t>SOT23-5</t>
  </si>
  <si>
    <t>IC_LP3220SAB5F</t>
  </si>
  <si>
    <t>LPSemi</t>
  </si>
  <si>
    <t>ME6216A12</t>
  </si>
  <si>
    <t>ME6216A12XG voltage regulator</t>
  </si>
  <si>
    <t>ME-6216_SOT23-3</t>
  </si>
  <si>
    <t>IC_ME6216A12XG</t>
  </si>
  <si>
    <t>microne</t>
  </si>
  <si>
    <t>MIC5219BM5</t>
  </si>
  <si>
    <t>IC_MIC5219BM5_SOT23-5</t>
  </si>
  <si>
    <t>IC_MIC5219BM5</t>
  </si>
  <si>
    <t>MICROSD/TF_SLOT</t>
  </si>
  <si>
    <t>TF_CARDH1_7A</t>
  </si>
  <si>
    <t>SDMMC SLOT_0</t>
  </si>
  <si>
    <t>XKB Connectivity</t>
  </si>
  <si>
    <t>ML621</t>
  </si>
  <si>
    <t>CSE</t>
  </si>
  <si>
    <t>BAT_6</t>
  </si>
  <si>
    <t>FDK</t>
  </si>
  <si>
    <t>MX6208</t>
  </si>
  <si>
    <t>MX6208 Motor driver power supply voltage range:4.5V-15V
100mAContinuous
current 
SOP8</t>
  </si>
  <si>
    <t>IC_MX6208</t>
  </si>
  <si>
    <t>Mixic</t>
  </si>
  <si>
    <t>nRF52833_QFN40</t>
  </si>
  <si>
    <t>Multi-protocol Bluetooth Low Energy, IEEE 802.15.4, ANT and 2.4GHz proprietary system-on-chip</t>
  </si>
  <si>
    <t>QFN40P500X500X50_HS-41N</t>
  </si>
  <si>
    <t>IC_nRF52833_QDAA</t>
  </si>
  <si>
    <t>Nordic Semiconductor</t>
  </si>
  <si>
    <t>nRF52833-QDAA</t>
  </si>
  <si>
    <t>PCF8563</t>
  </si>
  <si>
    <t>The PCF8563 is a CMOS1 Real-Time Clock (RTC) and calendar</t>
  </si>
  <si>
    <t>IC_PCF8563</t>
  </si>
  <si>
    <t>NXP Semiconductors</t>
  </si>
  <si>
    <t>RB520S30</t>
  </si>
  <si>
    <t>RB520S30 Schottky Barrier Diode SOD-532 
Average rectified forward current 200mA 
Peak forward surge current 1A</t>
  </si>
  <si>
    <t>SOD-523</t>
  </si>
  <si>
    <t>D_SCHOTTKY_RB520S30</t>
  </si>
  <si>
    <t>WillSemi</t>
  </si>
  <si>
    <t>RB521C30</t>
  </si>
  <si>
    <t>Schottky Barrier Diode/SCHOTTKY BARRIER DIODE 200MA</t>
  </si>
  <si>
    <t>D0402</t>
  </si>
  <si>
    <t>DIODE SCHOTTKY</t>
  </si>
  <si>
    <t>RFI Cage Clip</t>
  </si>
  <si>
    <t>RFI_CLIP_1X4_4</t>
  </si>
  <si>
    <t>681-0072A-1</t>
  </si>
  <si>
    <t>20279-001 E - 05</t>
  </si>
  <si>
    <t>I-PEX U.FL connector 20279-001 E - 05</t>
  </si>
  <si>
    <t>I-PEX</t>
  </si>
  <si>
    <t>RTL8188EUS</t>
  </si>
  <si>
    <t>SC223A</t>
  </si>
  <si>
    <t>IC_SC223A</t>
  </si>
  <si>
    <t>SmartSens</t>
  </si>
  <si>
    <t>have stock of 3400 ，qty need to be fixed，need to order 1800/pac</t>
  </si>
  <si>
    <t>SGDBF-05-08P_H30</t>
  </si>
  <si>
    <t>SGDBM-FEMALE connector board to board 0.5 pitch 8Pins 3.0mm height</t>
  </si>
  <si>
    <t>X_SGDBF-05-08P_H30</t>
  </si>
  <si>
    <t>SGDCON</t>
  </si>
  <si>
    <t>SGDBM-05-08P_H10</t>
  </si>
  <si>
    <t>SGDBM-MALE connector board to board 0.5 pitch 8Pins 1.0mm height</t>
  </si>
  <si>
    <t>X_SGDBM-05_08PIN_H10</t>
  </si>
  <si>
    <t>X_SGDBM-05_008P_H10</t>
  </si>
  <si>
    <t>SKG09BL</t>
  </si>
  <si>
    <t>GPS Module</t>
  </si>
  <si>
    <t>SKG09BL_SOP18</t>
  </si>
  <si>
    <t>SKYLAB</t>
  </si>
  <si>
    <t>SLG59M301VTR</t>
  </si>
  <si>
    <t>4A Load Switch, 7.8mOhm, N-MOSFET</t>
  </si>
  <si>
    <t>IC_SLG59M301VTR</t>
  </si>
  <si>
    <t>Silego Technology</t>
  </si>
  <si>
    <t>SRK1101</t>
  </si>
  <si>
    <t>SRK1101A</t>
  </si>
  <si>
    <t>IC_SRK1101</t>
  </si>
  <si>
    <t>SGR Semiconductors Inc</t>
  </si>
  <si>
    <t>SY8120B1</t>
  </si>
  <si>
    <t>AN_SY8120B1
DCDC step down convertor</t>
  </si>
  <si>
    <t>SOT95P280X145-6N</t>
  </si>
  <si>
    <t>Silergy</t>
  </si>
  <si>
    <t>AN_SY8120B1</t>
  </si>
  <si>
    <t>V536</t>
  </si>
  <si>
    <t>V536 is a high-performance, low-power Mobile Camera SoC</t>
  </si>
  <si>
    <t>V536_BGA412P50B1400_1400</t>
  </si>
  <si>
    <t>IC_V536</t>
  </si>
  <si>
    <t>Allwinner V536</t>
  </si>
  <si>
    <t>White LED</t>
  </si>
  <si>
    <t>D_white_0402</t>
  </si>
  <si>
    <t>WPM2087</t>
  </si>
  <si>
    <t>Single P-Channel, -20V, -4.3A, Power MOSFET</t>
  </si>
  <si>
    <t>SOT-23</t>
  </si>
  <si>
    <t>Q_PMOS</t>
  </si>
  <si>
    <t>X_SGDBF-05-60P-H45</t>
  </si>
  <si>
    <t>SGDBM- FE-MALE connector board to board 0.5 pitch 60Pins 4.5mm height</t>
  </si>
  <si>
    <t>SGDCONN</t>
  </si>
  <si>
    <t>SGDBF-05-60P-H45</t>
  </si>
  <si>
    <t>X_SGDBM-05-60P-H20</t>
  </si>
  <si>
    <t>SGDBM- MALE connector board to board 0.5 pitch 60Pins 2.0mm height</t>
  </si>
  <si>
    <t>SGDBM-05-60P-H20</t>
  </si>
  <si>
    <t>XC7021</t>
  </si>
  <si>
    <t>IC_XC7021</t>
  </si>
  <si>
    <t>X - Chip</t>
  </si>
  <si>
    <t>have stock of 3020，order qty should be changed</t>
  </si>
  <si>
    <t>External lens mount</t>
  </si>
  <si>
    <t>Internal lens mount</t>
  </si>
  <si>
    <t>33R 1/2W</t>
  </si>
  <si>
    <t>R_Ω_33R_0805_500mW_1%</t>
  </si>
  <si>
    <t xml:space="preserve">Discount </t>
  </si>
  <si>
    <t>After Discount</t>
  </si>
  <si>
    <t>before changing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</si>
</sst>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;\-\$#,##0.00"/>
    <numFmt numFmtId="165" formatCode="\$#,##0.0000;\-\$#,##0.0000"/>
  </numFmts>
  <fonts count="10">
    <font>
      <sz val="11"/>
      <name val="Arial"/>
      <charset val="134"/>
      <scheme val="minor"/>
    </font>
    <font>
      <b/>
      <sz val="11"/>
      <name val="Calibri"/>
      <charset val="134"/>
    </font>
    <font>
      <sz val="11"/>
      <name val="Calibri"/>
      <charset val="134"/>
    </font>
    <font>
      <sz val="11"/>
      <name val="Arial"/>
      <charset val="134"/>
    </font>
    <font>
      <sz val="11"/>
      <name val="Tahoma"/>
      <charset val="134"/>
    </font>
    <font>
      <b/>
      <sz val="11"/>
      <name val="Arial"/>
      <charset val="134"/>
    </font>
    <font>
      <sz val="10"/>
      <name val="Tahoma"/>
      <charset val="134"/>
    </font>
    <font>
      <b/>
      <sz val="12"/>
      <name val="Arial"/>
      <charset val="134"/>
      <scheme val="minor"/>
    </font>
    <font>
      <b/>
      <sz val="11"/>
      <name val="Arial"/>
      <charset val="134"/>
      <scheme val="minor"/>
    </font>
    <font>
      <sz val="11"/>
      <name val="宋体-简"/>
      <charset val="134"/>
    </font>
  </fonts>
  <fills count="7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65" fontId="0" fillId="0" borderId="0" xfId="0" applyNumberFormat="1"/>
    <xf numFmtId="164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165" fontId="3" fillId="2" borderId="0" xfId="0" applyNumberFormat="1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6" fillId="0" borderId="0" xfId="0" applyFont="1"/>
    <xf numFmtId="0" fontId="2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 vertical="center"/>
    </xf>
    <xf numFmtId="0" fontId="0" fillId="4" borderId="0" xfId="0" applyFill="1"/>
    <xf numFmtId="0" fontId="1" fillId="5" borderId="0" xfId="0" applyFont="1" applyFill="1" applyAlignment="1">
      <alignment horizontal="center"/>
    </xf>
    <xf numFmtId="165" fontId="0" fillId="5" borderId="0" xfId="0" applyNumberFormat="1" applyFill="1"/>
    <xf numFmtId="164" fontId="0" fillId="5" borderId="0" xfId="0" applyNumberFormat="1" applyFill="1"/>
    <xf numFmtId="0" fontId="0" fillId="5" borderId="0" xfId="0" applyFill="1" applyAlignment="1">
      <alignment wrapText="1"/>
    </xf>
    <xf numFmtId="0" fontId="0" fillId="0" borderId="0" xfId="0" applyAlignment="1">
      <alignment vertical="center" wrapText="1"/>
    </xf>
    <xf numFmtId="165" fontId="7" fillId="0" borderId="0" xfId="0" applyNumberFormat="1" applyFont="1"/>
    <xf numFmtId="164" fontId="8" fillId="6" borderId="0" xfId="0" applyNumberFormat="1" applyFont="1" applyFill="1"/>
    <xf numFmtId="165" fontId="8" fillId="0" borderId="0" xfId="0" applyNumberFormat="1" applyFont="1"/>
    <xf numFmtId="164" fontId="8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61"/>
  <sheetViews>
    <sheetView tabSelected="1" topLeftCell="R155" zoomScale="93" zoomScaleNormal="93" workbookViewId="0">
      <selection activeCell="AA174" sqref="AA174"/>
    </sheetView>
  </sheetViews>
  <sheetFormatPr defaultColWidth="14.375" defaultRowHeight="15" customHeight="1"/>
  <cols>
    <col min="1" max="1" width="33.25" customWidth="1"/>
    <col min="2" max="2" width="26.625" customWidth="1"/>
    <col min="3" max="3" width="17.4375" customWidth="1"/>
    <col min="4" max="4" width="15.25" customWidth="1"/>
    <col min="5" max="6" width="18.75" customWidth="1"/>
    <col min="7" max="7" width="16.8125" customWidth="1"/>
    <col min="8" max="8" width="5.5625" customWidth="1"/>
    <col min="9" max="9" width="9.25" customWidth="1"/>
    <col min="10" max="11" width="5" customWidth="1"/>
    <col min="12" max="12" width="5.5625" customWidth="1"/>
    <col min="13" max="13" width="10.125" customWidth="1"/>
    <col min="14" max="14" width="13.5625" customWidth="1"/>
    <col min="15" max="15" width="8.5625" customWidth="1"/>
    <col min="16" max="16" width="10.25" customWidth="1"/>
    <col min="17" max="17" width="9.875" customWidth="1"/>
    <col min="18" max="18" width="10" customWidth="1"/>
    <col min="19" max="19" width="8.875" customWidth="1"/>
    <col min="20" max="20" width="10.875" customWidth="1"/>
    <col min="21" max="21" width="13" customWidth="1"/>
    <col min="22" max="22" width="11.875" customWidth="1"/>
    <col min="23" max="23" width="6.75" customWidth="1"/>
    <col min="24" max="24" width="9.25" customWidth="1"/>
    <col min="25" max="25" width="14.375" style="1"/>
    <col min="26" max="26" width="14.375" style="2"/>
    <col min="27" max="27" width="28.3125" customWidth="1"/>
  </cols>
  <sheetData>
    <row r="1" spans="1:24" ht="14.25">
      <c r="A1" s="3" t="s">
        <v>0</v>
      </c>
      <c r="B1" s="4"/>
      <c r="C1" s="4"/>
      <c r="D1" s="3" t="s">
        <v>1</v>
      </c>
      <c r="E1" s="4"/>
      <c r="F1" s="4"/>
      <c r="K1" s="4"/>
      <c r="L1" s="4"/>
      <c r="M1" s="3" t="s">
        <v>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14.25">
      <c r="A2" s="5" t="s">
        <v>3</v>
      </c>
      <c r="B2" s="4">
        <v>1076</v>
      </c>
      <c r="C2" s="4"/>
      <c r="D2" s="5" t="s">
        <v>4</v>
      </c>
      <c r="E2" s="4">
        <f>SUM(B2,B4,B6,B8)</f>
        <v>1668</v>
      </c>
      <c r="F2" s="4"/>
      <c r="K2" s="4"/>
      <c r="L2" s="4"/>
      <c r="M2" s="4" t="s">
        <v>5</v>
      </c>
      <c r="N2" s="4" t="s">
        <v>6</v>
      </c>
      <c r="O2" s="4">
        <v>3398</v>
      </c>
      <c r="P2" s="4"/>
      <c r="Q2" s="4"/>
      <c r="R2" s="4"/>
      <c r="S2" s="4"/>
      <c r="T2" s="4"/>
      <c r="U2" s="4"/>
      <c r="V2" s="4"/>
      <c r="W2" s="4"/>
      <c r="X2" s="4"/>
    </row>
    <row r="3" spans="1:24" ht="14.25">
      <c r="A3" s="5" t="s">
        <v>7</v>
      </c>
      <c r="B3" s="4">
        <v>621</v>
      </c>
      <c r="C3" s="4"/>
      <c r="D3" s="5" t="s">
        <v>8</v>
      </c>
      <c r="E3" s="4">
        <f>E2</f>
        <v>1668</v>
      </c>
      <c r="F3" s="4"/>
      <c r="K3" s="4"/>
      <c r="L3" s="4"/>
      <c r="M3" s="4" t="s">
        <v>9</v>
      </c>
      <c r="N3" s="4" t="s">
        <v>10</v>
      </c>
      <c r="O3" s="4">
        <v>5760</v>
      </c>
      <c r="P3" s="4"/>
      <c r="Q3" s="4"/>
      <c r="R3" s="4"/>
      <c r="S3" s="4"/>
      <c r="T3" s="4"/>
      <c r="U3" s="4"/>
      <c r="V3" s="4"/>
      <c r="W3" s="4"/>
      <c r="X3" s="4"/>
    </row>
    <row r="4" spans="1:24" ht="14.25">
      <c r="A4" s="5" t="s">
        <v>11</v>
      </c>
      <c r="B4" s="4">
        <v>269</v>
      </c>
      <c r="C4" s="4"/>
      <c r="D4" s="5" t="s">
        <v>12</v>
      </c>
      <c r="E4" s="4">
        <f>SUM(B3,B5,B7,B9)</f>
        <v>4332</v>
      </c>
      <c r="F4" s="4"/>
      <c r="K4" s="4"/>
      <c r="L4" s="4"/>
      <c r="M4" s="4" t="s">
        <v>13</v>
      </c>
      <c r="N4" s="4" t="s">
        <v>14</v>
      </c>
      <c r="O4" s="4">
        <v>3510</v>
      </c>
      <c r="P4" s="4"/>
      <c r="Q4" s="4"/>
      <c r="R4" s="4"/>
      <c r="S4" s="4"/>
      <c r="T4" s="4"/>
      <c r="U4" s="4"/>
      <c r="V4" s="4"/>
      <c r="W4" s="4"/>
      <c r="X4" s="4"/>
    </row>
    <row r="5" spans="1:24" ht="14.25">
      <c r="A5" s="5" t="s">
        <v>15</v>
      </c>
      <c r="B5" s="4">
        <v>177</v>
      </c>
      <c r="C5" s="4"/>
      <c r="D5" s="5" t="s">
        <v>16</v>
      </c>
      <c r="E5" s="4">
        <f>E4</f>
        <v>4332</v>
      </c>
      <c r="F5" s="4"/>
      <c r="K5" s="4"/>
      <c r="L5" s="4"/>
      <c r="M5" s="4" t="s">
        <v>17</v>
      </c>
      <c r="N5" s="4" t="s">
        <v>18</v>
      </c>
      <c r="O5" s="4">
        <v>5917</v>
      </c>
      <c r="P5" s="4"/>
      <c r="Q5" s="4"/>
      <c r="R5" s="4"/>
      <c r="S5" s="4"/>
      <c r="T5" s="4"/>
      <c r="U5" s="4"/>
      <c r="V5" s="4"/>
      <c r="W5" s="4"/>
      <c r="X5" s="4"/>
    </row>
    <row r="6" spans="1:24" ht="14.25">
      <c r="A6" s="5" t="s">
        <v>19</v>
      </c>
      <c r="B6" s="4">
        <v>235</v>
      </c>
      <c r="C6" s="4"/>
      <c r="D6" s="5" t="s">
        <v>20</v>
      </c>
      <c r="E6" s="4">
        <f>SUM(B4,B5,B8,B9)</f>
        <v>3585</v>
      </c>
      <c r="F6" s="4"/>
      <c r="G6" s="4"/>
      <c r="H6" s="4"/>
      <c r="I6" s="4"/>
      <c r="J6" s="4"/>
      <c r="K6" s="4"/>
      <c r="L6" s="4"/>
      <c r="M6" s="4" t="s">
        <v>21</v>
      </c>
      <c r="N6" s="4" t="s">
        <v>22</v>
      </c>
      <c r="O6" s="4">
        <v>3482</v>
      </c>
      <c r="P6" s="4"/>
      <c r="Q6" s="4"/>
      <c r="R6" s="4"/>
      <c r="S6" s="4"/>
      <c r="T6" s="4"/>
      <c r="U6" s="4"/>
      <c r="V6" s="4"/>
      <c r="W6" s="4"/>
      <c r="X6" s="4"/>
    </row>
    <row r="7" spans="1:24" ht="14.25">
      <c r="A7" s="5" t="s">
        <v>23</v>
      </c>
      <c r="B7" s="4">
        <v>483</v>
      </c>
      <c r="C7" s="4"/>
      <c r="D7" s="5" t="s">
        <v>24</v>
      </c>
      <c r="E7" s="4">
        <f>SUM(B2:B9)</f>
        <v>6000</v>
      </c>
      <c r="F7" s="4"/>
      <c r="G7" s="4"/>
      <c r="H7" s="4"/>
      <c r="I7" s="4"/>
      <c r="J7" s="4"/>
      <c r="K7" s="4"/>
      <c r="L7" s="4"/>
      <c r="M7" s="4" t="s">
        <v>25</v>
      </c>
      <c r="N7" s="4" t="s">
        <v>26</v>
      </c>
      <c r="O7" s="4">
        <v>11779</v>
      </c>
      <c r="P7" s="4"/>
      <c r="Q7" s="4"/>
      <c r="R7" s="4"/>
      <c r="S7" s="4"/>
      <c r="T7" s="4"/>
      <c r="U7" s="4"/>
      <c r="V7" s="4"/>
      <c r="W7" s="4"/>
      <c r="X7" s="4"/>
    </row>
    <row r="8" spans="1:24" ht="14.25">
      <c r="A8" s="5" t="s">
        <v>27</v>
      </c>
      <c r="B8" s="4">
        <v>88</v>
      </c>
      <c r="C8" s="4"/>
      <c r="D8" s="5" t="s">
        <v>28</v>
      </c>
      <c r="E8" s="4">
        <f>E7</f>
        <v>6000</v>
      </c>
      <c r="F8" s="4"/>
      <c r="G8" s="4"/>
      <c r="H8" s="4"/>
      <c r="I8" s="4"/>
      <c r="J8" s="4"/>
      <c r="K8" s="4"/>
      <c r="L8" s="4"/>
      <c r="M8" s="4" t="s">
        <v>29</v>
      </c>
      <c r="N8" s="4" t="s">
        <v>30</v>
      </c>
      <c r="O8" s="4">
        <v>5901</v>
      </c>
      <c r="P8" s="4"/>
      <c r="Q8" s="4"/>
      <c r="R8" s="4"/>
      <c r="S8" s="4"/>
      <c r="T8" s="4"/>
      <c r="U8" s="4"/>
      <c r="V8" s="4"/>
      <c r="W8" s="4"/>
      <c r="X8" s="4"/>
    </row>
    <row r="9" spans="1:24" ht="14.25">
      <c r="A9" s="5" t="s">
        <v>31</v>
      </c>
      <c r="B9" s="4">
        <v>3051</v>
      </c>
      <c r="C9" s="4"/>
      <c r="D9" s="5" t="s">
        <v>32</v>
      </c>
      <c r="E9" s="4">
        <f>SUM(B2,B3,B4,B5)</f>
        <v>2143</v>
      </c>
      <c r="F9" s="4"/>
      <c r="G9" s="4"/>
      <c r="H9" s="4"/>
      <c r="I9" s="4"/>
      <c r="J9" s="4"/>
      <c r="K9" s="4"/>
      <c r="L9" s="4"/>
      <c r="M9" s="4" t="s">
        <v>33</v>
      </c>
      <c r="N9" s="4" t="s">
        <v>34</v>
      </c>
      <c r="O9" s="4">
        <v>5922</v>
      </c>
      <c r="P9" s="4"/>
      <c r="Q9" s="4"/>
      <c r="R9" s="4"/>
      <c r="S9" s="4"/>
      <c r="T9" s="4"/>
      <c r="U9" s="4"/>
      <c r="V9" s="4"/>
      <c r="W9" s="4"/>
      <c r="X9" s="4"/>
    </row>
    <row r="10" spans="1:24" ht="14.25">
      <c r="A10" s="4"/>
      <c r="B10" s="4"/>
      <c r="C10" s="4"/>
      <c r="D10" s="5" t="s">
        <v>35</v>
      </c>
      <c r="E10" s="4">
        <f>SUM(B6:B9)</f>
        <v>3857</v>
      </c>
      <c r="F10" s="4"/>
      <c r="G10" s="4"/>
      <c r="H10" s="4"/>
      <c r="I10" s="4"/>
      <c r="J10" s="4"/>
      <c r="K10" s="4"/>
      <c r="L10" s="4"/>
      <c r="M10" s="4" t="s">
        <v>36</v>
      </c>
      <c r="N10" s="4" t="s">
        <v>37</v>
      </c>
      <c r="O10" s="4">
        <v>5910</v>
      </c>
      <c r="P10" s="4"/>
      <c r="Q10" s="4"/>
      <c r="R10" s="4"/>
      <c r="S10" s="4"/>
      <c r="T10" s="4"/>
      <c r="U10" s="4"/>
      <c r="V10" s="4"/>
      <c r="W10" s="4"/>
      <c r="X10" s="4"/>
    </row>
    <row r="11" spans="1:24" ht="14.25">
      <c r="A11" s="3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 t="s">
        <v>39</v>
      </c>
      <c r="N11" s="4" t="s">
        <v>40</v>
      </c>
      <c r="O11" s="4">
        <v>1668</v>
      </c>
      <c r="P11" s="4"/>
      <c r="Q11" s="4"/>
      <c r="R11" s="4"/>
      <c r="S11" s="4"/>
      <c r="T11" s="4"/>
      <c r="U11" s="4"/>
      <c r="V11" s="4"/>
      <c r="W11" s="4"/>
      <c r="X11" s="4"/>
    </row>
    <row r="12" spans="1:24" ht="14.25">
      <c r="A12" s="5" t="s">
        <v>41</v>
      </c>
      <c r="B12" s="4">
        <v>2084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ht="14.25">
      <c r="A13" s="5" t="s">
        <v>42</v>
      </c>
      <c r="B13" s="4">
        <v>1957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ht="14.25">
      <c r="A14" s="5" t="s">
        <v>43</v>
      </c>
      <c r="B14" s="4">
        <v>219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ht="14.25">
      <c r="A15" s="5" t="s">
        <v>44</v>
      </c>
      <c r="B15" s="4">
        <v>72</v>
      </c>
      <c r="C15" s="4"/>
      <c r="D15" s="4"/>
      <c r="E15" s="4"/>
      <c r="F15" s="4"/>
      <c r="G15" s="4"/>
      <c r="H15" s="4"/>
      <c r="I15" s="4"/>
      <c r="J15" s="4"/>
      <c r="K15" s="4"/>
      <c r="L15" s="4"/>
      <c r="P15" s="4"/>
      <c r="Q15" s="4"/>
      <c r="R15" s="4"/>
      <c r="S15" s="4"/>
      <c r="T15" s="4"/>
      <c r="U15" s="4"/>
      <c r="V15" s="4"/>
      <c r="W15" s="4"/>
      <c r="X15" s="4"/>
    </row>
    <row r="16" spans="1:24" ht="14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P16" s="4"/>
      <c r="Q16" s="4"/>
      <c r="R16" s="4"/>
      <c r="S16" s="4"/>
      <c r="T16" s="4"/>
      <c r="U16" s="4"/>
      <c r="V16" s="4"/>
      <c r="W16" s="4"/>
      <c r="X16" s="4"/>
    </row>
    <row r="17" spans="1:26" ht="14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P17" s="4"/>
      <c r="Q17" s="4"/>
      <c r="R17" s="4"/>
      <c r="S17" s="4"/>
      <c r="T17" s="4"/>
      <c r="U17" s="4"/>
      <c r="V17" s="4"/>
      <c r="W17" s="4"/>
      <c r="X17" s="4"/>
    </row>
    <row r="18" spans="1:26" ht="13.9">
      <c r="A18" s="5" t="s">
        <v>45</v>
      </c>
      <c r="B18" s="5" t="s">
        <v>46</v>
      </c>
      <c r="C18" s="5" t="s">
        <v>47</v>
      </c>
      <c r="D18" s="5" t="s">
        <v>48</v>
      </c>
      <c r="E18" s="5" t="s">
        <v>49</v>
      </c>
      <c r="F18" s="5" t="s">
        <v>50</v>
      </c>
      <c r="G18" s="5" t="s">
        <v>4</v>
      </c>
      <c r="H18" s="5" t="s">
        <v>8</v>
      </c>
      <c r="I18" s="5" t="s">
        <v>12</v>
      </c>
      <c r="J18" s="5" t="s">
        <v>16</v>
      </c>
      <c r="K18" s="5" t="s">
        <v>20</v>
      </c>
      <c r="L18" s="5" t="s">
        <v>24</v>
      </c>
      <c r="M18" s="5" t="s">
        <v>28</v>
      </c>
      <c r="N18" s="5" t="s">
        <v>32</v>
      </c>
      <c r="O18" s="5" t="s">
        <v>35</v>
      </c>
      <c r="P18" s="5" t="s">
        <v>3</v>
      </c>
      <c r="Q18" s="5" t="s">
        <v>7</v>
      </c>
      <c r="R18" s="5" t="s">
        <v>11</v>
      </c>
      <c r="S18" s="5" t="s">
        <v>15</v>
      </c>
      <c r="T18" s="5" t="s">
        <v>19</v>
      </c>
      <c r="U18" s="5" t="s">
        <v>23</v>
      </c>
      <c r="V18" s="5" t="s">
        <v>27</v>
      </c>
      <c r="W18" s="5" t="s">
        <v>31</v>
      </c>
      <c r="X18" s="14" t="s">
        <v>51</v>
      </c>
      <c r="Y18" s="17" t="s">
        <v>52</v>
      </c>
      <c r="Z18" s="18" t="s">
        <v>53</v>
      </c>
    </row>
    <row r="19" spans="1:26" ht="15.75" customHeight="1">
      <c r="A19" s="6" t="s">
        <v>41</v>
      </c>
      <c r="B19" s="6" t="s">
        <v>54</v>
      </c>
      <c r="C19" s="6" t="s">
        <v>55</v>
      </c>
      <c r="D19" s="6" t="s">
        <v>56</v>
      </c>
      <c r="E19" s="6" t="s">
        <v>57</v>
      </c>
      <c r="F19" s="6"/>
      <c r="G19" s="6"/>
      <c r="H19" s="6"/>
      <c r="I19" s="6">
        <v>1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>
        <f>B12</f>
        <v>2084</v>
      </c>
      <c r="Y19" s="1">
        <v>28.923076923076898</v>
      </c>
      <c r="Z19" s="2">
        <f>Y19*X19</f>
        <v>60275.692307692254</v>
      </c>
    </row>
    <row r="20" spans="1:26" ht="14.25">
      <c r="A20" s="6" t="s">
        <v>42</v>
      </c>
      <c r="B20" s="6"/>
      <c r="C20" s="6"/>
      <c r="D20" s="6" t="s">
        <v>56</v>
      </c>
      <c r="E20" s="6"/>
      <c r="F20" s="6"/>
      <c r="G20" s="6"/>
      <c r="H20" s="6"/>
      <c r="I20" s="6">
        <v>0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>
        <f t="shared" ref="X20:X22" si="0">B13</f>
        <v>1957</v>
      </c>
      <c r="Y20" s="1">
        <v>30.769230769230798</v>
      </c>
      <c r="Z20" s="2">
        <f t="shared" ref="Z20:Z51" si="1">Y20*X20</f>
        <v>60215.384615384675</v>
      </c>
    </row>
    <row r="21" spans="1:26" ht="14.25">
      <c r="A21" s="6" t="s">
        <v>43</v>
      </c>
      <c r="B21" s="6"/>
      <c r="C21" s="6"/>
      <c r="D21" s="6" t="s">
        <v>56</v>
      </c>
      <c r="E21" s="6"/>
      <c r="F21" s="6"/>
      <c r="G21" s="6"/>
      <c r="H21" s="6"/>
      <c r="I21" s="6">
        <v>0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>
        <f t="shared" si="0"/>
        <v>219</v>
      </c>
      <c r="Y21" s="1">
        <v>32.307692307692299</v>
      </c>
      <c r="Z21" s="2">
        <f t="shared" si="1"/>
        <v>7075.3846153846134</v>
      </c>
    </row>
    <row r="22" spans="1:26" ht="14.25">
      <c r="A22" s="6" t="s">
        <v>44</v>
      </c>
      <c r="B22" s="6"/>
      <c r="C22" s="6"/>
      <c r="D22" s="6" t="s">
        <v>56</v>
      </c>
      <c r="E22" s="6"/>
      <c r="F22" s="6"/>
      <c r="G22" s="6"/>
      <c r="H22" s="6"/>
      <c r="I22" s="6">
        <v>0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>
        <f t="shared" si="0"/>
        <v>72</v>
      </c>
      <c r="Y22" s="1">
        <v>36.923076923076898</v>
      </c>
      <c r="Z22" s="2">
        <f t="shared" si="1"/>
        <v>2658.4615384615367</v>
      </c>
    </row>
    <row r="23" spans="1:26" ht="14.25">
      <c r="A23" s="7" t="s">
        <v>58</v>
      </c>
      <c r="B23" s="7" t="s">
        <v>59</v>
      </c>
      <c r="C23" s="7" t="s">
        <v>60</v>
      </c>
      <c r="D23" s="7" t="s">
        <v>60</v>
      </c>
      <c r="E23" s="7" t="s">
        <v>61</v>
      </c>
      <c r="F23" s="7" t="s">
        <v>62</v>
      </c>
      <c r="G23" s="4"/>
      <c r="H23" s="9"/>
      <c r="I23" s="4"/>
      <c r="J23" s="4"/>
      <c r="K23" s="4"/>
      <c r="L23" s="4"/>
      <c r="M23" s="4"/>
      <c r="N23" s="7">
        <v>1</v>
      </c>
      <c r="O23" s="7">
        <v>1</v>
      </c>
      <c r="P23" s="4">
        <f t="shared" ref="P23:P140" si="2">G23+H23+L23+M23+N23</f>
        <v>1</v>
      </c>
      <c r="Q23" s="4">
        <f t="shared" ref="Q23:Q140" si="3">I23+J23+L23+M23+N23</f>
        <v>1</v>
      </c>
      <c r="R23" s="4">
        <f t="shared" ref="R23:R140" si="4">P23+K23</f>
        <v>1</v>
      </c>
      <c r="S23" s="4">
        <f t="shared" ref="S23:S140" si="5">Q23+K23</f>
        <v>1</v>
      </c>
      <c r="T23" s="4">
        <f t="shared" ref="T23:T169" si="6">G23+H23+L23+M23+O23</f>
        <v>1</v>
      </c>
      <c r="U23" s="4">
        <f t="shared" ref="U23:U169" si="7">I23+J23+L23+M23+O23</f>
        <v>1</v>
      </c>
      <c r="V23" s="4">
        <f t="shared" ref="V23:V169" si="8">T23+K23</f>
        <v>1</v>
      </c>
      <c r="W23" s="4">
        <f t="shared" ref="W23:W169" si="9">U23+K23</f>
        <v>1</v>
      </c>
      <c r="X23" s="3">
        <f t="shared" ref="X23:X169" si="10">P23*$B$2+$B$3*Q23+$B$4*R23+$B$5*S23+$B$6*T23+$B$7*U23+$B$8*V23+$B$9*W23</f>
        <v>6000</v>
      </c>
      <c r="Y23" s="1">
        <v>6.1538461538461504E-3</v>
      </c>
      <c r="Z23" s="2">
        <f t="shared" si="1"/>
        <v>36.923076923076906</v>
      </c>
    </row>
    <row r="24" spans="1:26" ht="14.25">
      <c r="A24" s="8" t="s">
        <v>63</v>
      </c>
      <c r="B24" s="8" t="s">
        <v>64</v>
      </c>
      <c r="C24" s="8" t="s">
        <v>65</v>
      </c>
      <c r="D24" s="8" t="s">
        <v>66</v>
      </c>
      <c r="E24" s="8"/>
      <c r="F24" s="8"/>
      <c r="G24" s="10">
        <v>4</v>
      </c>
      <c r="H24" s="11"/>
      <c r="I24" s="10">
        <v>5</v>
      </c>
      <c r="J24" s="10"/>
      <c r="K24" s="10">
        <v>0</v>
      </c>
      <c r="L24" s="10">
        <v>1</v>
      </c>
      <c r="M24" s="10">
        <v>1</v>
      </c>
      <c r="N24" s="8">
        <v>16</v>
      </c>
      <c r="O24" s="8">
        <v>16</v>
      </c>
      <c r="P24" s="10">
        <f t="shared" si="2"/>
        <v>22</v>
      </c>
      <c r="Q24" s="10">
        <f t="shared" si="3"/>
        <v>23</v>
      </c>
      <c r="R24" s="10">
        <f t="shared" si="4"/>
        <v>22</v>
      </c>
      <c r="S24" s="10">
        <f t="shared" si="5"/>
        <v>23</v>
      </c>
      <c r="T24" s="10">
        <f t="shared" si="6"/>
        <v>22</v>
      </c>
      <c r="U24" s="10">
        <f t="shared" si="7"/>
        <v>23</v>
      </c>
      <c r="V24" s="10">
        <f t="shared" si="8"/>
        <v>22</v>
      </c>
      <c r="W24" s="10">
        <f t="shared" si="9"/>
        <v>23</v>
      </c>
      <c r="X24" s="15">
        <f t="shared" si="10"/>
        <v>136332</v>
      </c>
      <c r="Y24" s="1">
        <v>2.3076923076923101E-3</v>
      </c>
      <c r="Z24" s="2">
        <f t="shared" si="1"/>
        <v>314.61230769230804</v>
      </c>
    </row>
    <row r="25" spans="1:26" ht="14.25">
      <c r="A25" s="7" t="s">
        <v>67</v>
      </c>
      <c r="B25" s="7" t="s">
        <v>68</v>
      </c>
      <c r="C25" s="7" t="s">
        <v>69</v>
      </c>
      <c r="D25" s="7" t="s">
        <v>70</v>
      </c>
      <c r="E25" s="7"/>
      <c r="F25" s="7"/>
      <c r="G25" s="4">
        <v>1</v>
      </c>
      <c r="H25" s="9"/>
      <c r="I25" s="4">
        <v>1</v>
      </c>
      <c r="J25" s="4"/>
      <c r="K25" s="4"/>
      <c r="L25" s="4"/>
      <c r="M25" s="4"/>
      <c r="N25" s="7"/>
      <c r="O25" s="7"/>
      <c r="P25" s="4">
        <f t="shared" si="2"/>
        <v>1</v>
      </c>
      <c r="Q25" s="4">
        <f t="shared" si="3"/>
        <v>1</v>
      </c>
      <c r="R25" s="4">
        <f t="shared" si="4"/>
        <v>1</v>
      </c>
      <c r="S25" s="4">
        <f t="shared" si="5"/>
        <v>1</v>
      </c>
      <c r="T25" s="4">
        <f t="shared" si="6"/>
        <v>1</v>
      </c>
      <c r="U25" s="4">
        <f t="shared" si="7"/>
        <v>1</v>
      </c>
      <c r="V25" s="4">
        <f t="shared" si="8"/>
        <v>1</v>
      </c>
      <c r="W25" s="4">
        <f t="shared" si="9"/>
        <v>1</v>
      </c>
      <c r="X25" s="3">
        <f t="shared" si="10"/>
        <v>6000</v>
      </c>
      <c r="Y25" s="1">
        <v>6.1538461538461504E-3</v>
      </c>
      <c r="Z25" s="2">
        <f t="shared" si="1"/>
        <v>36.923076923076906</v>
      </c>
    </row>
    <row r="26" spans="1:26" ht="14.25">
      <c r="A26" s="7" t="s">
        <v>71</v>
      </c>
      <c r="B26" s="7" t="s">
        <v>72</v>
      </c>
      <c r="C26" s="7" t="s">
        <v>73</v>
      </c>
      <c r="D26" s="7" t="s">
        <v>74</v>
      </c>
      <c r="E26" s="7"/>
      <c r="F26" s="7"/>
      <c r="G26" s="4"/>
      <c r="H26" s="9"/>
      <c r="I26" s="4"/>
      <c r="J26" s="4"/>
      <c r="K26" s="4"/>
      <c r="L26" s="4"/>
      <c r="M26" s="4"/>
      <c r="N26" s="7">
        <v>3</v>
      </c>
      <c r="O26" s="7">
        <v>3</v>
      </c>
      <c r="P26" s="4">
        <f t="shared" si="2"/>
        <v>3</v>
      </c>
      <c r="Q26" s="4">
        <f t="shared" si="3"/>
        <v>3</v>
      </c>
      <c r="R26" s="4">
        <f t="shared" si="4"/>
        <v>3</v>
      </c>
      <c r="S26" s="4">
        <f t="shared" si="5"/>
        <v>3</v>
      </c>
      <c r="T26" s="4">
        <f t="shared" si="6"/>
        <v>3</v>
      </c>
      <c r="U26" s="4">
        <f t="shared" si="7"/>
        <v>3</v>
      </c>
      <c r="V26" s="4">
        <f t="shared" si="8"/>
        <v>3</v>
      </c>
      <c r="W26" s="4">
        <f t="shared" si="9"/>
        <v>3</v>
      </c>
      <c r="X26" s="3">
        <f t="shared" si="10"/>
        <v>18000</v>
      </c>
      <c r="Y26" s="1">
        <v>2.3076923076923101E-3</v>
      </c>
      <c r="Z26" s="2">
        <f t="shared" si="1"/>
        <v>41.538461538461583</v>
      </c>
    </row>
    <row r="27" spans="1:26" ht="14.25">
      <c r="A27" s="7" t="s">
        <v>75</v>
      </c>
      <c r="B27" s="7" t="s">
        <v>76</v>
      </c>
      <c r="C27" s="7" t="s">
        <v>77</v>
      </c>
      <c r="D27" s="7" t="s">
        <v>78</v>
      </c>
      <c r="E27" s="7"/>
      <c r="F27" s="7"/>
      <c r="G27" s="4"/>
      <c r="H27" s="9"/>
      <c r="I27" s="4"/>
      <c r="J27" s="4"/>
      <c r="K27" s="4"/>
      <c r="L27" s="4"/>
      <c r="M27" s="4"/>
      <c r="N27" s="7">
        <v>1</v>
      </c>
      <c r="O27" s="7">
        <v>1</v>
      </c>
      <c r="P27" s="4">
        <f t="shared" si="2"/>
        <v>1</v>
      </c>
      <c r="Q27" s="4">
        <f t="shared" si="3"/>
        <v>1</v>
      </c>
      <c r="R27" s="4">
        <f t="shared" si="4"/>
        <v>1</v>
      </c>
      <c r="S27" s="4">
        <f t="shared" si="5"/>
        <v>1</v>
      </c>
      <c r="T27" s="4">
        <f t="shared" si="6"/>
        <v>1</v>
      </c>
      <c r="U27" s="4">
        <f t="shared" si="7"/>
        <v>1</v>
      </c>
      <c r="V27" s="4">
        <f t="shared" si="8"/>
        <v>1</v>
      </c>
      <c r="W27" s="4">
        <f t="shared" si="9"/>
        <v>1</v>
      </c>
      <c r="X27" s="3">
        <f t="shared" si="10"/>
        <v>6000</v>
      </c>
      <c r="Y27" s="1">
        <v>1.5384615384615399E-2</v>
      </c>
      <c r="Z27" s="2">
        <f t="shared" si="1"/>
        <v>92.307692307692392</v>
      </c>
    </row>
    <row r="28" spans="1:26" ht="14.25">
      <c r="A28" s="7" t="s">
        <v>79</v>
      </c>
      <c r="B28" s="7" t="s">
        <v>80</v>
      </c>
      <c r="C28" s="7" t="s">
        <v>81</v>
      </c>
      <c r="D28" s="7" t="s">
        <v>82</v>
      </c>
      <c r="E28" s="7"/>
      <c r="F28" s="7"/>
      <c r="G28" s="4"/>
      <c r="H28" s="9"/>
      <c r="I28" s="4"/>
      <c r="J28" s="4"/>
      <c r="K28" s="4"/>
      <c r="L28" s="4"/>
      <c r="M28" s="4"/>
      <c r="N28" s="7">
        <v>1</v>
      </c>
      <c r="O28" s="7">
        <v>1</v>
      </c>
      <c r="P28" s="4">
        <f t="shared" si="2"/>
        <v>1</v>
      </c>
      <c r="Q28" s="4">
        <f t="shared" si="3"/>
        <v>1</v>
      </c>
      <c r="R28" s="4">
        <f t="shared" si="4"/>
        <v>1</v>
      </c>
      <c r="S28" s="4">
        <f t="shared" si="5"/>
        <v>1</v>
      </c>
      <c r="T28" s="4">
        <f t="shared" si="6"/>
        <v>1</v>
      </c>
      <c r="U28" s="4">
        <f t="shared" si="7"/>
        <v>1</v>
      </c>
      <c r="V28" s="4">
        <f t="shared" si="8"/>
        <v>1</v>
      </c>
      <c r="W28" s="4">
        <f t="shared" si="9"/>
        <v>1</v>
      </c>
      <c r="X28" s="3">
        <f t="shared" si="10"/>
        <v>6000</v>
      </c>
      <c r="Y28" s="1">
        <v>4.0000000000000001E-3</v>
      </c>
      <c r="Z28" s="2">
        <f t="shared" si="1"/>
        <v>24</v>
      </c>
    </row>
    <row r="29" spans="1:26" ht="14.25">
      <c r="A29" s="8" t="s">
        <v>83</v>
      </c>
      <c r="B29" s="8" t="s">
        <v>84</v>
      </c>
      <c r="C29" s="8" t="s">
        <v>65</v>
      </c>
      <c r="D29" s="8" t="s">
        <v>85</v>
      </c>
      <c r="E29" s="8"/>
      <c r="F29" s="8"/>
      <c r="G29" s="10">
        <v>7</v>
      </c>
      <c r="H29" s="11"/>
      <c r="I29" s="10">
        <v>10</v>
      </c>
      <c r="J29" s="10"/>
      <c r="K29" s="10">
        <v>0</v>
      </c>
      <c r="L29" s="10">
        <v>1</v>
      </c>
      <c r="M29" s="10"/>
      <c r="N29" s="8">
        <v>10</v>
      </c>
      <c r="O29" s="8">
        <v>10</v>
      </c>
      <c r="P29" s="10">
        <f t="shared" si="2"/>
        <v>18</v>
      </c>
      <c r="Q29" s="10">
        <f t="shared" si="3"/>
        <v>21</v>
      </c>
      <c r="R29" s="10">
        <f t="shared" si="4"/>
        <v>18</v>
      </c>
      <c r="S29" s="10">
        <f t="shared" si="5"/>
        <v>21</v>
      </c>
      <c r="T29" s="10">
        <f t="shared" si="6"/>
        <v>18</v>
      </c>
      <c r="U29" s="10">
        <f t="shared" si="7"/>
        <v>21</v>
      </c>
      <c r="V29" s="10">
        <f t="shared" si="8"/>
        <v>18</v>
      </c>
      <c r="W29" s="10">
        <f t="shared" si="9"/>
        <v>21</v>
      </c>
      <c r="X29" s="15">
        <f t="shared" si="10"/>
        <v>120996</v>
      </c>
      <c r="Y29" s="1">
        <v>3.0769230769230797E-4</v>
      </c>
      <c r="Z29" s="2">
        <f t="shared" si="1"/>
        <v>37.229538461538496</v>
      </c>
    </row>
    <row r="30" spans="1:26" ht="15.75" customHeight="1">
      <c r="A30" s="8" t="s">
        <v>86</v>
      </c>
      <c r="B30" s="8" t="s">
        <v>87</v>
      </c>
      <c r="C30" s="8" t="s">
        <v>88</v>
      </c>
      <c r="D30" s="8" t="s">
        <v>87</v>
      </c>
      <c r="E30" s="8"/>
      <c r="F30" s="8"/>
      <c r="G30" s="10">
        <v>0</v>
      </c>
      <c r="H30" s="11"/>
      <c r="I30" s="10"/>
      <c r="J30" s="10"/>
      <c r="K30" s="10"/>
      <c r="L30" s="10"/>
      <c r="M30" s="10"/>
      <c r="N30" s="8"/>
      <c r="O30" s="8"/>
      <c r="P30" s="10">
        <f t="shared" si="2"/>
        <v>0</v>
      </c>
      <c r="Q30" s="10">
        <f t="shared" si="3"/>
        <v>0</v>
      </c>
      <c r="R30" s="10">
        <f t="shared" si="4"/>
        <v>0</v>
      </c>
      <c r="S30" s="10">
        <f t="shared" si="5"/>
        <v>0</v>
      </c>
      <c r="T30" s="10">
        <f t="shared" si="6"/>
        <v>0</v>
      </c>
      <c r="U30" s="10">
        <f t="shared" si="7"/>
        <v>0</v>
      </c>
      <c r="V30" s="10">
        <f t="shared" si="8"/>
        <v>0</v>
      </c>
      <c r="W30" s="10">
        <f t="shared" si="9"/>
        <v>0</v>
      </c>
      <c r="X30" s="15">
        <f t="shared" si="10"/>
        <v>0</v>
      </c>
      <c r="Y30" s="1">
        <v>3.07692307692308E-3</v>
      </c>
      <c r="Z30" s="2">
        <f t="shared" si="1"/>
        <v>0</v>
      </c>
    </row>
    <row r="31" spans="1:26" ht="15.75" customHeight="1">
      <c r="A31" s="8" t="s">
        <v>89</v>
      </c>
      <c r="B31" s="8" t="s">
        <v>90</v>
      </c>
      <c r="C31" s="8" t="s">
        <v>91</v>
      </c>
      <c r="D31" s="8" t="s">
        <v>90</v>
      </c>
      <c r="E31" s="8"/>
      <c r="F31" s="8"/>
      <c r="G31" s="10">
        <v>3</v>
      </c>
      <c r="H31" s="11"/>
      <c r="I31" s="10">
        <v>6</v>
      </c>
      <c r="J31" s="10">
        <v>1</v>
      </c>
      <c r="K31" s="10">
        <v>22</v>
      </c>
      <c r="L31" s="10">
        <v>10</v>
      </c>
      <c r="M31" s="10"/>
      <c r="N31" s="8">
        <v>46</v>
      </c>
      <c r="O31" s="8">
        <v>46</v>
      </c>
      <c r="P31" s="10">
        <f t="shared" si="2"/>
        <v>59</v>
      </c>
      <c r="Q31" s="10">
        <f t="shared" si="3"/>
        <v>63</v>
      </c>
      <c r="R31" s="10">
        <f t="shared" si="4"/>
        <v>81</v>
      </c>
      <c r="S31" s="10">
        <f t="shared" si="5"/>
        <v>85</v>
      </c>
      <c r="T31" s="10">
        <f t="shared" si="6"/>
        <v>59</v>
      </c>
      <c r="U31" s="10">
        <f t="shared" si="7"/>
        <v>63</v>
      </c>
      <c r="V31" s="10">
        <f t="shared" si="8"/>
        <v>81</v>
      </c>
      <c r="W31" s="10">
        <f t="shared" si="9"/>
        <v>85</v>
      </c>
      <c r="X31" s="15">
        <f t="shared" si="10"/>
        <v>450198</v>
      </c>
      <c r="Y31" s="1">
        <v>7.6923076923076901E-4</v>
      </c>
      <c r="Z31" s="2">
        <f t="shared" si="1"/>
        <v>346.30615384615373</v>
      </c>
    </row>
    <row r="32" spans="1:26" ht="15.75" customHeight="1">
      <c r="A32" s="7" t="s">
        <v>92</v>
      </c>
      <c r="B32" s="7" t="s">
        <v>93</v>
      </c>
      <c r="C32" s="7" t="s">
        <v>91</v>
      </c>
      <c r="D32" s="7" t="s">
        <v>93</v>
      </c>
      <c r="E32" s="7"/>
      <c r="F32" s="7"/>
      <c r="G32" s="4">
        <v>1</v>
      </c>
      <c r="H32" s="9"/>
      <c r="I32" s="4">
        <v>1</v>
      </c>
      <c r="J32" s="4"/>
      <c r="K32" s="4"/>
      <c r="L32" s="4">
        <v>1</v>
      </c>
      <c r="M32" s="4"/>
      <c r="N32" s="7">
        <v>1</v>
      </c>
      <c r="O32" s="7">
        <v>1</v>
      </c>
      <c r="P32" s="4">
        <f t="shared" si="2"/>
        <v>3</v>
      </c>
      <c r="Q32" s="4">
        <f t="shared" si="3"/>
        <v>3</v>
      </c>
      <c r="R32" s="4">
        <f t="shared" si="4"/>
        <v>3</v>
      </c>
      <c r="S32" s="4">
        <f t="shared" si="5"/>
        <v>3</v>
      </c>
      <c r="T32" s="4">
        <f t="shared" si="6"/>
        <v>3</v>
      </c>
      <c r="U32" s="4">
        <f t="shared" si="7"/>
        <v>3</v>
      </c>
      <c r="V32" s="4">
        <f t="shared" si="8"/>
        <v>3</v>
      </c>
      <c r="W32" s="4">
        <f t="shared" si="9"/>
        <v>3</v>
      </c>
      <c r="X32" s="3">
        <f t="shared" si="10"/>
        <v>18000</v>
      </c>
      <c r="Y32" s="1">
        <v>1.0769230769230799E-3</v>
      </c>
      <c r="Z32" s="2">
        <f t="shared" si="1"/>
        <v>19.38461538461544</v>
      </c>
    </row>
    <row r="33" spans="1:26" ht="15.75" customHeight="1">
      <c r="A33" s="8" t="s">
        <v>94</v>
      </c>
      <c r="B33" s="8" t="s">
        <v>95</v>
      </c>
      <c r="C33" s="8" t="s">
        <v>65</v>
      </c>
      <c r="D33" s="8" t="s">
        <v>96</v>
      </c>
      <c r="E33" s="8"/>
      <c r="F33" s="8"/>
      <c r="G33" s="10"/>
      <c r="H33" s="11"/>
      <c r="I33" s="10"/>
      <c r="J33" s="10"/>
      <c r="K33" s="10"/>
      <c r="L33" s="10"/>
      <c r="M33" s="10"/>
      <c r="N33" s="8">
        <v>2</v>
      </c>
      <c r="O33" s="8">
        <v>2</v>
      </c>
      <c r="P33" s="10">
        <f t="shared" si="2"/>
        <v>2</v>
      </c>
      <c r="Q33" s="10">
        <f t="shared" si="3"/>
        <v>2</v>
      </c>
      <c r="R33" s="10">
        <f t="shared" si="4"/>
        <v>2</v>
      </c>
      <c r="S33" s="10">
        <f t="shared" si="5"/>
        <v>2</v>
      </c>
      <c r="T33" s="10">
        <f t="shared" si="6"/>
        <v>2</v>
      </c>
      <c r="U33" s="10">
        <f t="shared" si="7"/>
        <v>2</v>
      </c>
      <c r="V33" s="10">
        <f t="shared" si="8"/>
        <v>2</v>
      </c>
      <c r="W33" s="10">
        <f t="shared" si="9"/>
        <v>2</v>
      </c>
      <c r="X33" s="15">
        <f t="shared" si="10"/>
        <v>12000</v>
      </c>
      <c r="Y33" s="1">
        <v>4.6153846153846202E-4</v>
      </c>
      <c r="Z33" s="2">
        <f t="shared" si="1"/>
        <v>5.5384615384615445</v>
      </c>
    </row>
    <row r="34" spans="1:26" ht="15.75" customHeight="1">
      <c r="A34" s="7" t="s">
        <v>97</v>
      </c>
      <c r="B34" s="7" t="s">
        <v>98</v>
      </c>
      <c r="C34" s="7" t="s">
        <v>99</v>
      </c>
      <c r="D34" s="7"/>
      <c r="E34" s="7"/>
      <c r="F34" s="7"/>
      <c r="G34" s="4"/>
      <c r="H34" s="9"/>
      <c r="I34" s="4">
        <v>2</v>
      </c>
      <c r="J34" s="4"/>
      <c r="K34" s="4"/>
      <c r="L34" s="4"/>
      <c r="M34" s="4"/>
      <c r="N34" s="7"/>
      <c r="O34" s="7"/>
      <c r="P34" s="4">
        <f t="shared" si="2"/>
        <v>0</v>
      </c>
      <c r="Q34" s="4">
        <f t="shared" si="3"/>
        <v>2</v>
      </c>
      <c r="R34" s="4">
        <f t="shared" si="4"/>
        <v>0</v>
      </c>
      <c r="S34" s="4">
        <f t="shared" si="5"/>
        <v>2</v>
      </c>
      <c r="T34" s="4">
        <f t="shared" si="6"/>
        <v>0</v>
      </c>
      <c r="U34" s="4">
        <f t="shared" si="7"/>
        <v>2</v>
      </c>
      <c r="V34" s="4">
        <f t="shared" si="8"/>
        <v>0</v>
      </c>
      <c r="W34" s="4">
        <f t="shared" si="9"/>
        <v>2</v>
      </c>
      <c r="X34" s="3">
        <f t="shared" si="10"/>
        <v>8664</v>
      </c>
      <c r="Y34" s="1">
        <v>6.15384615384615E-2</v>
      </c>
      <c r="Z34" s="2">
        <f t="shared" si="1"/>
        <v>533.16923076923047</v>
      </c>
    </row>
    <row r="35" spans="1:26" ht="15.75" customHeight="1">
      <c r="A35" s="8" t="s">
        <v>100</v>
      </c>
      <c r="B35" s="8" t="s">
        <v>101</v>
      </c>
      <c r="C35" s="8" t="s">
        <v>91</v>
      </c>
      <c r="D35" s="8"/>
      <c r="E35" s="8"/>
      <c r="F35" s="8"/>
      <c r="G35" s="10"/>
      <c r="H35" s="11"/>
      <c r="I35" s="10">
        <v>0</v>
      </c>
      <c r="J35" s="10"/>
      <c r="K35" s="10"/>
      <c r="L35" s="10"/>
      <c r="M35" s="10"/>
      <c r="N35" s="8"/>
      <c r="O35" s="8"/>
      <c r="P35" s="10">
        <f t="shared" si="2"/>
        <v>0</v>
      </c>
      <c r="Q35" s="10">
        <f t="shared" si="3"/>
        <v>0</v>
      </c>
      <c r="R35" s="10">
        <f t="shared" si="4"/>
        <v>0</v>
      </c>
      <c r="S35" s="10">
        <f t="shared" si="5"/>
        <v>0</v>
      </c>
      <c r="T35" s="10">
        <f t="shared" si="6"/>
        <v>0</v>
      </c>
      <c r="U35" s="10">
        <f t="shared" si="7"/>
        <v>0</v>
      </c>
      <c r="V35" s="10">
        <f t="shared" si="8"/>
        <v>0</v>
      </c>
      <c r="W35" s="10">
        <f t="shared" si="9"/>
        <v>0</v>
      </c>
      <c r="X35" s="15">
        <f t="shared" si="10"/>
        <v>0</v>
      </c>
      <c r="Y35" s="1">
        <v>1.0769230769230799E-3</v>
      </c>
      <c r="Z35" s="2">
        <f t="shared" si="1"/>
        <v>0</v>
      </c>
    </row>
    <row r="36" spans="1:26" ht="15.75" customHeight="1">
      <c r="A36" s="8" t="s">
        <v>102</v>
      </c>
      <c r="B36" s="8" t="s">
        <v>103</v>
      </c>
      <c r="C36" s="8" t="s">
        <v>91</v>
      </c>
      <c r="D36" s="8" t="s">
        <v>103</v>
      </c>
      <c r="E36" s="8"/>
      <c r="F36" s="8"/>
      <c r="G36" s="10"/>
      <c r="H36" s="11"/>
      <c r="I36" s="10"/>
      <c r="J36" s="10"/>
      <c r="K36" s="10"/>
      <c r="L36" s="10"/>
      <c r="M36" s="10"/>
      <c r="N36" s="8">
        <v>1</v>
      </c>
      <c r="O36" s="8">
        <v>1</v>
      </c>
      <c r="P36" s="10">
        <f t="shared" si="2"/>
        <v>1</v>
      </c>
      <c r="Q36" s="10">
        <f t="shared" si="3"/>
        <v>1</v>
      </c>
      <c r="R36" s="10">
        <f t="shared" si="4"/>
        <v>1</v>
      </c>
      <c r="S36" s="10">
        <f t="shared" si="5"/>
        <v>1</v>
      </c>
      <c r="T36" s="10">
        <f t="shared" si="6"/>
        <v>1</v>
      </c>
      <c r="U36" s="10">
        <f t="shared" si="7"/>
        <v>1</v>
      </c>
      <c r="V36" s="10">
        <f t="shared" si="8"/>
        <v>1</v>
      </c>
      <c r="W36" s="10">
        <f t="shared" si="9"/>
        <v>1</v>
      </c>
      <c r="X36" s="15">
        <f t="shared" si="10"/>
        <v>6000</v>
      </c>
      <c r="Y36" s="1">
        <v>7.6923076923076901E-4</v>
      </c>
      <c r="Z36" s="2">
        <f t="shared" si="1"/>
        <v>4.6153846153846141</v>
      </c>
    </row>
    <row r="37" spans="1:26" ht="15.75" customHeight="1">
      <c r="A37" s="7" t="s">
        <v>104</v>
      </c>
      <c r="B37" s="7" t="s">
        <v>105</v>
      </c>
      <c r="C37" s="7" t="s">
        <v>65</v>
      </c>
      <c r="D37" s="7" t="s">
        <v>106</v>
      </c>
      <c r="E37" s="7"/>
      <c r="F37" s="7"/>
      <c r="G37" s="4">
        <v>3</v>
      </c>
      <c r="H37" s="9"/>
      <c r="I37" s="4">
        <v>4</v>
      </c>
      <c r="J37" s="4"/>
      <c r="K37" s="4">
        <v>2</v>
      </c>
      <c r="L37" s="4"/>
      <c r="M37" s="4">
        <v>3</v>
      </c>
      <c r="N37" s="7">
        <v>10</v>
      </c>
      <c r="O37" s="7">
        <v>10</v>
      </c>
      <c r="P37" s="4">
        <f t="shared" si="2"/>
        <v>16</v>
      </c>
      <c r="Q37" s="4">
        <f t="shared" si="3"/>
        <v>17</v>
      </c>
      <c r="R37" s="4">
        <f t="shared" si="4"/>
        <v>18</v>
      </c>
      <c r="S37" s="4">
        <f t="shared" si="5"/>
        <v>19</v>
      </c>
      <c r="T37" s="4">
        <f t="shared" si="6"/>
        <v>16</v>
      </c>
      <c r="U37" s="4">
        <f t="shared" si="7"/>
        <v>17</v>
      </c>
      <c r="V37" s="4">
        <f t="shared" si="8"/>
        <v>18</v>
      </c>
      <c r="W37" s="4">
        <f t="shared" si="9"/>
        <v>19</v>
      </c>
      <c r="X37" s="3">
        <f t="shared" si="10"/>
        <v>107502</v>
      </c>
      <c r="Y37" s="1">
        <v>3.0769230769230797E-4</v>
      </c>
      <c r="Z37" s="2">
        <f t="shared" si="1"/>
        <v>33.077538461538495</v>
      </c>
    </row>
    <row r="38" spans="1:26" ht="15.75" customHeight="1">
      <c r="A38" s="7" t="s">
        <v>107</v>
      </c>
      <c r="B38" s="7" t="s">
        <v>108</v>
      </c>
      <c r="C38" s="7" t="s">
        <v>65</v>
      </c>
      <c r="D38" s="7" t="s">
        <v>109</v>
      </c>
      <c r="E38" s="7"/>
      <c r="F38" s="7"/>
      <c r="G38" s="4"/>
      <c r="H38" s="9"/>
      <c r="I38" s="4"/>
      <c r="J38" s="4"/>
      <c r="K38" s="4"/>
      <c r="L38" s="4"/>
      <c r="M38" s="4"/>
      <c r="N38" s="7">
        <v>2</v>
      </c>
      <c r="O38" s="7">
        <v>2</v>
      </c>
      <c r="P38" s="4">
        <f t="shared" si="2"/>
        <v>2</v>
      </c>
      <c r="Q38" s="4">
        <f t="shared" si="3"/>
        <v>2</v>
      </c>
      <c r="R38" s="4">
        <f t="shared" si="4"/>
        <v>2</v>
      </c>
      <c r="S38" s="4">
        <f t="shared" si="5"/>
        <v>2</v>
      </c>
      <c r="T38" s="4">
        <f t="shared" si="6"/>
        <v>2</v>
      </c>
      <c r="U38" s="4">
        <f t="shared" si="7"/>
        <v>2</v>
      </c>
      <c r="V38" s="4">
        <f t="shared" si="8"/>
        <v>2</v>
      </c>
      <c r="W38" s="4">
        <f t="shared" si="9"/>
        <v>2</v>
      </c>
      <c r="X38" s="3">
        <f t="shared" si="10"/>
        <v>12000</v>
      </c>
      <c r="Y38" s="1">
        <v>3.0769230769230797E-4</v>
      </c>
      <c r="Z38" s="2">
        <f t="shared" si="1"/>
        <v>3.6923076923076956</v>
      </c>
    </row>
    <row r="39" spans="1:26" ht="15.75" customHeight="1">
      <c r="A39" s="7" t="s">
        <v>110</v>
      </c>
      <c r="B39" s="7" t="s">
        <v>111</v>
      </c>
      <c r="C39" s="7" t="s">
        <v>91</v>
      </c>
      <c r="D39" s="7" t="s">
        <v>111</v>
      </c>
      <c r="E39" s="7"/>
      <c r="F39" s="7"/>
      <c r="G39" s="4"/>
      <c r="H39" s="9"/>
      <c r="I39" s="4"/>
      <c r="J39" s="4"/>
      <c r="K39" s="4"/>
      <c r="L39" s="4"/>
      <c r="M39" s="4">
        <v>1</v>
      </c>
      <c r="N39" s="7"/>
      <c r="O39" s="7"/>
      <c r="P39" s="4">
        <f t="shared" si="2"/>
        <v>1</v>
      </c>
      <c r="Q39" s="4">
        <f t="shared" si="3"/>
        <v>1</v>
      </c>
      <c r="R39" s="4">
        <f t="shared" si="4"/>
        <v>1</v>
      </c>
      <c r="S39" s="4">
        <f t="shared" si="5"/>
        <v>1</v>
      </c>
      <c r="T39" s="4">
        <f t="shared" si="6"/>
        <v>1</v>
      </c>
      <c r="U39" s="4">
        <f t="shared" si="7"/>
        <v>1</v>
      </c>
      <c r="V39" s="4">
        <f t="shared" si="8"/>
        <v>1</v>
      </c>
      <c r="W39" s="4">
        <f t="shared" si="9"/>
        <v>1</v>
      </c>
      <c r="X39" s="3">
        <f t="shared" si="10"/>
        <v>6000</v>
      </c>
      <c r="Y39" s="1">
        <v>1.53846153846154E-3</v>
      </c>
      <c r="Z39" s="2">
        <f t="shared" si="1"/>
        <v>9.2307692307692406</v>
      </c>
    </row>
    <row r="40" spans="1:26" ht="15.75" customHeight="1">
      <c r="A40" s="7" t="s">
        <v>112</v>
      </c>
      <c r="B40" s="7" t="s">
        <v>113</v>
      </c>
      <c r="C40" s="7" t="s">
        <v>91</v>
      </c>
      <c r="D40" s="7" t="s">
        <v>113</v>
      </c>
      <c r="E40" s="7"/>
      <c r="F40" s="7"/>
      <c r="G40" s="4"/>
      <c r="H40" s="9"/>
      <c r="I40" s="4"/>
      <c r="J40" s="4"/>
      <c r="K40" s="4">
        <v>1</v>
      </c>
      <c r="L40" s="4">
        <v>6</v>
      </c>
      <c r="M40" s="4"/>
      <c r="N40" s="7">
        <v>3</v>
      </c>
      <c r="O40" s="7">
        <v>3</v>
      </c>
      <c r="P40" s="4">
        <f t="shared" si="2"/>
        <v>9</v>
      </c>
      <c r="Q40" s="4">
        <f t="shared" si="3"/>
        <v>9</v>
      </c>
      <c r="R40" s="4">
        <f t="shared" si="4"/>
        <v>10</v>
      </c>
      <c r="S40" s="4">
        <f t="shared" si="5"/>
        <v>10</v>
      </c>
      <c r="T40" s="4">
        <f t="shared" si="6"/>
        <v>9</v>
      </c>
      <c r="U40" s="4">
        <f t="shared" si="7"/>
        <v>9</v>
      </c>
      <c r="V40" s="4">
        <f t="shared" si="8"/>
        <v>10</v>
      </c>
      <c r="W40" s="4">
        <f t="shared" si="9"/>
        <v>10</v>
      </c>
      <c r="X40" s="3">
        <f t="shared" si="10"/>
        <v>57585</v>
      </c>
      <c r="Y40" s="1">
        <v>1.0769230769230799E-3</v>
      </c>
      <c r="Z40" s="2">
        <f t="shared" si="1"/>
        <v>62.01461538461556</v>
      </c>
    </row>
    <row r="41" spans="1:26" ht="15.75" customHeight="1">
      <c r="A41" s="7" t="s">
        <v>114</v>
      </c>
      <c r="B41" s="7" t="s">
        <v>115</v>
      </c>
      <c r="C41" s="7" t="s">
        <v>91</v>
      </c>
      <c r="D41" s="7"/>
      <c r="E41" s="7"/>
      <c r="F41" s="7"/>
      <c r="G41" s="4"/>
      <c r="H41" s="9"/>
      <c r="I41" s="4">
        <v>2</v>
      </c>
      <c r="J41" s="4"/>
      <c r="K41" s="4"/>
      <c r="L41" s="4"/>
      <c r="M41" s="4"/>
      <c r="N41" s="7"/>
      <c r="O41" s="7"/>
      <c r="P41" s="4">
        <f t="shared" si="2"/>
        <v>0</v>
      </c>
      <c r="Q41" s="4">
        <f t="shared" si="3"/>
        <v>2</v>
      </c>
      <c r="R41" s="4">
        <f t="shared" si="4"/>
        <v>0</v>
      </c>
      <c r="S41" s="4">
        <f t="shared" si="5"/>
        <v>2</v>
      </c>
      <c r="T41" s="4">
        <f t="shared" si="6"/>
        <v>0</v>
      </c>
      <c r="U41" s="4">
        <f t="shared" si="7"/>
        <v>2</v>
      </c>
      <c r="V41" s="4">
        <f t="shared" si="8"/>
        <v>0</v>
      </c>
      <c r="W41" s="4">
        <f t="shared" si="9"/>
        <v>2</v>
      </c>
      <c r="X41" s="3">
        <f t="shared" si="10"/>
        <v>8664</v>
      </c>
      <c r="Y41" s="1">
        <v>1.0769230769230799E-3</v>
      </c>
      <c r="Z41" s="2">
        <f t="shared" si="1"/>
        <v>9.3304615384615648</v>
      </c>
    </row>
    <row r="42" spans="1:26" ht="15.75" customHeight="1">
      <c r="A42" s="7" t="s">
        <v>116</v>
      </c>
      <c r="B42" s="7" t="s">
        <v>117</v>
      </c>
      <c r="C42" s="7" t="s">
        <v>88</v>
      </c>
      <c r="D42" s="7" t="s">
        <v>117</v>
      </c>
      <c r="E42" s="7"/>
      <c r="F42" s="7"/>
      <c r="G42" s="4">
        <v>1</v>
      </c>
      <c r="H42" s="9"/>
      <c r="I42" s="4">
        <v>1</v>
      </c>
      <c r="J42" s="4"/>
      <c r="K42" s="4">
        <v>2</v>
      </c>
      <c r="L42" s="4">
        <v>4</v>
      </c>
      <c r="M42" s="4"/>
      <c r="N42" s="7">
        <v>16</v>
      </c>
      <c r="O42" s="7">
        <v>16</v>
      </c>
      <c r="P42" s="4">
        <f t="shared" si="2"/>
        <v>21</v>
      </c>
      <c r="Q42" s="4">
        <f t="shared" si="3"/>
        <v>21</v>
      </c>
      <c r="R42" s="4">
        <f t="shared" si="4"/>
        <v>23</v>
      </c>
      <c r="S42" s="4">
        <f t="shared" si="5"/>
        <v>23</v>
      </c>
      <c r="T42" s="4">
        <f t="shared" si="6"/>
        <v>21</v>
      </c>
      <c r="U42" s="4">
        <f t="shared" si="7"/>
        <v>21</v>
      </c>
      <c r="V42" s="4">
        <f t="shared" si="8"/>
        <v>23</v>
      </c>
      <c r="W42" s="4">
        <f t="shared" si="9"/>
        <v>23</v>
      </c>
      <c r="X42" s="3">
        <f t="shared" si="10"/>
        <v>133170</v>
      </c>
      <c r="Y42" s="1">
        <v>6.1538461538461504E-3</v>
      </c>
      <c r="Z42" s="2">
        <f t="shared" si="1"/>
        <v>819.50769230769185</v>
      </c>
    </row>
    <row r="43" spans="1:26" ht="15.75" customHeight="1">
      <c r="A43" s="6" t="s">
        <v>118</v>
      </c>
      <c r="B43" s="6" t="s">
        <v>119</v>
      </c>
      <c r="C43" s="6" t="s">
        <v>88</v>
      </c>
      <c r="D43" s="6"/>
      <c r="E43" s="6"/>
      <c r="F43" s="6"/>
      <c r="G43" s="12">
        <v>2</v>
      </c>
      <c r="H43" s="13"/>
      <c r="I43" s="12">
        <v>2</v>
      </c>
      <c r="J43" s="12"/>
      <c r="K43" s="12"/>
      <c r="L43" s="12"/>
      <c r="M43" s="12"/>
      <c r="N43" s="6"/>
      <c r="O43" s="6"/>
      <c r="P43" s="12">
        <f t="shared" si="2"/>
        <v>2</v>
      </c>
      <c r="Q43" s="12">
        <f t="shared" si="3"/>
        <v>2</v>
      </c>
      <c r="R43" s="12">
        <f t="shared" si="4"/>
        <v>2</v>
      </c>
      <c r="S43" s="12">
        <f t="shared" si="5"/>
        <v>2</v>
      </c>
      <c r="T43" s="12">
        <f t="shared" si="6"/>
        <v>2</v>
      </c>
      <c r="U43" s="12">
        <f t="shared" si="7"/>
        <v>2</v>
      </c>
      <c r="V43" s="12">
        <f t="shared" si="8"/>
        <v>2</v>
      </c>
      <c r="W43" s="12">
        <f t="shared" si="9"/>
        <v>2</v>
      </c>
      <c r="X43" s="16">
        <f t="shared" si="10"/>
        <v>12000</v>
      </c>
      <c r="Y43" s="1">
        <v>1.2307692307692301E-2</v>
      </c>
      <c r="Z43" s="2">
        <f t="shared" si="1"/>
        <v>147.69230769230762</v>
      </c>
    </row>
    <row r="44" spans="1:26" ht="15.75" customHeight="1">
      <c r="A44" s="7" t="s">
        <v>120</v>
      </c>
      <c r="B44" s="7" t="s">
        <v>121</v>
      </c>
      <c r="C44" s="7" t="s">
        <v>91</v>
      </c>
      <c r="D44" s="7" t="s">
        <v>121</v>
      </c>
      <c r="E44" s="7"/>
      <c r="F44" s="7"/>
      <c r="G44" s="4">
        <v>1</v>
      </c>
      <c r="H44" s="9"/>
      <c r="I44" s="4">
        <v>1</v>
      </c>
      <c r="J44" s="4"/>
      <c r="K44" s="4">
        <v>3</v>
      </c>
      <c r="L44" s="4"/>
      <c r="M44" s="4">
        <v>1</v>
      </c>
      <c r="N44" s="7"/>
      <c r="O44" s="7"/>
      <c r="P44" s="4">
        <f t="shared" si="2"/>
        <v>2</v>
      </c>
      <c r="Q44" s="4">
        <f t="shared" si="3"/>
        <v>2</v>
      </c>
      <c r="R44" s="4">
        <f t="shared" si="4"/>
        <v>5</v>
      </c>
      <c r="S44" s="4">
        <f t="shared" si="5"/>
        <v>5</v>
      </c>
      <c r="T44" s="4">
        <f t="shared" si="6"/>
        <v>2</v>
      </c>
      <c r="U44" s="4">
        <f t="shared" si="7"/>
        <v>2</v>
      </c>
      <c r="V44" s="4">
        <f t="shared" si="8"/>
        <v>5</v>
      </c>
      <c r="W44" s="4">
        <f t="shared" si="9"/>
        <v>5</v>
      </c>
      <c r="X44" s="3">
        <f t="shared" si="10"/>
        <v>22755</v>
      </c>
      <c r="Y44" s="1">
        <v>5.3846153846153801E-4</v>
      </c>
      <c r="Z44" s="2">
        <f t="shared" si="1"/>
        <v>12.252692307692298</v>
      </c>
    </row>
    <row r="45" spans="1:26" ht="15.75" customHeight="1">
      <c r="A45" s="7" t="s">
        <v>122</v>
      </c>
      <c r="B45" s="7" t="s">
        <v>123</v>
      </c>
      <c r="C45" s="7" t="s">
        <v>124</v>
      </c>
      <c r="D45" s="7"/>
      <c r="E45" s="7" t="s">
        <v>125</v>
      </c>
      <c r="F45" s="7" t="s">
        <v>126</v>
      </c>
      <c r="G45" s="4">
        <v>1</v>
      </c>
      <c r="H45" s="4"/>
      <c r="I45" s="4">
        <v>2</v>
      </c>
      <c r="J45" s="4"/>
      <c r="K45" s="9"/>
      <c r="L45" s="4"/>
      <c r="M45" s="4"/>
      <c r="N45" s="4"/>
      <c r="O45" s="4"/>
      <c r="P45" s="4">
        <f t="shared" si="2"/>
        <v>1</v>
      </c>
      <c r="Q45" s="4">
        <f t="shared" si="3"/>
        <v>2</v>
      </c>
      <c r="R45" s="4">
        <f t="shared" si="4"/>
        <v>1</v>
      </c>
      <c r="S45" s="4">
        <f t="shared" si="5"/>
        <v>2</v>
      </c>
      <c r="T45" s="4">
        <f t="shared" si="6"/>
        <v>1</v>
      </c>
      <c r="U45" s="4">
        <f t="shared" si="7"/>
        <v>2</v>
      </c>
      <c r="V45" s="4">
        <f t="shared" si="8"/>
        <v>1</v>
      </c>
      <c r="W45" s="4">
        <f t="shared" si="9"/>
        <v>2</v>
      </c>
      <c r="X45" s="3">
        <f t="shared" si="10"/>
        <v>10332</v>
      </c>
      <c r="Y45" s="1">
        <v>2.76923076923077E-2</v>
      </c>
      <c r="Z45" s="2">
        <f t="shared" si="1"/>
        <v>286.11692307692317</v>
      </c>
    </row>
    <row r="46" spans="1:26" ht="15.75" customHeight="1">
      <c r="A46" s="7" t="s">
        <v>127</v>
      </c>
      <c r="B46" s="7" t="s">
        <v>128</v>
      </c>
      <c r="C46" s="7">
        <v>603</v>
      </c>
      <c r="D46" s="7"/>
      <c r="E46" s="7" t="s">
        <v>128</v>
      </c>
      <c r="F46" s="7"/>
      <c r="G46" s="4"/>
      <c r="H46" s="9"/>
      <c r="I46" s="4"/>
      <c r="J46" s="4"/>
      <c r="K46" s="4"/>
      <c r="L46" s="4">
        <v>1</v>
      </c>
      <c r="M46" s="4"/>
      <c r="N46" s="7"/>
      <c r="O46" s="7"/>
      <c r="P46" s="4">
        <f t="shared" si="2"/>
        <v>1</v>
      </c>
      <c r="Q46" s="4">
        <f t="shared" si="3"/>
        <v>1</v>
      </c>
      <c r="R46" s="4">
        <f t="shared" si="4"/>
        <v>1</v>
      </c>
      <c r="S46" s="4">
        <f t="shared" si="5"/>
        <v>1</v>
      </c>
      <c r="T46" s="4">
        <f t="shared" si="6"/>
        <v>1</v>
      </c>
      <c r="U46" s="4">
        <f t="shared" si="7"/>
        <v>1</v>
      </c>
      <c r="V46" s="4">
        <f t="shared" si="8"/>
        <v>1</v>
      </c>
      <c r="W46" s="4">
        <f t="shared" si="9"/>
        <v>1</v>
      </c>
      <c r="X46" s="3">
        <f t="shared" si="10"/>
        <v>6000</v>
      </c>
      <c r="Y46" s="1">
        <v>1.53846153846154E-3</v>
      </c>
      <c r="Z46" s="2">
        <f t="shared" si="1"/>
        <v>9.2307692307692406</v>
      </c>
    </row>
    <row r="47" spans="1:26" ht="15.75" customHeight="1">
      <c r="A47" s="7" t="s">
        <v>129</v>
      </c>
      <c r="B47" s="7" t="s">
        <v>130</v>
      </c>
      <c r="C47" s="7" t="s">
        <v>77</v>
      </c>
      <c r="D47" s="7"/>
      <c r="E47" s="7" t="s">
        <v>131</v>
      </c>
      <c r="F47" s="7"/>
      <c r="G47" s="4"/>
      <c r="H47" s="9"/>
      <c r="I47" s="4"/>
      <c r="J47" s="4"/>
      <c r="K47" s="4"/>
      <c r="L47" s="4"/>
      <c r="M47" s="4"/>
      <c r="N47" s="7">
        <v>4</v>
      </c>
      <c r="O47" s="7">
        <v>4</v>
      </c>
      <c r="P47" s="4">
        <f t="shared" si="2"/>
        <v>4</v>
      </c>
      <c r="Q47" s="4">
        <f t="shared" si="3"/>
        <v>4</v>
      </c>
      <c r="R47" s="4">
        <f t="shared" si="4"/>
        <v>4</v>
      </c>
      <c r="S47" s="4">
        <f t="shared" si="5"/>
        <v>4</v>
      </c>
      <c r="T47" s="4">
        <f t="shared" si="6"/>
        <v>4</v>
      </c>
      <c r="U47" s="4">
        <f t="shared" si="7"/>
        <v>4</v>
      </c>
      <c r="V47" s="4">
        <f t="shared" si="8"/>
        <v>4</v>
      </c>
      <c r="W47" s="4">
        <f t="shared" si="9"/>
        <v>4</v>
      </c>
      <c r="X47" s="3">
        <f t="shared" si="10"/>
        <v>24000</v>
      </c>
      <c r="Y47" s="1">
        <v>1.53846153846154E-3</v>
      </c>
      <c r="Z47" s="2">
        <f t="shared" si="1"/>
        <v>36.923076923076962</v>
      </c>
    </row>
    <row r="48" spans="1:26" ht="15.75" customHeight="1">
      <c r="A48" s="7" t="s">
        <v>132</v>
      </c>
      <c r="B48" s="7" t="s">
        <v>133</v>
      </c>
      <c r="C48" s="7" t="s">
        <v>124</v>
      </c>
      <c r="D48" s="7"/>
      <c r="E48" s="7" t="s">
        <v>125</v>
      </c>
      <c r="F48" s="7" t="s">
        <v>134</v>
      </c>
      <c r="G48" s="4">
        <v>1</v>
      </c>
      <c r="H48" s="4"/>
      <c r="I48" s="4">
        <v>1</v>
      </c>
      <c r="J48" s="4"/>
      <c r="K48" s="9"/>
      <c r="L48" s="4"/>
      <c r="M48" s="4"/>
      <c r="N48" s="4"/>
      <c r="O48" s="4"/>
      <c r="P48" s="4">
        <f t="shared" si="2"/>
        <v>1</v>
      </c>
      <c r="Q48" s="4">
        <f t="shared" si="3"/>
        <v>1</v>
      </c>
      <c r="R48" s="4">
        <f t="shared" si="4"/>
        <v>1</v>
      </c>
      <c r="S48" s="4">
        <f t="shared" si="5"/>
        <v>1</v>
      </c>
      <c r="T48" s="4">
        <f t="shared" si="6"/>
        <v>1</v>
      </c>
      <c r="U48" s="4">
        <f t="shared" si="7"/>
        <v>1</v>
      </c>
      <c r="V48" s="4">
        <f t="shared" si="8"/>
        <v>1</v>
      </c>
      <c r="W48" s="4">
        <f t="shared" si="9"/>
        <v>1</v>
      </c>
      <c r="X48" s="3">
        <f t="shared" si="10"/>
        <v>6000</v>
      </c>
      <c r="Y48" s="1">
        <v>2.76923076923077E-2</v>
      </c>
      <c r="Z48" s="2">
        <f t="shared" si="1"/>
        <v>166.15384615384619</v>
      </c>
    </row>
    <row r="49" spans="1:26" ht="15.75" customHeight="1">
      <c r="A49" s="8" t="s">
        <v>135</v>
      </c>
      <c r="B49" s="8" t="s">
        <v>135</v>
      </c>
      <c r="C49" s="8" t="s">
        <v>65</v>
      </c>
      <c r="D49" s="8" t="s">
        <v>136</v>
      </c>
      <c r="E49" s="8"/>
      <c r="F49" s="8"/>
      <c r="G49" s="10"/>
      <c r="H49" s="11"/>
      <c r="I49" s="10"/>
      <c r="J49" s="10"/>
      <c r="K49" s="10">
        <v>0</v>
      </c>
      <c r="L49" s="10"/>
      <c r="M49" s="10"/>
      <c r="N49" s="8"/>
      <c r="O49" s="8"/>
      <c r="P49" s="10">
        <f t="shared" si="2"/>
        <v>0</v>
      </c>
      <c r="Q49" s="10">
        <f t="shared" si="3"/>
        <v>0</v>
      </c>
      <c r="R49" s="10">
        <f t="shared" si="4"/>
        <v>0</v>
      </c>
      <c r="S49" s="10">
        <f t="shared" si="5"/>
        <v>0</v>
      </c>
      <c r="T49" s="10">
        <f t="shared" si="6"/>
        <v>0</v>
      </c>
      <c r="U49" s="10">
        <f t="shared" si="7"/>
        <v>0</v>
      </c>
      <c r="V49" s="10">
        <f t="shared" si="8"/>
        <v>0</v>
      </c>
      <c r="W49" s="10">
        <f t="shared" si="9"/>
        <v>0</v>
      </c>
      <c r="X49" s="15">
        <f t="shared" si="10"/>
        <v>0</v>
      </c>
      <c r="Y49" s="1">
        <v>4.6153846153846202E-4</v>
      </c>
      <c r="Z49" s="2">
        <f t="shared" si="1"/>
        <v>0</v>
      </c>
    </row>
    <row r="50" spans="1:26" ht="15.75" customHeight="1">
      <c r="A50" s="7" t="s">
        <v>137</v>
      </c>
      <c r="B50" s="7" t="s">
        <v>138</v>
      </c>
      <c r="C50" s="7" t="s">
        <v>65</v>
      </c>
      <c r="D50" s="7" t="s">
        <v>139</v>
      </c>
      <c r="E50" s="7"/>
      <c r="F50" s="7"/>
      <c r="G50" s="4">
        <v>1</v>
      </c>
      <c r="H50" s="9"/>
      <c r="I50" s="4">
        <v>1</v>
      </c>
      <c r="J50" s="4"/>
      <c r="K50" s="4"/>
      <c r="L50" s="4"/>
      <c r="M50" s="4"/>
      <c r="N50" s="7"/>
      <c r="O50" s="7"/>
      <c r="P50" s="4">
        <f t="shared" si="2"/>
        <v>1</v>
      </c>
      <c r="Q50" s="4">
        <f t="shared" si="3"/>
        <v>1</v>
      </c>
      <c r="R50" s="4">
        <f t="shared" si="4"/>
        <v>1</v>
      </c>
      <c r="S50" s="4">
        <f t="shared" si="5"/>
        <v>1</v>
      </c>
      <c r="T50" s="4">
        <f t="shared" si="6"/>
        <v>1</v>
      </c>
      <c r="U50" s="4">
        <f t="shared" si="7"/>
        <v>1</v>
      </c>
      <c r="V50" s="4">
        <f t="shared" si="8"/>
        <v>1</v>
      </c>
      <c r="W50" s="4">
        <f t="shared" si="9"/>
        <v>1</v>
      </c>
      <c r="X50" s="3">
        <f t="shared" si="10"/>
        <v>6000</v>
      </c>
      <c r="Y50" s="1">
        <v>4.6153846153846202E-4</v>
      </c>
      <c r="Z50" s="2">
        <f t="shared" si="1"/>
        <v>2.7692307692307723</v>
      </c>
    </row>
    <row r="51" spans="1:26" ht="15.75" customHeight="1">
      <c r="A51" s="7" t="s">
        <v>140</v>
      </c>
      <c r="B51" s="7" t="s">
        <v>141</v>
      </c>
      <c r="C51" s="7" t="s">
        <v>65</v>
      </c>
      <c r="D51" s="7" t="s">
        <v>142</v>
      </c>
      <c r="E51" s="7"/>
      <c r="F51" s="7"/>
      <c r="G51" s="4"/>
      <c r="H51" s="9"/>
      <c r="I51" s="4"/>
      <c r="J51" s="4"/>
      <c r="K51" s="4"/>
      <c r="L51" s="4"/>
      <c r="M51" s="4"/>
      <c r="N51" s="7">
        <v>1</v>
      </c>
      <c r="O51" s="7">
        <v>1</v>
      </c>
      <c r="P51" s="4">
        <f t="shared" si="2"/>
        <v>1</v>
      </c>
      <c r="Q51" s="4">
        <f t="shared" si="3"/>
        <v>1</v>
      </c>
      <c r="R51" s="4">
        <f t="shared" si="4"/>
        <v>1</v>
      </c>
      <c r="S51" s="4">
        <f t="shared" si="5"/>
        <v>1</v>
      </c>
      <c r="T51" s="4">
        <f t="shared" si="6"/>
        <v>1</v>
      </c>
      <c r="U51" s="4">
        <f t="shared" si="7"/>
        <v>1</v>
      </c>
      <c r="V51" s="4">
        <f t="shared" si="8"/>
        <v>1</v>
      </c>
      <c r="W51" s="4">
        <f t="shared" si="9"/>
        <v>1</v>
      </c>
      <c r="X51" s="3">
        <f t="shared" si="10"/>
        <v>6000</v>
      </c>
      <c r="Y51" s="1">
        <v>4.6153846153846202E-4</v>
      </c>
      <c r="Z51" s="2">
        <f t="shared" si="1"/>
        <v>2.7692307692307723</v>
      </c>
    </row>
    <row r="52" spans="1:26" ht="15.75" customHeight="1">
      <c r="A52" s="7" t="s">
        <v>143</v>
      </c>
      <c r="B52" s="7" t="s">
        <v>144</v>
      </c>
      <c r="C52" s="7" t="s">
        <v>145</v>
      </c>
      <c r="D52" s="7" t="s">
        <v>146</v>
      </c>
      <c r="E52" s="7"/>
      <c r="F52" s="7"/>
      <c r="G52" s="4"/>
      <c r="H52" s="9"/>
      <c r="I52" s="4"/>
      <c r="J52" s="4"/>
      <c r="K52" s="4"/>
      <c r="L52" s="4"/>
      <c r="M52" s="4"/>
      <c r="N52" s="7">
        <v>1</v>
      </c>
      <c r="O52" s="7">
        <v>1</v>
      </c>
      <c r="P52" s="4">
        <f t="shared" si="2"/>
        <v>1</v>
      </c>
      <c r="Q52" s="4">
        <f t="shared" si="3"/>
        <v>1</v>
      </c>
      <c r="R52" s="4">
        <f t="shared" si="4"/>
        <v>1</v>
      </c>
      <c r="S52" s="4">
        <f t="shared" si="5"/>
        <v>1</v>
      </c>
      <c r="T52" s="4">
        <f t="shared" si="6"/>
        <v>1</v>
      </c>
      <c r="U52" s="4">
        <f t="shared" si="7"/>
        <v>1</v>
      </c>
      <c r="V52" s="4">
        <f t="shared" si="8"/>
        <v>1</v>
      </c>
      <c r="W52" s="4">
        <f t="shared" si="9"/>
        <v>1</v>
      </c>
      <c r="X52" s="3">
        <f t="shared" si="10"/>
        <v>6000</v>
      </c>
      <c r="Y52" s="1">
        <v>1.53846153846154E-3</v>
      </c>
      <c r="Z52" s="2">
        <f t="shared" ref="Z52:Z83" si="11">Y52*X52</f>
        <v>9.2307692307692406</v>
      </c>
    </row>
    <row r="53" spans="1:26" ht="15.75" customHeight="1">
      <c r="A53" s="7" t="s">
        <v>147</v>
      </c>
      <c r="B53" s="7" t="s">
        <v>148</v>
      </c>
      <c r="C53" s="7" t="s">
        <v>91</v>
      </c>
      <c r="D53" s="7" t="s">
        <v>149</v>
      </c>
      <c r="E53" s="7"/>
      <c r="F53" s="7"/>
      <c r="G53" s="4"/>
      <c r="H53" s="9"/>
      <c r="I53" s="4"/>
      <c r="J53" s="4"/>
      <c r="K53" s="4"/>
      <c r="L53" s="4"/>
      <c r="M53" s="4"/>
      <c r="N53" s="7">
        <v>2</v>
      </c>
      <c r="O53" s="7">
        <v>2</v>
      </c>
      <c r="P53" s="4">
        <f t="shared" si="2"/>
        <v>2</v>
      </c>
      <c r="Q53" s="4">
        <f t="shared" si="3"/>
        <v>2</v>
      </c>
      <c r="R53" s="4">
        <f t="shared" si="4"/>
        <v>2</v>
      </c>
      <c r="S53" s="4">
        <f t="shared" si="5"/>
        <v>2</v>
      </c>
      <c r="T53" s="4">
        <f t="shared" si="6"/>
        <v>2</v>
      </c>
      <c r="U53" s="4">
        <f t="shared" si="7"/>
        <v>2</v>
      </c>
      <c r="V53" s="4">
        <f t="shared" si="8"/>
        <v>2</v>
      </c>
      <c r="W53" s="4">
        <f t="shared" si="9"/>
        <v>2</v>
      </c>
      <c r="X53" s="3">
        <f t="shared" si="10"/>
        <v>12000</v>
      </c>
      <c r="Y53" s="1">
        <v>1.0769230769230799E-3</v>
      </c>
      <c r="Z53" s="2">
        <f t="shared" si="11"/>
        <v>12.923076923076959</v>
      </c>
    </row>
    <row r="54" spans="1:26" ht="15.75" customHeight="1">
      <c r="A54" s="7" t="s">
        <v>150</v>
      </c>
      <c r="B54" s="7" t="s">
        <v>151</v>
      </c>
      <c r="C54" s="7" t="s">
        <v>65</v>
      </c>
      <c r="D54" s="7"/>
      <c r="E54" s="7"/>
      <c r="F54" s="7"/>
      <c r="G54" s="4"/>
      <c r="H54" s="9"/>
      <c r="I54" s="4">
        <v>1</v>
      </c>
      <c r="J54" s="4"/>
      <c r="K54" s="4"/>
      <c r="L54" s="4"/>
      <c r="M54" s="4"/>
      <c r="N54" s="7"/>
      <c r="O54" s="7"/>
      <c r="P54" s="4">
        <f t="shared" si="2"/>
        <v>0</v>
      </c>
      <c r="Q54" s="4">
        <f t="shared" si="3"/>
        <v>1</v>
      </c>
      <c r="R54" s="4">
        <f t="shared" si="4"/>
        <v>0</v>
      </c>
      <c r="S54" s="4">
        <f t="shared" si="5"/>
        <v>1</v>
      </c>
      <c r="T54" s="4">
        <f t="shared" si="6"/>
        <v>0</v>
      </c>
      <c r="U54" s="4">
        <f t="shared" si="7"/>
        <v>1</v>
      </c>
      <c r="V54" s="4">
        <f t="shared" si="8"/>
        <v>0</v>
      </c>
      <c r="W54" s="4">
        <f t="shared" si="9"/>
        <v>1</v>
      </c>
      <c r="X54" s="3">
        <f t="shared" si="10"/>
        <v>4332</v>
      </c>
      <c r="Y54" s="1">
        <v>4.6153846153846202E-4</v>
      </c>
      <c r="Z54" s="2">
        <f t="shared" si="11"/>
        <v>1.9993846153846175</v>
      </c>
    </row>
    <row r="55" spans="1:26" ht="15.75" customHeight="1">
      <c r="A55" s="7" t="s">
        <v>152</v>
      </c>
      <c r="B55" s="7" t="s">
        <v>153</v>
      </c>
      <c r="C55" s="7" t="s">
        <v>91</v>
      </c>
      <c r="D55" s="7" t="s">
        <v>154</v>
      </c>
      <c r="E55" s="7"/>
      <c r="F55" s="7"/>
      <c r="G55" s="4"/>
      <c r="H55" s="9"/>
      <c r="I55" s="4"/>
      <c r="J55" s="4"/>
      <c r="K55" s="4"/>
      <c r="L55" s="4"/>
      <c r="M55" s="4"/>
      <c r="N55" s="7">
        <v>4</v>
      </c>
      <c r="O55" s="7">
        <v>4</v>
      </c>
      <c r="P55" s="4">
        <f t="shared" si="2"/>
        <v>4</v>
      </c>
      <c r="Q55" s="4">
        <f t="shared" si="3"/>
        <v>4</v>
      </c>
      <c r="R55" s="4">
        <f t="shared" si="4"/>
        <v>4</v>
      </c>
      <c r="S55" s="4">
        <f t="shared" si="5"/>
        <v>4</v>
      </c>
      <c r="T55" s="4">
        <f t="shared" si="6"/>
        <v>4</v>
      </c>
      <c r="U55" s="4">
        <f t="shared" si="7"/>
        <v>4</v>
      </c>
      <c r="V55" s="4">
        <f t="shared" si="8"/>
        <v>4</v>
      </c>
      <c r="W55" s="4">
        <f t="shared" si="9"/>
        <v>4</v>
      </c>
      <c r="X55" s="3">
        <f t="shared" si="10"/>
        <v>24000</v>
      </c>
      <c r="Y55" s="1">
        <v>1.0769230769230799E-3</v>
      </c>
      <c r="Z55" s="2">
        <f t="shared" si="11"/>
        <v>25.846153846153918</v>
      </c>
    </row>
    <row r="56" spans="1:26" ht="15.75" customHeight="1">
      <c r="A56" s="7" t="s">
        <v>155</v>
      </c>
      <c r="B56" s="7" t="s">
        <v>156</v>
      </c>
      <c r="C56" s="7" t="s">
        <v>65</v>
      </c>
      <c r="D56" s="7" t="s">
        <v>157</v>
      </c>
      <c r="E56" s="7"/>
      <c r="F56" s="7"/>
      <c r="G56" s="4">
        <v>2</v>
      </c>
      <c r="H56" s="9"/>
      <c r="I56" s="4">
        <v>2</v>
      </c>
      <c r="J56" s="4"/>
      <c r="K56" s="4"/>
      <c r="L56" s="4">
        <v>6</v>
      </c>
      <c r="M56" s="4"/>
      <c r="N56" s="7">
        <v>3</v>
      </c>
      <c r="O56" s="7">
        <v>3</v>
      </c>
      <c r="P56" s="4">
        <f t="shared" si="2"/>
        <v>11</v>
      </c>
      <c r="Q56" s="4">
        <f t="shared" si="3"/>
        <v>11</v>
      </c>
      <c r="R56" s="4">
        <f t="shared" si="4"/>
        <v>11</v>
      </c>
      <c r="S56" s="4">
        <f t="shared" si="5"/>
        <v>11</v>
      </c>
      <c r="T56" s="4">
        <f t="shared" si="6"/>
        <v>11</v>
      </c>
      <c r="U56" s="4">
        <f t="shared" si="7"/>
        <v>11</v>
      </c>
      <c r="V56" s="4">
        <f t="shared" si="8"/>
        <v>11</v>
      </c>
      <c r="W56" s="4">
        <f t="shared" si="9"/>
        <v>11</v>
      </c>
      <c r="X56" s="3">
        <f t="shared" si="10"/>
        <v>66000</v>
      </c>
      <c r="Y56" s="1">
        <v>3.0769230769230797E-4</v>
      </c>
      <c r="Z56" s="2">
        <f t="shared" si="11"/>
        <v>20.307692307692328</v>
      </c>
    </row>
    <row r="57" spans="1:26" ht="15.75" customHeight="1">
      <c r="A57" s="7" t="s">
        <v>158</v>
      </c>
      <c r="B57" s="7" t="s">
        <v>159</v>
      </c>
      <c r="C57" s="7" t="s">
        <v>65</v>
      </c>
      <c r="D57" s="7" t="s">
        <v>160</v>
      </c>
      <c r="E57" s="7"/>
      <c r="F57" s="7"/>
      <c r="G57" s="4"/>
      <c r="H57" s="9"/>
      <c r="I57" s="4"/>
      <c r="J57" s="4"/>
      <c r="K57" s="4"/>
      <c r="L57" s="4">
        <v>2</v>
      </c>
      <c r="M57" s="4"/>
      <c r="N57" s="7"/>
      <c r="O57" s="7"/>
      <c r="P57" s="4">
        <f t="shared" si="2"/>
        <v>2</v>
      </c>
      <c r="Q57" s="4">
        <f t="shared" si="3"/>
        <v>2</v>
      </c>
      <c r="R57" s="4">
        <f t="shared" si="4"/>
        <v>2</v>
      </c>
      <c r="S57" s="4">
        <f t="shared" si="5"/>
        <v>2</v>
      </c>
      <c r="T57" s="4">
        <f t="shared" si="6"/>
        <v>2</v>
      </c>
      <c r="U57" s="4">
        <f t="shared" si="7"/>
        <v>2</v>
      </c>
      <c r="V57" s="4">
        <f t="shared" si="8"/>
        <v>2</v>
      </c>
      <c r="W57" s="4">
        <f t="shared" si="9"/>
        <v>2</v>
      </c>
      <c r="X57" s="3">
        <f t="shared" si="10"/>
        <v>12000</v>
      </c>
      <c r="Y57" s="1">
        <v>3.0769230769230797E-4</v>
      </c>
      <c r="Z57" s="2">
        <f t="shared" si="11"/>
        <v>3.6923076923076956</v>
      </c>
    </row>
    <row r="58" spans="1:26" ht="15.75" customHeight="1">
      <c r="A58" s="7" t="s">
        <v>161</v>
      </c>
      <c r="B58" s="7" t="s">
        <v>162</v>
      </c>
      <c r="C58" s="7" t="s">
        <v>91</v>
      </c>
      <c r="D58" s="7" t="s">
        <v>163</v>
      </c>
      <c r="E58" s="7"/>
      <c r="F58" s="7"/>
      <c r="G58" s="4"/>
      <c r="H58" s="9"/>
      <c r="I58" s="4"/>
      <c r="J58" s="4"/>
      <c r="K58" s="4"/>
      <c r="L58" s="4">
        <v>2</v>
      </c>
      <c r="M58" s="4"/>
      <c r="N58" s="7"/>
      <c r="O58" s="7"/>
      <c r="P58" s="4">
        <f t="shared" si="2"/>
        <v>2</v>
      </c>
      <c r="Q58" s="4">
        <f t="shared" si="3"/>
        <v>2</v>
      </c>
      <c r="R58" s="4">
        <f t="shared" si="4"/>
        <v>2</v>
      </c>
      <c r="S58" s="4">
        <f t="shared" si="5"/>
        <v>2</v>
      </c>
      <c r="T58" s="4">
        <f t="shared" si="6"/>
        <v>2</v>
      </c>
      <c r="U58" s="4">
        <f t="shared" si="7"/>
        <v>2</v>
      </c>
      <c r="V58" s="4">
        <f t="shared" si="8"/>
        <v>2</v>
      </c>
      <c r="W58" s="4">
        <f t="shared" si="9"/>
        <v>2</v>
      </c>
      <c r="X58" s="3">
        <f t="shared" si="10"/>
        <v>12000</v>
      </c>
      <c r="Y58" s="1">
        <v>1.2307692307692299E-3</v>
      </c>
      <c r="Z58" s="2">
        <f t="shared" si="11"/>
        <v>14.769230769230759</v>
      </c>
    </row>
    <row r="59" spans="1:26" ht="15.75" customHeight="1">
      <c r="A59" s="7" t="s">
        <v>164</v>
      </c>
      <c r="B59" s="7" t="s">
        <v>165</v>
      </c>
      <c r="C59" s="7" t="s">
        <v>65</v>
      </c>
      <c r="D59" s="7" t="s">
        <v>166</v>
      </c>
      <c r="E59" s="7"/>
      <c r="F59" s="7"/>
      <c r="G59" s="4">
        <v>3</v>
      </c>
      <c r="H59" s="9"/>
      <c r="I59" s="4">
        <v>3</v>
      </c>
      <c r="J59" s="4"/>
      <c r="K59" s="4">
        <v>1</v>
      </c>
      <c r="L59" s="4"/>
      <c r="M59" s="4">
        <v>2</v>
      </c>
      <c r="N59" s="7">
        <v>1</v>
      </c>
      <c r="O59" s="7">
        <v>1</v>
      </c>
      <c r="P59" s="4">
        <f t="shared" si="2"/>
        <v>6</v>
      </c>
      <c r="Q59" s="4">
        <f t="shared" si="3"/>
        <v>6</v>
      </c>
      <c r="R59" s="4">
        <f t="shared" si="4"/>
        <v>7</v>
      </c>
      <c r="S59" s="4">
        <f t="shared" si="5"/>
        <v>7</v>
      </c>
      <c r="T59" s="4">
        <f t="shared" si="6"/>
        <v>6</v>
      </c>
      <c r="U59" s="4">
        <f t="shared" si="7"/>
        <v>6</v>
      </c>
      <c r="V59" s="4">
        <f t="shared" si="8"/>
        <v>7</v>
      </c>
      <c r="W59" s="4">
        <f t="shared" si="9"/>
        <v>7</v>
      </c>
      <c r="X59" s="3">
        <f t="shared" si="10"/>
        <v>39585</v>
      </c>
      <c r="Y59" s="1">
        <v>3.0769230769230797E-4</v>
      </c>
      <c r="Z59" s="2">
        <f t="shared" si="11"/>
        <v>12.18000000000001</v>
      </c>
    </row>
    <row r="60" spans="1:26" ht="15.75" customHeight="1">
      <c r="A60" s="7" t="s">
        <v>167</v>
      </c>
      <c r="B60" s="7" t="s">
        <v>168</v>
      </c>
      <c r="C60" s="7" t="s">
        <v>65</v>
      </c>
      <c r="D60" s="7" t="s">
        <v>169</v>
      </c>
      <c r="E60" s="7"/>
      <c r="F60" s="7"/>
      <c r="G60" s="4"/>
      <c r="H60" s="9"/>
      <c r="I60" s="4"/>
      <c r="J60" s="4"/>
      <c r="K60" s="4"/>
      <c r="L60" s="4"/>
      <c r="M60" s="4">
        <v>1</v>
      </c>
      <c r="N60" s="7"/>
      <c r="O60" s="7"/>
      <c r="P60" s="4">
        <f t="shared" si="2"/>
        <v>1</v>
      </c>
      <c r="Q60" s="4">
        <f t="shared" si="3"/>
        <v>1</v>
      </c>
      <c r="R60" s="4">
        <f t="shared" si="4"/>
        <v>1</v>
      </c>
      <c r="S60" s="4">
        <f t="shared" si="5"/>
        <v>1</v>
      </c>
      <c r="T60" s="4">
        <f t="shared" si="6"/>
        <v>1</v>
      </c>
      <c r="U60" s="4">
        <f t="shared" si="7"/>
        <v>1</v>
      </c>
      <c r="V60" s="4">
        <f t="shared" si="8"/>
        <v>1</v>
      </c>
      <c r="W60" s="4">
        <f t="shared" si="9"/>
        <v>1</v>
      </c>
      <c r="X60" s="3">
        <f t="shared" si="10"/>
        <v>6000</v>
      </c>
      <c r="Y60" s="1">
        <v>4.6153846153846202E-4</v>
      </c>
      <c r="Z60" s="2">
        <f t="shared" si="11"/>
        <v>2.7692307692307723</v>
      </c>
    </row>
    <row r="61" spans="1:26" ht="15.75" customHeight="1">
      <c r="A61" s="7" t="s">
        <v>170</v>
      </c>
      <c r="B61" s="7" t="s">
        <v>171</v>
      </c>
      <c r="C61" s="7" t="s">
        <v>91</v>
      </c>
      <c r="D61" s="7" t="s">
        <v>171</v>
      </c>
      <c r="E61" s="7"/>
      <c r="F61" s="7"/>
      <c r="G61" s="4"/>
      <c r="H61" s="9"/>
      <c r="I61" s="4"/>
      <c r="J61" s="4"/>
      <c r="K61" s="4"/>
      <c r="L61" s="4"/>
      <c r="M61" s="4"/>
      <c r="N61" s="7">
        <v>3</v>
      </c>
      <c r="O61" s="7">
        <v>3</v>
      </c>
      <c r="P61" s="4">
        <f t="shared" si="2"/>
        <v>3</v>
      </c>
      <c r="Q61" s="4">
        <f t="shared" si="3"/>
        <v>3</v>
      </c>
      <c r="R61" s="4">
        <f t="shared" si="4"/>
        <v>3</v>
      </c>
      <c r="S61" s="4">
        <f t="shared" si="5"/>
        <v>3</v>
      </c>
      <c r="T61" s="4">
        <f t="shared" si="6"/>
        <v>3</v>
      </c>
      <c r="U61" s="4">
        <f t="shared" si="7"/>
        <v>3</v>
      </c>
      <c r="V61" s="4">
        <f t="shared" si="8"/>
        <v>3</v>
      </c>
      <c r="W61" s="4">
        <f t="shared" si="9"/>
        <v>3</v>
      </c>
      <c r="X61" s="3">
        <f t="shared" si="10"/>
        <v>18000</v>
      </c>
      <c r="Y61" s="1">
        <v>1.0769230769230799E-3</v>
      </c>
      <c r="Z61" s="2">
        <f t="shared" si="11"/>
        <v>19.38461538461544</v>
      </c>
    </row>
    <row r="62" spans="1:26" ht="15.75" customHeight="1">
      <c r="A62" s="8" t="s">
        <v>172</v>
      </c>
      <c r="B62" s="8" t="s">
        <v>173</v>
      </c>
      <c r="C62" s="8" t="s">
        <v>91</v>
      </c>
      <c r="D62" s="8" t="s">
        <v>173</v>
      </c>
      <c r="E62" s="8"/>
      <c r="F62" s="8"/>
      <c r="G62" s="10"/>
      <c r="H62" s="11"/>
      <c r="I62" s="10"/>
      <c r="J62" s="10"/>
      <c r="K62" s="10"/>
      <c r="L62" s="10">
        <v>1</v>
      </c>
      <c r="M62" s="10">
        <v>4</v>
      </c>
      <c r="N62" s="8"/>
      <c r="O62" s="8"/>
      <c r="P62" s="10">
        <f t="shared" si="2"/>
        <v>5</v>
      </c>
      <c r="Q62" s="10">
        <f t="shared" si="3"/>
        <v>5</v>
      </c>
      <c r="R62" s="10">
        <f t="shared" si="4"/>
        <v>5</v>
      </c>
      <c r="S62" s="10">
        <f t="shared" si="5"/>
        <v>5</v>
      </c>
      <c r="T62" s="10">
        <f t="shared" si="6"/>
        <v>5</v>
      </c>
      <c r="U62" s="10">
        <f t="shared" si="7"/>
        <v>5</v>
      </c>
      <c r="V62" s="10">
        <f t="shared" si="8"/>
        <v>5</v>
      </c>
      <c r="W62" s="10">
        <f t="shared" si="9"/>
        <v>5</v>
      </c>
      <c r="X62" s="15">
        <f t="shared" si="10"/>
        <v>30000</v>
      </c>
      <c r="Y62" s="1">
        <v>1.0769230769230799E-3</v>
      </c>
      <c r="Z62" s="2">
        <f t="shared" si="11"/>
        <v>32.307692307692399</v>
      </c>
    </row>
    <row r="63" spans="1:26" ht="15.75" customHeight="1">
      <c r="A63" s="7" t="s">
        <v>174</v>
      </c>
      <c r="B63" s="7" t="s">
        <v>174</v>
      </c>
      <c r="C63" s="7" t="s">
        <v>175</v>
      </c>
      <c r="D63" s="7" t="s">
        <v>176</v>
      </c>
      <c r="E63" s="7" t="s">
        <v>177</v>
      </c>
      <c r="F63" s="7" t="s">
        <v>174</v>
      </c>
      <c r="G63" s="4"/>
      <c r="H63" s="9"/>
      <c r="I63" s="4"/>
      <c r="J63" s="4"/>
      <c r="K63" s="4"/>
      <c r="L63" s="4"/>
      <c r="M63" s="4"/>
      <c r="N63" s="7">
        <v>1</v>
      </c>
      <c r="O63" s="7">
        <v>1</v>
      </c>
      <c r="P63" s="4">
        <f t="shared" si="2"/>
        <v>1</v>
      </c>
      <c r="Q63" s="4">
        <f t="shared" si="3"/>
        <v>1</v>
      </c>
      <c r="R63" s="4">
        <f t="shared" si="4"/>
        <v>1</v>
      </c>
      <c r="S63" s="4">
        <f t="shared" si="5"/>
        <v>1</v>
      </c>
      <c r="T63" s="4">
        <f t="shared" si="6"/>
        <v>1</v>
      </c>
      <c r="U63" s="4">
        <f t="shared" si="7"/>
        <v>1</v>
      </c>
      <c r="V63" s="4">
        <f t="shared" si="8"/>
        <v>1</v>
      </c>
      <c r="W63" s="4">
        <f t="shared" si="9"/>
        <v>1</v>
      </c>
      <c r="X63" s="3">
        <f t="shared" si="10"/>
        <v>6000</v>
      </c>
      <c r="Y63" s="1">
        <v>1.2307692307692301E-2</v>
      </c>
      <c r="Z63" s="2">
        <f t="shared" si="11"/>
        <v>73.846153846153811</v>
      </c>
    </row>
    <row r="64" spans="1:26" ht="15.75" customHeight="1">
      <c r="A64" s="7" t="s">
        <v>178</v>
      </c>
      <c r="B64" s="7" t="s">
        <v>179</v>
      </c>
      <c r="C64" s="7" t="s">
        <v>77</v>
      </c>
      <c r="D64" s="7" t="s">
        <v>180</v>
      </c>
      <c r="E64" s="7"/>
      <c r="F64" s="7"/>
      <c r="G64" s="4"/>
      <c r="H64" s="9"/>
      <c r="I64" s="4"/>
      <c r="J64" s="4"/>
      <c r="K64" s="4"/>
      <c r="L64" s="4"/>
      <c r="M64" s="4"/>
      <c r="N64" s="7">
        <v>1</v>
      </c>
      <c r="O64" s="7">
        <v>1</v>
      </c>
      <c r="P64" s="4">
        <f t="shared" si="2"/>
        <v>1</v>
      </c>
      <c r="Q64" s="4">
        <f t="shared" si="3"/>
        <v>1</v>
      </c>
      <c r="R64" s="4">
        <f t="shared" si="4"/>
        <v>1</v>
      </c>
      <c r="S64" s="4">
        <f t="shared" si="5"/>
        <v>1</v>
      </c>
      <c r="T64" s="4">
        <f t="shared" si="6"/>
        <v>1</v>
      </c>
      <c r="U64" s="4">
        <f t="shared" si="7"/>
        <v>1</v>
      </c>
      <c r="V64" s="4">
        <f t="shared" si="8"/>
        <v>1</v>
      </c>
      <c r="W64" s="4">
        <f t="shared" si="9"/>
        <v>1</v>
      </c>
      <c r="X64" s="3">
        <f t="shared" si="10"/>
        <v>6000</v>
      </c>
      <c r="Y64" s="1">
        <v>1.53846153846154E-3</v>
      </c>
      <c r="Z64" s="2">
        <f t="shared" si="11"/>
        <v>9.2307692307692406</v>
      </c>
    </row>
    <row r="65" spans="1:26" ht="15.75" customHeight="1">
      <c r="A65" s="8" t="s">
        <v>181</v>
      </c>
      <c r="B65" s="8" t="s">
        <v>182</v>
      </c>
      <c r="C65" s="8" t="s">
        <v>91</v>
      </c>
      <c r="D65" s="8" t="s">
        <v>182</v>
      </c>
      <c r="E65" s="8"/>
      <c r="F65" s="8"/>
      <c r="G65" s="10">
        <v>2</v>
      </c>
      <c r="H65" s="10">
        <v>1</v>
      </c>
      <c r="I65" s="10">
        <v>2</v>
      </c>
      <c r="J65" s="10"/>
      <c r="K65" s="10">
        <v>4</v>
      </c>
      <c r="L65" s="10">
        <v>2</v>
      </c>
      <c r="M65" s="10">
        <v>2</v>
      </c>
      <c r="N65" s="8">
        <v>7</v>
      </c>
      <c r="O65" s="8">
        <v>7</v>
      </c>
      <c r="P65" s="10">
        <f t="shared" si="2"/>
        <v>14</v>
      </c>
      <c r="Q65" s="10">
        <f t="shared" si="3"/>
        <v>13</v>
      </c>
      <c r="R65" s="10">
        <f t="shared" si="4"/>
        <v>18</v>
      </c>
      <c r="S65" s="10">
        <f t="shared" si="5"/>
        <v>17</v>
      </c>
      <c r="T65" s="10">
        <f t="shared" si="6"/>
        <v>14</v>
      </c>
      <c r="U65" s="10">
        <f t="shared" si="7"/>
        <v>13</v>
      </c>
      <c r="V65" s="10">
        <f t="shared" si="8"/>
        <v>18</v>
      </c>
      <c r="W65" s="10">
        <f t="shared" si="9"/>
        <v>17</v>
      </c>
      <c r="X65" s="15">
        <f t="shared" si="10"/>
        <v>94008</v>
      </c>
      <c r="Y65" s="1">
        <v>2.3076923076923101E-3</v>
      </c>
      <c r="Z65" s="2">
        <f t="shared" si="11"/>
        <v>216.9415384615387</v>
      </c>
    </row>
    <row r="66" spans="1:26" ht="15.75" customHeight="1">
      <c r="A66" s="7" t="s">
        <v>183</v>
      </c>
      <c r="B66" s="7" t="s">
        <v>184</v>
      </c>
      <c r="C66" s="7" t="s">
        <v>185</v>
      </c>
      <c r="D66" s="7" t="s">
        <v>186</v>
      </c>
      <c r="E66" s="7" t="s">
        <v>125</v>
      </c>
      <c r="F66" s="7" t="s">
        <v>187</v>
      </c>
      <c r="G66" s="4"/>
      <c r="H66" s="4"/>
      <c r="I66" s="4"/>
      <c r="J66" s="4"/>
      <c r="K66" s="9"/>
      <c r="L66" s="4"/>
      <c r="M66" s="4"/>
      <c r="N66" s="4">
        <v>4</v>
      </c>
      <c r="O66" s="4">
        <v>4</v>
      </c>
      <c r="P66" s="4">
        <f t="shared" si="2"/>
        <v>4</v>
      </c>
      <c r="Q66" s="4">
        <f t="shared" si="3"/>
        <v>4</v>
      </c>
      <c r="R66" s="4">
        <f t="shared" si="4"/>
        <v>4</v>
      </c>
      <c r="S66" s="4">
        <f t="shared" si="5"/>
        <v>4</v>
      </c>
      <c r="T66" s="4">
        <f t="shared" si="6"/>
        <v>4</v>
      </c>
      <c r="U66" s="4">
        <f t="shared" si="7"/>
        <v>4</v>
      </c>
      <c r="V66" s="4">
        <f t="shared" si="8"/>
        <v>4</v>
      </c>
      <c r="W66" s="4">
        <f t="shared" si="9"/>
        <v>4</v>
      </c>
      <c r="X66" s="3">
        <f t="shared" si="10"/>
        <v>24000</v>
      </c>
      <c r="Y66" s="1">
        <v>2.3076923076923099E-2</v>
      </c>
      <c r="Z66" s="2">
        <f t="shared" si="11"/>
        <v>553.84615384615438</v>
      </c>
    </row>
    <row r="67" spans="1:26" ht="15.75" customHeight="1">
      <c r="A67" s="7" t="s">
        <v>188</v>
      </c>
      <c r="B67" s="7" t="s">
        <v>188</v>
      </c>
      <c r="C67" s="7" t="s">
        <v>189</v>
      </c>
      <c r="D67" s="7" t="s">
        <v>190</v>
      </c>
      <c r="E67" s="7" t="s">
        <v>191</v>
      </c>
      <c r="F67" s="7" t="s">
        <v>192</v>
      </c>
      <c r="G67" s="4"/>
      <c r="H67" s="9"/>
      <c r="I67" s="4"/>
      <c r="J67" s="4"/>
      <c r="K67" s="4">
        <v>1</v>
      </c>
      <c r="L67" s="4"/>
      <c r="M67" s="4"/>
      <c r="N67" s="7"/>
      <c r="O67" s="7"/>
      <c r="P67" s="4">
        <f t="shared" si="2"/>
        <v>0</v>
      </c>
      <c r="Q67" s="4">
        <f t="shared" si="3"/>
        <v>0</v>
      </c>
      <c r="R67" s="4">
        <f t="shared" si="4"/>
        <v>1</v>
      </c>
      <c r="S67" s="4">
        <f t="shared" si="5"/>
        <v>1</v>
      </c>
      <c r="T67" s="4">
        <f t="shared" si="6"/>
        <v>0</v>
      </c>
      <c r="U67" s="4">
        <f t="shared" si="7"/>
        <v>0</v>
      </c>
      <c r="V67" s="4">
        <f t="shared" si="8"/>
        <v>1</v>
      </c>
      <c r="W67" s="4">
        <f t="shared" si="9"/>
        <v>1</v>
      </c>
      <c r="X67" s="3">
        <f t="shared" si="10"/>
        <v>3585</v>
      </c>
      <c r="Y67" s="1">
        <v>0.230769230769231</v>
      </c>
      <c r="Z67" s="2">
        <f t="shared" si="11"/>
        <v>827.30769230769317</v>
      </c>
    </row>
    <row r="68" spans="1:26" ht="15.75" customHeight="1">
      <c r="A68" s="7" t="s">
        <v>193</v>
      </c>
      <c r="B68" s="7" t="s">
        <v>194</v>
      </c>
      <c r="C68" s="7" t="s">
        <v>195</v>
      </c>
      <c r="D68" s="7" t="s">
        <v>196</v>
      </c>
      <c r="E68" s="7"/>
      <c r="F68" s="7"/>
      <c r="G68" s="4"/>
      <c r="H68" s="9"/>
      <c r="I68" s="4"/>
      <c r="J68" s="4"/>
      <c r="K68" s="4"/>
      <c r="L68" s="4"/>
      <c r="M68" s="4"/>
      <c r="N68" s="7">
        <v>1</v>
      </c>
      <c r="O68" s="7">
        <v>1</v>
      </c>
      <c r="P68" s="4">
        <f t="shared" si="2"/>
        <v>1</v>
      </c>
      <c r="Q68" s="4">
        <f t="shared" si="3"/>
        <v>1</v>
      </c>
      <c r="R68" s="4">
        <f t="shared" si="4"/>
        <v>1</v>
      </c>
      <c r="S68" s="4">
        <f t="shared" si="5"/>
        <v>1</v>
      </c>
      <c r="T68" s="4">
        <f t="shared" si="6"/>
        <v>1</v>
      </c>
      <c r="U68" s="4">
        <f t="shared" si="7"/>
        <v>1</v>
      </c>
      <c r="V68" s="4">
        <f t="shared" si="8"/>
        <v>1</v>
      </c>
      <c r="W68" s="4">
        <f t="shared" si="9"/>
        <v>1</v>
      </c>
      <c r="X68" s="3">
        <f t="shared" si="10"/>
        <v>6000</v>
      </c>
      <c r="Y68" s="1">
        <v>1.53846153846154E-3</v>
      </c>
      <c r="Z68" s="2">
        <f t="shared" si="11"/>
        <v>9.2307692307692406</v>
      </c>
    </row>
    <row r="69" spans="1:26" ht="15.75" customHeight="1">
      <c r="A69" s="7" t="s">
        <v>197</v>
      </c>
      <c r="B69" s="7" t="s">
        <v>198</v>
      </c>
      <c r="C69" s="7" t="s">
        <v>199</v>
      </c>
      <c r="D69" s="7" t="s">
        <v>200</v>
      </c>
      <c r="E69" s="7" t="s">
        <v>125</v>
      </c>
      <c r="F69" s="7" t="s">
        <v>201</v>
      </c>
      <c r="G69" s="4"/>
      <c r="H69" s="4"/>
      <c r="I69" s="4"/>
      <c r="J69" s="4"/>
      <c r="K69" s="9"/>
      <c r="L69" s="4"/>
      <c r="M69" s="4"/>
      <c r="N69" s="4">
        <v>1</v>
      </c>
      <c r="O69" s="4">
        <v>1</v>
      </c>
      <c r="P69" s="4">
        <f t="shared" si="2"/>
        <v>1</v>
      </c>
      <c r="Q69" s="4">
        <f t="shared" si="3"/>
        <v>1</v>
      </c>
      <c r="R69" s="4">
        <f t="shared" si="4"/>
        <v>1</v>
      </c>
      <c r="S69" s="4">
        <f t="shared" si="5"/>
        <v>1</v>
      </c>
      <c r="T69" s="4">
        <f t="shared" si="6"/>
        <v>1</v>
      </c>
      <c r="U69" s="4">
        <f t="shared" si="7"/>
        <v>1</v>
      </c>
      <c r="V69" s="4">
        <f t="shared" si="8"/>
        <v>1</v>
      </c>
      <c r="W69" s="4">
        <f t="shared" si="9"/>
        <v>1</v>
      </c>
      <c r="X69" s="3">
        <f t="shared" si="10"/>
        <v>6000</v>
      </c>
      <c r="Y69" s="1">
        <v>2.3076923076923099E-2</v>
      </c>
      <c r="Z69" s="2">
        <f t="shared" si="11"/>
        <v>138.46153846153859</v>
      </c>
    </row>
    <row r="70" spans="1:26" ht="15.75" customHeight="1">
      <c r="A70" s="7" t="s">
        <v>202</v>
      </c>
      <c r="B70" s="7" t="s">
        <v>203</v>
      </c>
      <c r="C70" s="7" t="s">
        <v>65</v>
      </c>
      <c r="D70" s="7" t="s">
        <v>204</v>
      </c>
      <c r="E70" s="7"/>
      <c r="F70" s="7"/>
      <c r="G70" s="4"/>
      <c r="H70" s="9"/>
      <c r="I70" s="4"/>
      <c r="J70" s="4"/>
      <c r="K70" s="4"/>
      <c r="L70" s="4"/>
      <c r="M70" s="4"/>
      <c r="N70" s="7">
        <v>1</v>
      </c>
      <c r="O70" s="7">
        <v>1</v>
      </c>
      <c r="P70" s="4">
        <f t="shared" si="2"/>
        <v>1</v>
      </c>
      <c r="Q70" s="4">
        <f t="shared" si="3"/>
        <v>1</v>
      </c>
      <c r="R70" s="4">
        <f t="shared" si="4"/>
        <v>1</v>
      </c>
      <c r="S70" s="4">
        <f t="shared" si="5"/>
        <v>1</v>
      </c>
      <c r="T70" s="4">
        <f t="shared" si="6"/>
        <v>1</v>
      </c>
      <c r="U70" s="4">
        <f t="shared" si="7"/>
        <v>1</v>
      </c>
      <c r="V70" s="4">
        <f t="shared" si="8"/>
        <v>1</v>
      </c>
      <c r="W70" s="4">
        <f t="shared" si="9"/>
        <v>1</v>
      </c>
      <c r="X70" s="3">
        <f t="shared" si="10"/>
        <v>6000</v>
      </c>
      <c r="Y70" s="1">
        <v>4.6153846153846202E-4</v>
      </c>
      <c r="Z70" s="2">
        <f t="shared" si="11"/>
        <v>2.7692307692307723</v>
      </c>
    </row>
    <row r="71" spans="1:26" ht="15.75" customHeight="1">
      <c r="A71" s="7" t="s">
        <v>205</v>
      </c>
      <c r="B71" s="7" t="s">
        <v>206</v>
      </c>
      <c r="C71" s="7" t="s">
        <v>65</v>
      </c>
      <c r="D71" s="7" t="s">
        <v>207</v>
      </c>
      <c r="E71" s="7"/>
      <c r="F71" s="7"/>
      <c r="G71" s="4"/>
      <c r="H71" s="9"/>
      <c r="I71" s="4"/>
      <c r="J71" s="4"/>
      <c r="K71" s="4"/>
      <c r="L71" s="4"/>
      <c r="M71" s="4">
        <v>1</v>
      </c>
      <c r="N71" s="7"/>
      <c r="O71" s="7"/>
      <c r="P71" s="4">
        <f t="shared" si="2"/>
        <v>1</v>
      </c>
      <c r="Q71" s="4">
        <f t="shared" si="3"/>
        <v>1</v>
      </c>
      <c r="R71" s="4">
        <f t="shared" si="4"/>
        <v>1</v>
      </c>
      <c r="S71" s="4">
        <f t="shared" si="5"/>
        <v>1</v>
      </c>
      <c r="T71" s="4">
        <f t="shared" si="6"/>
        <v>1</v>
      </c>
      <c r="U71" s="4">
        <f t="shared" si="7"/>
        <v>1</v>
      </c>
      <c r="V71" s="4">
        <f t="shared" si="8"/>
        <v>1</v>
      </c>
      <c r="W71" s="4">
        <f t="shared" si="9"/>
        <v>1</v>
      </c>
      <c r="X71" s="3">
        <f t="shared" si="10"/>
        <v>6000</v>
      </c>
      <c r="Y71" s="1">
        <v>4.6153846153846202E-4</v>
      </c>
      <c r="Z71" s="2">
        <f t="shared" si="11"/>
        <v>2.7692307692307723</v>
      </c>
    </row>
    <row r="72" spans="1:26" ht="15.75" customHeight="1">
      <c r="A72" s="7" t="s">
        <v>208</v>
      </c>
      <c r="B72" s="7" t="s">
        <v>209</v>
      </c>
      <c r="C72" s="7" t="s">
        <v>91</v>
      </c>
      <c r="D72" s="7" t="s">
        <v>210</v>
      </c>
      <c r="E72" s="7"/>
      <c r="F72" s="7"/>
      <c r="G72" s="4"/>
      <c r="H72" s="9"/>
      <c r="I72" s="4"/>
      <c r="J72" s="4"/>
      <c r="K72" s="4"/>
      <c r="L72" s="4"/>
      <c r="M72" s="4"/>
      <c r="N72" s="7">
        <v>1</v>
      </c>
      <c r="O72" s="7">
        <v>1</v>
      </c>
      <c r="P72" s="4">
        <f t="shared" si="2"/>
        <v>1</v>
      </c>
      <c r="Q72" s="4">
        <f t="shared" si="3"/>
        <v>1</v>
      </c>
      <c r="R72" s="4">
        <f t="shared" si="4"/>
        <v>1</v>
      </c>
      <c r="S72" s="4">
        <f t="shared" si="5"/>
        <v>1</v>
      </c>
      <c r="T72" s="4">
        <f t="shared" si="6"/>
        <v>1</v>
      </c>
      <c r="U72" s="4">
        <f t="shared" si="7"/>
        <v>1</v>
      </c>
      <c r="V72" s="4">
        <f t="shared" si="8"/>
        <v>1</v>
      </c>
      <c r="W72" s="4">
        <f t="shared" si="9"/>
        <v>1</v>
      </c>
      <c r="X72" s="3">
        <f t="shared" si="10"/>
        <v>6000</v>
      </c>
      <c r="Y72" s="1">
        <v>1.0769230769230799E-3</v>
      </c>
      <c r="Z72" s="2">
        <f t="shared" si="11"/>
        <v>6.4615384615384794</v>
      </c>
    </row>
    <row r="73" spans="1:26" ht="15.75" customHeight="1">
      <c r="A73" s="7" t="s">
        <v>211</v>
      </c>
      <c r="B73" s="7" t="s">
        <v>212</v>
      </c>
      <c r="C73" s="7" t="s">
        <v>65</v>
      </c>
      <c r="D73" s="7" t="s">
        <v>213</v>
      </c>
      <c r="E73" s="7"/>
      <c r="F73" s="7"/>
      <c r="G73" s="4"/>
      <c r="H73" s="9"/>
      <c r="I73" s="4"/>
      <c r="J73" s="4"/>
      <c r="K73" s="4"/>
      <c r="L73" s="4"/>
      <c r="M73" s="4">
        <v>1</v>
      </c>
      <c r="N73" s="7"/>
      <c r="O73" s="7"/>
      <c r="P73" s="4">
        <f t="shared" si="2"/>
        <v>1</v>
      </c>
      <c r="Q73" s="4">
        <f t="shared" si="3"/>
        <v>1</v>
      </c>
      <c r="R73" s="4">
        <f t="shared" si="4"/>
        <v>1</v>
      </c>
      <c r="S73" s="4">
        <f t="shared" si="5"/>
        <v>1</v>
      </c>
      <c r="T73" s="4">
        <f t="shared" si="6"/>
        <v>1</v>
      </c>
      <c r="U73" s="4">
        <f t="shared" si="7"/>
        <v>1</v>
      </c>
      <c r="V73" s="4">
        <f t="shared" si="8"/>
        <v>1</v>
      </c>
      <c r="W73" s="4">
        <f t="shared" si="9"/>
        <v>1</v>
      </c>
      <c r="X73" s="3">
        <f t="shared" si="10"/>
        <v>6000</v>
      </c>
      <c r="Y73" s="1">
        <v>4.6153846153846202E-4</v>
      </c>
      <c r="Z73" s="2">
        <f t="shared" si="11"/>
        <v>2.7692307692307723</v>
      </c>
    </row>
    <row r="74" spans="1:26" ht="15.75" customHeight="1">
      <c r="A74" s="7" t="s">
        <v>214</v>
      </c>
      <c r="B74" s="7" t="s">
        <v>215</v>
      </c>
      <c r="C74" s="7" t="s">
        <v>65</v>
      </c>
      <c r="D74" s="7" t="s">
        <v>216</v>
      </c>
      <c r="E74" s="7"/>
      <c r="F74" s="7"/>
      <c r="G74" s="4">
        <v>1</v>
      </c>
      <c r="H74" s="9"/>
      <c r="I74" s="4">
        <v>1</v>
      </c>
      <c r="J74" s="4"/>
      <c r="K74" s="4"/>
      <c r="L74" s="4"/>
      <c r="M74" s="4"/>
      <c r="N74" s="7"/>
      <c r="O74" s="7"/>
      <c r="P74" s="4">
        <f t="shared" si="2"/>
        <v>1</v>
      </c>
      <c r="Q74" s="4">
        <f t="shared" si="3"/>
        <v>1</v>
      </c>
      <c r="R74" s="4">
        <f t="shared" si="4"/>
        <v>1</v>
      </c>
      <c r="S74" s="4">
        <f t="shared" si="5"/>
        <v>1</v>
      </c>
      <c r="T74" s="4">
        <f t="shared" si="6"/>
        <v>1</v>
      </c>
      <c r="U74" s="4">
        <f t="shared" si="7"/>
        <v>1</v>
      </c>
      <c r="V74" s="4">
        <f t="shared" si="8"/>
        <v>1</v>
      </c>
      <c r="W74" s="4">
        <f t="shared" si="9"/>
        <v>1</v>
      </c>
      <c r="X74" s="3">
        <f t="shared" si="10"/>
        <v>6000</v>
      </c>
      <c r="Y74" s="1">
        <v>4.6153846153846202E-4</v>
      </c>
      <c r="Z74" s="2">
        <f t="shared" si="11"/>
        <v>2.7692307692307723</v>
      </c>
    </row>
    <row r="75" spans="1:26" ht="15.75" customHeight="1">
      <c r="A75" s="7" t="s">
        <v>217</v>
      </c>
      <c r="B75" s="7" t="s">
        <v>218</v>
      </c>
      <c r="C75" s="7" t="s">
        <v>91</v>
      </c>
      <c r="D75" s="7" t="s">
        <v>219</v>
      </c>
      <c r="E75" s="7"/>
      <c r="F75" s="7"/>
      <c r="G75" s="4"/>
      <c r="H75" s="9"/>
      <c r="I75" s="4"/>
      <c r="J75" s="4"/>
      <c r="K75" s="4"/>
      <c r="L75" s="4"/>
      <c r="M75" s="4"/>
      <c r="N75" s="7">
        <v>1</v>
      </c>
      <c r="O75" s="7">
        <v>1</v>
      </c>
      <c r="P75" s="4">
        <f t="shared" si="2"/>
        <v>1</v>
      </c>
      <c r="Q75" s="4">
        <f t="shared" si="3"/>
        <v>1</v>
      </c>
      <c r="R75" s="4">
        <f t="shared" si="4"/>
        <v>1</v>
      </c>
      <c r="S75" s="4">
        <f t="shared" si="5"/>
        <v>1</v>
      </c>
      <c r="T75" s="4">
        <f t="shared" si="6"/>
        <v>1</v>
      </c>
      <c r="U75" s="4">
        <f t="shared" si="7"/>
        <v>1</v>
      </c>
      <c r="V75" s="4">
        <f t="shared" si="8"/>
        <v>1</v>
      </c>
      <c r="W75" s="4">
        <f t="shared" si="9"/>
        <v>1</v>
      </c>
      <c r="X75" s="3">
        <f t="shared" si="10"/>
        <v>6000</v>
      </c>
      <c r="Y75" s="1">
        <v>1.0769230769230799E-3</v>
      </c>
      <c r="Z75" s="2">
        <f t="shared" si="11"/>
        <v>6.4615384615384794</v>
      </c>
    </row>
    <row r="76" spans="1:26" ht="15.75" customHeight="1">
      <c r="A76" s="7" t="s">
        <v>220</v>
      </c>
      <c r="B76" s="7" t="s">
        <v>221</v>
      </c>
      <c r="C76" s="7" t="s">
        <v>91</v>
      </c>
      <c r="D76" s="7" t="s">
        <v>222</v>
      </c>
      <c r="E76" s="7"/>
      <c r="F76" s="7"/>
      <c r="G76" s="4">
        <v>2</v>
      </c>
      <c r="H76" s="9"/>
      <c r="I76" s="4">
        <v>3</v>
      </c>
      <c r="J76" s="4"/>
      <c r="K76" s="4"/>
      <c r="L76" s="4"/>
      <c r="M76" s="4"/>
      <c r="N76" s="7"/>
      <c r="O76" s="7"/>
      <c r="P76" s="4">
        <f t="shared" si="2"/>
        <v>2</v>
      </c>
      <c r="Q76" s="4">
        <f t="shared" si="3"/>
        <v>3</v>
      </c>
      <c r="R76" s="4">
        <f t="shared" si="4"/>
        <v>2</v>
      </c>
      <c r="S76" s="4">
        <f t="shared" si="5"/>
        <v>3</v>
      </c>
      <c r="T76" s="4">
        <f t="shared" si="6"/>
        <v>2</v>
      </c>
      <c r="U76" s="4">
        <f t="shared" si="7"/>
        <v>3</v>
      </c>
      <c r="V76" s="4">
        <f t="shared" si="8"/>
        <v>2</v>
      </c>
      <c r="W76" s="4">
        <f t="shared" si="9"/>
        <v>3</v>
      </c>
      <c r="X76" s="3">
        <f t="shared" si="10"/>
        <v>16332</v>
      </c>
      <c r="Y76" s="1">
        <v>1.0769230769230799E-3</v>
      </c>
      <c r="Z76" s="2">
        <f t="shared" si="11"/>
        <v>17.58830769230774</v>
      </c>
    </row>
    <row r="77" spans="1:26" ht="15.75" customHeight="1">
      <c r="A77" s="7" t="s">
        <v>223</v>
      </c>
      <c r="B77" s="7" t="s">
        <v>224</v>
      </c>
      <c r="C77" s="7" t="s">
        <v>65</v>
      </c>
      <c r="D77" s="7" t="s">
        <v>225</v>
      </c>
      <c r="E77" s="7"/>
      <c r="F77" s="7"/>
      <c r="G77" s="4">
        <v>1</v>
      </c>
      <c r="H77" s="9"/>
      <c r="I77" s="4">
        <v>1</v>
      </c>
      <c r="J77" s="4"/>
      <c r="K77" s="4"/>
      <c r="L77" s="4"/>
      <c r="M77" s="4"/>
      <c r="N77" s="7">
        <v>1</v>
      </c>
      <c r="O77" s="7">
        <v>1</v>
      </c>
      <c r="P77" s="4">
        <f t="shared" si="2"/>
        <v>2</v>
      </c>
      <c r="Q77" s="4">
        <f t="shared" si="3"/>
        <v>2</v>
      </c>
      <c r="R77" s="4">
        <f t="shared" si="4"/>
        <v>2</v>
      </c>
      <c r="S77" s="4">
        <f t="shared" si="5"/>
        <v>2</v>
      </c>
      <c r="T77" s="4">
        <f t="shared" si="6"/>
        <v>2</v>
      </c>
      <c r="U77" s="4">
        <f t="shared" si="7"/>
        <v>2</v>
      </c>
      <c r="V77" s="4">
        <f t="shared" si="8"/>
        <v>2</v>
      </c>
      <c r="W77" s="4">
        <f t="shared" si="9"/>
        <v>2</v>
      </c>
      <c r="X77" s="3">
        <f t="shared" si="10"/>
        <v>12000</v>
      </c>
      <c r="Y77" s="1">
        <v>3.0769230769230797E-4</v>
      </c>
      <c r="Z77" s="2">
        <f t="shared" si="11"/>
        <v>3.6923076923076956</v>
      </c>
    </row>
    <row r="78" spans="1:26" ht="15.75" customHeight="1">
      <c r="A78" s="7" t="s">
        <v>226</v>
      </c>
      <c r="B78" s="7" t="s">
        <v>227</v>
      </c>
      <c r="C78" s="7" t="s">
        <v>91</v>
      </c>
      <c r="D78" s="7" t="s">
        <v>227</v>
      </c>
      <c r="E78" s="7"/>
      <c r="F78" s="7"/>
      <c r="G78" s="4">
        <v>2</v>
      </c>
      <c r="H78" s="9"/>
      <c r="I78" s="4">
        <v>3</v>
      </c>
      <c r="J78" s="4"/>
      <c r="K78" s="4"/>
      <c r="L78" s="4"/>
      <c r="M78" s="4"/>
      <c r="N78" s="7"/>
      <c r="O78" s="7"/>
      <c r="P78" s="4">
        <f t="shared" si="2"/>
        <v>2</v>
      </c>
      <c r="Q78" s="4">
        <f t="shared" si="3"/>
        <v>3</v>
      </c>
      <c r="R78" s="4">
        <f t="shared" si="4"/>
        <v>2</v>
      </c>
      <c r="S78" s="4">
        <f t="shared" si="5"/>
        <v>3</v>
      </c>
      <c r="T78" s="4">
        <f t="shared" si="6"/>
        <v>2</v>
      </c>
      <c r="U78" s="4">
        <f t="shared" si="7"/>
        <v>3</v>
      </c>
      <c r="V78" s="4">
        <f t="shared" si="8"/>
        <v>2</v>
      </c>
      <c r="W78" s="4">
        <f t="shared" si="9"/>
        <v>3</v>
      </c>
      <c r="X78" s="3">
        <f t="shared" si="10"/>
        <v>16332</v>
      </c>
      <c r="Y78" s="1">
        <v>3.0769230769230799E-2</v>
      </c>
      <c r="Z78" s="2">
        <f t="shared" si="11"/>
        <v>502.52307692307738</v>
      </c>
    </row>
    <row r="79" spans="1:26" ht="15.75" customHeight="1">
      <c r="A79" s="7" t="s">
        <v>228</v>
      </c>
      <c r="B79" s="7" t="s">
        <v>229</v>
      </c>
      <c r="C79" s="7" t="s">
        <v>88</v>
      </c>
      <c r="D79" s="7" t="s">
        <v>229</v>
      </c>
      <c r="E79" s="7"/>
      <c r="F79" s="7"/>
      <c r="G79" s="4"/>
      <c r="H79" s="9"/>
      <c r="I79" s="4"/>
      <c r="J79" s="4"/>
      <c r="K79" s="4"/>
      <c r="L79" s="4">
        <v>1</v>
      </c>
      <c r="M79" s="4"/>
      <c r="N79" s="7">
        <v>5</v>
      </c>
      <c r="O79" s="7">
        <v>5</v>
      </c>
      <c r="P79" s="4">
        <f t="shared" si="2"/>
        <v>6</v>
      </c>
      <c r="Q79" s="4">
        <f t="shared" si="3"/>
        <v>6</v>
      </c>
      <c r="R79" s="4">
        <f t="shared" si="4"/>
        <v>6</v>
      </c>
      <c r="S79" s="4">
        <f t="shared" si="5"/>
        <v>6</v>
      </c>
      <c r="T79" s="4">
        <f t="shared" si="6"/>
        <v>6</v>
      </c>
      <c r="U79" s="4">
        <f t="shared" si="7"/>
        <v>6</v>
      </c>
      <c r="V79" s="4">
        <f t="shared" si="8"/>
        <v>6</v>
      </c>
      <c r="W79" s="4">
        <f t="shared" si="9"/>
        <v>6</v>
      </c>
      <c r="X79" s="3">
        <f t="shared" si="10"/>
        <v>36000</v>
      </c>
      <c r="Y79" s="1">
        <v>1.2307692307692301E-2</v>
      </c>
      <c r="Z79" s="2">
        <f t="shared" si="11"/>
        <v>443.07692307692281</v>
      </c>
    </row>
    <row r="80" spans="1:26" ht="15.75" customHeight="1">
      <c r="A80" s="7" t="s">
        <v>230</v>
      </c>
      <c r="B80" s="7" t="s">
        <v>231</v>
      </c>
      <c r="C80" s="7" t="s">
        <v>232</v>
      </c>
      <c r="D80" s="7" t="s">
        <v>231</v>
      </c>
      <c r="E80" s="7"/>
      <c r="F80" s="7"/>
      <c r="G80" s="4">
        <v>1</v>
      </c>
      <c r="H80" s="9"/>
      <c r="I80" s="4">
        <v>1</v>
      </c>
      <c r="J80" s="4"/>
      <c r="K80" s="4"/>
      <c r="L80" s="4"/>
      <c r="M80" s="4"/>
      <c r="N80" s="7"/>
      <c r="O80" s="7"/>
      <c r="P80" s="4">
        <f t="shared" si="2"/>
        <v>1</v>
      </c>
      <c r="Q80" s="4">
        <f t="shared" si="3"/>
        <v>1</v>
      </c>
      <c r="R80" s="4">
        <f t="shared" si="4"/>
        <v>1</v>
      </c>
      <c r="S80" s="4">
        <f t="shared" si="5"/>
        <v>1</v>
      </c>
      <c r="T80" s="4">
        <f t="shared" si="6"/>
        <v>1</v>
      </c>
      <c r="U80" s="4">
        <f t="shared" si="7"/>
        <v>1</v>
      </c>
      <c r="V80" s="4">
        <f t="shared" si="8"/>
        <v>1</v>
      </c>
      <c r="W80" s="4">
        <f t="shared" si="9"/>
        <v>1</v>
      </c>
      <c r="X80" s="3">
        <f t="shared" si="10"/>
        <v>6000</v>
      </c>
      <c r="Y80" s="1">
        <v>1.2307692307692301E-2</v>
      </c>
      <c r="Z80" s="2">
        <f t="shared" si="11"/>
        <v>73.846153846153811</v>
      </c>
    </row>
    <row r="81" spans="1:26" ht="15.75" customHeight="1">
      <c r="A81" s="7" t="s">
        <v>233</v>
      </c>
      <c r="B81" s="7" t="s">
        <v>234</v>
      </c>
      <c r="C81" s="7" t="s">
        <v>65</v>
      </c>
      <c r="D81" s="7" t="s">
        <v>235</v>
      </c>
      <c r="E81" s="7"/>
      <c r="F81" s="7"/>
      <c r="G81" s="4"/>
      <c r="H81" s="9"/>
      <c r="I81" s="4"/>
      <c r="J81" s="4"/>
      <c r="K81" s="4"/>
      <c r="L81" s="4"/>
      <c r="M81" s="4"/>
      <c r="N81" s="7">
        <v>5</v>
      </c>
      <c r="O81" s="7">
        <v>5</v>
      </c>
      <c r="P81" s="4">
        <f t="shared" si="2"/>
        <v>5</v>
      </c>
      <c r="Q81" s="4">
        <f t="shared" si="3"/>
        <v>5</v>
      </c>
      <c r="R81" s="4">
        <f t="shared" si="4"/>
        <v>5</v>
      </c>
      <c r="S81" s="4">
        <f t="shared" si="5"/>
        <v>5</v>
      </c>
      <c r="T81" s="4">
        <f t="shared" si="6"/>
        <v>5</v>
      </c>
      <c r="U81" s="4">
        <f t="shared" si="7"/>
        <v>5</v>
      </c>
      <c r="V81" s="4">
        <f t="shared" si="8"/>
        <v>5</v>
      </c>
      <c r="W81" s="4">
        <f t="shared" si="9"/>
        <v>5</v>
      </c>
      <c r="X81" s="3">
        <f t="shared" si="10"/>
        <v>30000</v>
      </c>
      <c r="Y81" s="1">
        <v>3.0769230769230797E-4</v>
      </c>
      <c r="Z81" s="2">
        <f t="shared" si="11"/>
        <v>9.2307692307692388</v>
      </c>
    </row>
    <row r="82" spans="1:26" ht="15.75" customHeight="1">
      <c r="A82" s="7" t="s">
        <v>236</v>
      </c>
      <c r="B82" s="7" t="s">
        <v>237</v>
      </c>
      <c r="C82" s="7" t="s">
        <v>238</v>
      </c>
      <c r="D82" s="7" t="s">
        <v>239</v>
      </c>
      <c r="E82" s="7" t="s">
        <v>240</v>
      </c>
      <c r="F82" s="7" t="s">
        <v>238</v>
      </c>
      <c r="G82" s="4">
        <v>1</v>
      </c>
      <c r="H82" s="9"/>
      <c r="I82" s="4"/>
      <c r="J82" s="4"/>
      <c r="K82" s="4"/>
      <c r="L82" s="4"/>
      <c r="M82" s="4"/>
      <c r="N82" s="7">
        <v>1</v>
      </c>
      <c r="O82" s="7">
        <v>1</v>
      </c>
      <c r="P82" s="4">
        <f t="shared" si="2"/>
        <v>2</v>
      </c>
      <c r="Q82" s="4">
        <f t="shared" si="3"/>
        <v>1</v>
      </c>
      <c r="R82" s="4">
        <f t="shared" si="4"/>
        <v>2</v>
      </c>
      <c r="S82" s="4">
        <f t="shared" si="5"/>
        <v>1</v>
      </c>
      <c r="T82" s="4">
        <f t="shared" si="6"/>
        <v>2</v>
      </c>
      <c r="U82" s="4">
        <f t="shared" si="7"/>
        <v>1</v>
      </c>
      <c r="V82" s="4">
        <f t="shared" si="8"/>
        <v>2</v>
      </c>
      <c r="W82" s="4">
        <f t="shared" si="9"/>
        <v>1</v>
      </c>
      <c r="X82" s="3">
        <f t="shared" si="10"/>
        <v>7668</v>
      </c>
      <c r="Y82" s="1">
        <v>0.138461538461538</v>
      </c>
      <c r="Z82" s="2">
        <f t="shared" si="11"/>
        <v>1061.7230769230734</v>
      </c>
    </row>
    <row r="83" spans="1:26" ht="15.75" customHeight="1">
      <c r="A83" s="7" t="s">
        <v>241</v>
      </c>
      <c r="B83" s="7" t="s">
        <v>241</v>
      </c>
      <c r="C83" s="7" t="s">
        <v>242</v>
      </c>
      <c r="D83" s="7" t="s">
        <v>243</v>
      </c>
      <c r="E83" s="7"/>
      <c r="F83" s="7"/>
      <c r="G83" s="4"/>
      <c r="H83" s="9"/>
      <c r="I83" s="4"/>
      <c r="J83" s="4"/>
      <c r="K83" s="4"/>
      <c r="L83" s="4"/>
      <c r="M83" s="4"/>
      <c r="N83" s="7">
        <v>1</v>
      </c>
      <c r="O83" s="7">
        <v>1</v>
      </c>
      <c r="P83" s="4">
        <f t="shared" si="2"/>
        <v>1</v>
      </c>
      <c r="Q83" s="4">
        <f t="shared" si="3"/>
        <v>1</v>
      </c>
      <c r="R83" s="4">
        <f t="shared" si="4"/>
        <v>1</v>
      </c>
      <c r="S83" s="4">
        <f t="shared" si="5"/>
        <v>1</v>
      </c>
      <c r="T83" s="4">
        <f t="shared" si="6"/>
        <v>1</v>
      </c>
      <c r="U83" s="4">
        <f t="shared" si="7"/>
        <v>1</v>
      </c>
      <c r="V83" s="4">
        <f t="shared" si="8"/>
        <v>1</v>
      </c>
      <c r="W83" s="4">
        <f t="shared" si="9"/>
        <v>1</v>
      </c>
      <c r="X83" s="3">
        <f t="shared" si="10"/>
        <v>6000</v>
      </c>
      <c r="Y83" s="1">
        <v>7.69230769230769E-2</v>
      </c>
      <c r="Z83" s="2">
        <f t="shared" si="11"/>
        <v>461.53846153846138</v>
      </c>
    </row>
    <row r="84" spans="1:26" ht="15.75" customHeight="1">
      <c r="A84" s="8" t="s">
        <v>244</v>
      </c>
      <c r="B84" s="8" t="s">
        <v>245</v>
      </c>
      <c r="C84" s="8" t="s">
        <v>65</v>
      </c>
      <c r="D84" s="8" t="s">
        <v>246</v>
      </c>
      <c r="E84" s="8"/>
      <c r="F84" s="8"/>
      <c r="G84" s="10"/>
      <c r="H84" s="11"/>
      <c r="I84" s="10"/>
      <c r="J84" s="10"/>
      <c r="K84" s="10"/>
      <c r="L84" s="10"/>
      <c r="M84" s="10"/>
      <c r="N84" s="8">
        <v>8</v>
      </c>
      <c r="O84" s="8">
        <v>8</v>
      </c>
      <c r="P84" s="10">
        <f t="shared" si="2"/>
        <v>8</v>
      </c>
      <c r="Q84" s="10">
        <f t="shared" si="3"/>
        <v>8</v>
      </c>
      <c r="R84" s="10">
        <f t="shared" si="4"/>
        <v>8</v>
      </c>
      <c r="S84" s="10">
        <f t="shared" si="5"/>
        <v>8</v>
      </c>
      <c r="T84" s="10">
        <f t="shared" si="6"/>
        <v>8</v>
      </c>
      <c r="U84" s="10">
        <f t="shared" si="7"/>
        <v>8</v>
      </c>
      <c r="V84" s="10">
        <f t="shared" si="8"/>
        <v>8</v>
      </c>
      <c r="W84" s="10">
        <f t="shared" si="9"/>
        <v>8</v>
      </c>
      <c r="X84" s="15">
        <f t="shared" si="10"/>
        <v>48000</v>
      </c>
      <c r="Y84" s="1">
        <v>3.0769230769230797E-4</v>
      </c>
      <c r="Z84" s="2">
        <f t="shared" ref="Z84:Z115" si="12">Y84*X84</f>
        <v>14.769230769230782</v>
      </c>
    </row>
    <row r="85" spans="1:26" ht="15.75" customHeight="1">
      <c r="A85" s="7" t="s">
        <v>247</v>
      </c>
      <c r="B85" s="7" t="s">
        <v>248</v>
      </c>
      <c r="C85" s="7" t="s">
        <v>91</v>
      </c>
      <c r="D85" s="7" t="s">
        <v>249</v>
      </c>
      <c r="E85" s="7"/>
      <c r="F85" s="7"/>
      <c r="G85" s="4"/>
      <c r="H85" s="9"/>
      <c r="I85" s="4"/>
      <c r="J85" s="4"/>
      <c r="K85" s="4"/>
      <c r="L85" s="4"/>
      <c r="M85" s="4"/>
      <c r="N85" s="7">
        <v>1</v>
      </c>
      <c r="O85" s="7">
        <v>1</v>
      </c>
      <c r="P85" s="4">
        <f t="shared" si="2"/>
        <v>1</v>
      </c>
      <c r="Q85" s="4">
        <f t="shared" si="3"/>
        <v>1</v>
      </c>
      <c r="R85" s="4">
        <f t="shared" si="4"/>
        <v>1</v>
      </c>
      <c r="S85" s="4">
        <f t="shared" si="5"/>
        <v>1</v>
      </c>
      <c r="T85" s="4">
        <f t="shared" si="6"/>
        <v>1</v>
      </c>
      <c r="U85" s="4">
        <f t="shared" si="7"/>
        <v>1</v>
      </c>
      <c r="V85" s="4">
        <f t="shared" si="8"/>
        <v>1</v>
      </c>
      <c r="W85" s="4">
        <f t="shared" si="9"/>
        <v>1</v>
      </c>
      <c r="X85" s="3">
        <f t="shared" si="10"/>
        <v>6000</v>
      </c>
      <c r="Y85" s="1">
        <v>1.0769230769230799E-3</v>
      </c>
      <c r="Z85" s="2">
        <f t="shared" si="12"/>
        <v>6.4615384615384794</v>
      </c>
    </row>
    <row r="86" spans="1:26" ht="15.75" customHeight="1">
      <c r="A86" s="7" t="s">
        <v>250</v>
      </c>
      <c r="B86" s="7" t="s">
        <v>251</v>
      </c>
      <c r="C86" s="7" t="s">
        <v>69</v>
      </c>
      <c r="D86" s="7" t="s">
        <v>252</v>
      </c>
      <c r="E86" s="7"/>
      <c r="F86" s="7"/>
      <c r="G86" s="4">
        <v>1</v>
      </c>
      <c r="H86" s="9"/>
      <c r="I86" s="4">
        <v>1</v>
      </c>
      <c r="J86" s="4"/>
      <c r="K86" s="4"/>
      <c r="L86" s="4"/>
      <c r="M86" s="4"/>
      <c r="N86" s="7"/>
      <c r="O86" s="7"/>
      <c r="P86" s="4">
        <f t="shared" si="2"/>
        <v>1</v>
      </c>
      <c r="Q86" s="4">
        <f t="shared" si="3"/>
        <v>1</v>
      </c>
      <c r="R86" s="4">
        <f t="shared" si="4"/>
        <v>1</v>
      </c>
      <c r="S86" s="4">
        <f t="shared" si="5"/>
        <v>1</v>
      </c>
      <c r="T86" s="4">
        <f t="shared" si="6"/>
        <v>1</v>
      </c>
      <c r="U86" s="4">
        <f t="shared" si="7"/>
        <v>1</v>
      </c>
      <c r="V86" s="4">
        <f t="shared" si="8"/>
        <v>1</v>
      </c>
      <c r="W86" s="4">
        <f t="shared" si="9"/>
        <v>1</v>
      </c>
      <c r="X86" s="3">
        <f t="shared" si="10"/>
        <v>6000</v>
      </c>
      <c r="Y86" s="1">
        <v>6.1538461538461497E-4</v>
      </c>
      <c r="Z86" s="2">
        <f t="shared" si="12"/>
        <v>3.6923076923076898</v>
      </c>
    </row>
    <row r="87" spans="1:26" ht="15.75" customHeight="1">
      <c r="A87" s="8" t="s">
        <v>253</v>
      </c>
      <c r="B87" s="8" t="s">
        <v>254</v>
      </c>
      <c r="C87" s="8" t="s">
        <v>91</v>
      </c>
      <c r="D87" s="8" t="s">
        <v>254</v>
      </c>
      <c r="E87" s="8"/>
      <c r="F87" s="8"/>
      <c r="G87" s="10"/>
      <c r="H87" s="11"/>
      <c r="I87" s="10"/>
      <c r="J87" s="10"/>
      <c r="K87" s="10">
        <v>4</v>
      </c>
      <c r="L87" s="10"/>
      <c r="M87" s="10">
        <v>1</v>
      </c>
      <c r="N87" s="8">
        <v>29</v>
      </c>
      <c r="O87" s="8">
        <v>29</v>
      </c>
      <c r="P87" s="10">
        <f t="shared" si="2"/>
        <v>30</v>
      </c>
      <c r="Q87" s="10">
        <f t="shared" si="3"/>
        <v>30</v>
      </c>
      <c r="R87" s="10">
        <f t="shared" si="4"/>
        <v>34</v>
      </c>
      <c r="S87" s="10">
        <f t="shared" si="5"/>
        <v>34</v>
      </c>
      <c r="T87" s="10">
        <f t="shared" si="6"/>
        <v>30</v>
      </c>
      <c r="U87" s="10">
        <f t="shared" si="7"/>
        <v>30</v>
      </c>
      <c r="V87" s="10">
        <f t="shared" si="8"/>
        <v>34</v>
      </c>
      <c r="W87" s="10">
        <f t="shared" si="9"/>
        <v>34</v>
      </c>
      <c r="X87" s="15">
        <f t="shared" si="10"/>
        <v>194340</v>
      </c>
      <c r="Y87" s="1">
        <v>2.3076923076923101E-3</v>
      </c>
      <c r="Z87" s="2">
        <f t="shared" si="12"/>
        <v>448.47692307692353</v>
      </c>
    </row>
    <row r="88" spans="1:26" ht="15.75" customHeight="1">
      <c r="A88" s="7" t="s">
        <v>255</v>
      </c>
      <c r="B88" s="7" t="s">
        <v>256</v>
      </c>
      <c r="C88" s="7" t="s">
        <v>257</v>
      </c>
      <c r="D88" s="7" t="s">
        <v>258</v>
      </c>
      <c r="E88" s="7" t="s">
        <v>259</v>
      </c>
      <c r="F88" s="7" t="s">
        <v>256</v>
      </c>
      <c r="G88" s="4">
        <v>2</v>
      </c>
      <c r="H88" s="9"/>
      <c r="I88" s="4">
        <v>2</v>
      </c>
      <c r="J88" s="4"/>
      <c r="K88" s="4"/>
      <c r="L88" s="4"/>
      <c r="M88" s="4"/>
      <c r="N88" s="7"/>
      <c r="O88" s="7"/>
      <c r="P88" s="4">
        <f t="shared" si="2"/>
        <v>2</v>
      </c>
      <c r="Q88" s="4">
        <f t="shared" si="3"/>
        <v>2</v>
      </c>
      <c r="R88" s="4">
        <f t="shared" si="4"/>
        <v>2</v>
      </c>
      <c r="S88" s="4">
        <f t="shared" si="5"/>
        <v>2</v>
      </c>
      <c r="T88" s="4">
        <f t="shared" si="6"/>
        <v>2</v>
      </c>
      <c r="U88" s="4">
        <f t="shared" si="7"/>
        <v>2</v>
      </c>
      <c r="V88" s="4">
        <f t="shared" si="8"/>
        <v>2</v>
      </c>
      <c r="W88" s="4">
        <f t="shared" si="9"/>
        <v>2</v>
      </c>
      <c r="X88" s="3">
        <f t="shared" si="10"/>
        <v>12000</v>
      </c>
      <c r="Y88" s="1">
        <v>0.230769230769231</v>
      </c>
      <c r="Z88" s="2">
        <f t="shared" si="12"/>
        <v>2769.2307692307722</v>
      </c>
    </row>
    <row r="89" spans="1:26" ht="15.75" customHeight="1">
      <c r="A89" s="7" t="s">
        <v>260</v>
      </c>
      <c r="B89" s="7" t="s">
        <v>260</v>
      </c>
      <c r="C89" s="7" t="s">
        <v>261</v>
      </c>
      <c r="D89" s="7" t="s">
        <v>262</v>
      </c>
      <c r="E89" s="7"/>
      <c r="F89" s="7"/>
      <c r="G89" s="4"/>
      <c r="H89" s="9"/>
      <c r="I89" s="4"/>
      <c r="J89" s="4"/>
      <c r="K89" s="4"/>
      <c r="L89" s="4"/>
      <c r="M89" s="4"/>
      <c r="N89" s="7">
        <v>1</v>
      </c>
      <c r="O89" s="7">
        <v>1</v>
      </c>
      <c r="P89" s="4">
        <f t="shared" si="2"/>
        <v>1</v>
      </c>
      <c r="Q89" s="4">
        <f t="shared" si="3"/>
        <v>1</v>
      </c>
      <c r="R89" s="4">
        <f t="shared" si="4"/>
        <v>1</v>
      </c>
      <c r="S89" s="4">
        <f t="shared" si="5"/>
        <v>1</v>
      </c>
      <c r="T89" s="4">
        <f t="shared" si="6"/>
        <v>1</v>
      </c>
      <c r="U89" s="4">
        <f t="shared" si="7"/>
        <v>1</v>
      </c>
      <c r="V89" s="4">
        <f t="shared" si="8"/>
        <v>1</v>
      </c>
      <c r="W89" s="4">
        <f t="shared" si="9"/>
        <v>1</v>
      </c>
      <c r="X89" s="3">
        <f t="shared" si="10"/>
        <v>6000</v>
      </c>
      <c r="Y89" s="1">
        <v>2.76923076923077E-2</v>
      </c>
      <c r="Z89" s="2">
        <f t="shared" si="12"/>
        <v>166.15384615384619</v>
      </c>
    </row>
    <row r="90" spans="1:26" ht="15.75" customHeight="1">
      <c r="A90" s="7" t="s">
        <v>263</v>
      </c>
      <c r="B90" s="7" t="s">
        <v>263</v>
      </c>
      <c r="C90" s="7">
        <v>402</v>
      </c>
      <c r="D90" s="7" t="s">
        <v>264</v>
      </c>
      <c r="E90" s="7"/>
      <c r="F90" s="7"/>
      <c r="G90" s="4"/>
      <c r="H90" s="9"/>
      <c r="I90" s="4"/>
      <c r="J90" s="4"/>
      <c r="K90" s="4"/>
      <c r="L90" s="4"/>
      <c r="M90" s="4"/>
      <c r="N90" s="7">
        <v>2</v>
      </c>
      <c r="O90" s="7">
        <v>2</v>
      </c>
      <c r="P90" s="4">
        <f t="shared" si="2"/>
        <v>2</v>
      </c>
      <c r="Q90" s="4">
        <f t="shared" si="3"/>
        <v>2</v>
      </c>
      <c r="R90" s="4">
        <f t="shared" si="4"/>
        <v>2</v>
      </c>
      <c r="S90" s="4">
        <f t="shared" si="5"/>
        <v>2</v>
      </c>
      <c r="T90" s="4">
        <f t="shared" si="6"/>
        <v>2</v>
      </c>
      <c r="U90" s="4">
        <f t="shared" si="7"/>
        <v>2</v>
      </c>
      <c r="V90" s="4">
        <f t="shared" si="8"/>
        <v>2</v>
      </c>
      <c r="W90" s="4">
        <f t="shared" si="9"/>
        <v>2</v>
      </c>
      <c r="X90" s="3">
        <f t="shared" si="10"/>
        <v>12000</v>
      </c>
      <c r="Y90" s="1">
        <v>2.4615384615384599E-3</v>
      </c>
      <c r="Z90" s="2">
        <f t="shared" si="12"/>
        <v>29.538461538461519</v>
      </c>
    </row>
    <row r="91" spans="1:26" ht="15.75" customHeight="1">
      <c r="A91" s="7" t="s">
        <v>265</v>
      </c>
      <c r="B91" s="7" t="s">
        <v>266</v>
      </c>
      <c r="C91" s="7" t="s">
        <v>65</v>
      </c>
      <c r="D91" s="7" t="s">
        <v>267</v>
      </c>
      <c r="E91" s="7"/>
      <c r="F91" s="7"/>
      <c r="G91" s="4"/>
      <c r="H91" s="9"/>
      <c r="I91" s="4"/>
      <c r="J91" s="4"/>
      <c r="K91" s="4"/>
      <c r="L91" s="4">
        <v>2</v>
      </c>
      <c r="M91" s="4"/>
      <c r="N91" s="7"/>
      <c r="O91" s="7"/>
      <c r="P91" s="4">
        <f t="shared" si="2"/>
        <v>2</v>
      </c>
      <c r="Q91" s="4">
        <f t="shared" si="3"/>
        <v>2</v>
      </c>
      <c r="R91" s="4">
        <f t="shared" si="4"/>
        <v>2</v>
      </c>
      <c r="S91" s="4">
        <f t="shared" si="5"/>
        <v>2</v>
      </c>
      <c r="T91" s="4">
        <f t="shared" si="6"/>
        <v>2</v>
      </c>
      <c r="U91" s="4">
        <f t="shared" si="7"/>
        <v>2</v>
      </c>
      <c r="V91" s="4">
        <f t="shared" si="8"/>
        <v>2</v>
      </c>
      <c r="W91" s="4">
        <f t="shared" si="9"/>
        <v>2</v>
      </c>
      <c r="X91" s="3">
        <f t="shared" si="10"/>
        <v>12000</v>
      </c>
      <c r="Y91" s="1">
        <v>3.0769230769230797E-4</v>
      </c>
      <c r="Z91" s="2">
        <f t="shared" si="12"/>
        <v>3.6923076923076956</v>
      </c>
    </row>
    <row r="92" spans="1:26" ht="15.75" customHeight="1">
      <c r="A92" s="7" t="s">
        <v>268</v>
      </c>
      <c r="B92" s="7" t="s">
        <v>269</v>
      </c>
      <c r="C92" s="7" t="s">
        <v>270</v>
      </c>
      <c r="D92" s="7" t="s">
        <v>271</v>
      </c>
      <c r="E92" s="7" t="s">
        <v>272</v>
      </c>
      <c r="F92" s="7" t="s">
        <v>273</v>
      </c>
      <c r="G92" s="4"/>
      <c r="H92" s="9"/>
      <c r="I92" s="4"/>
      <c r="J92" s="4"/>
      <c r="K92" s="4"/>
      <c r="L92" s="4"/>
      <c r="M92" s="4"/>
      <c r="N92" s="7">
        <v>1</v>
      </c>
      <c r="O92" s="7">
        <v>1</v>
      </c>
      <c r="P92" s="4">
        <f t="shared" si="2"/>
        <v>1</v>
      </c>
      <c r="Q92" s="4">
        <f t="shared" si="3"/>
        <v>1</v>
      </c>
      <c r="R92" s="4">
        <f t="shared" si="4"/>
        <v>1</v>
      </c>
      <c r="S92" s="4">
        <f t="shared" si="5"/>
        <v>1</v>
      </c>
      <c r="T92" s="4">
        <f t="shared" si="6"/>
        <v>1</v>
      </c>
      <c r="U92" s="4">
        <f t="shared" si="7"/>
        <v>1</v>
      </c>
      <c r="V92" s="4">
        <f t="shared" si="8"/>
        <v>1</v>
      </c>
      <c r="W92" s="4">
        <f t="shared" si="9"/>
        <v>1</v>
      </c>
      <c r="X92" s="3">
        <f t="shared" si="10"/>
        <v>6000</v>
      </c>
      <c r="Y92" s="1">
        <v>0.61538461538461497</v>
      </c>
      <c r="Z92" s="2">
        <f t="shared" si="12"/>
        <v>3692.3076923076896</v>
      </c>
    </row>
    <row r="93" spans="1:26" ht="15.75" customHeight="1">
      <c r="A93" s="7" t="s">
        <v>274</v>
      </c>
      <c r="B93" s="7" t="s">
        <v>274</v>
      </c>
      <c r="C93" s="7" t="s">
        <v>275</v>
      </c>
      <c r="D93" s="7" t="s">
        <v>276</v>
      </c>
      <c r="E93" s="7" t="s">
        <v>272</v>
      </c>
      <c r="F93" s="7" t="s">
        <v>277</v>
      </c>
      <c r="G93" s="4"/>
      <c r="H93" s="9"/>
      <c r="I93" s="4"/>
      <c r="J93" s="4"/>
      <c r="K93" s="4"/>
      <c r="L93" s="4"/>
      <c r="M93" s="4"/>
      <c r="N93" s="7">
        <v>1</v>
      </c>
      <c r="O93" s="7">
        <v>1</v>
      </c>
      <c r="P93" s="4">
        <f t="shared" si="2"/>
        <v>1</v>
      </c>
      <c r="Q93" s="4">
        <f t="shared" si="3"/>
        <v>1</v>
      </c>
      <c r="R93" s="4">
        <f t="shared" si="4"/>
        <v>1</v>
      </c>
      <c r="S93" s="4">
        <f t="shared" si="5"/>
        <v>1</v>
      </c>
      <c r="T93" s="4">
        <f t="shared" si="6"/>
        <v>1</v>
      </c>
      <c r="U93" s="4">
        <f t="shared" si="7"/>
        <v>1</v>
      </c>
      <c r="V93" s="4">
        <f t="shared" si="8"/>
        <v>1</v>
      </c>
      <c r="W93" s="4">
        <f t="shared" si="9"/>
        <v>1</v>
      </c>
      <c r="X93" s="3">
        <f t="shared" si="10"/>
        <v>6000</v>
      </c>
      <c r="Y93" s="1">
        <v>0.22307692307692301</v>
      </c>
      <c r="Z93" s="2">
        <f t="shared" si="12"/>
        <v>1338.4615384615381</v>
      </c>
    </row>
    <row r="94" spans="1:26" ht="15.75" customHeight="1">
      <c r="A94" s="7" t="s">
        <v>278</v>
      </c>
      <c r="B94" s="7" t="s">
        <v>279</v>
      </c>
      <c r="C94" s="7" t="s">
        <v>280</v>
      </c>
      <c r="D94" s="7" t="s">
        <v>277</v>
      </c>
      <c r="E94" s="7" t="s">
        <v>272</v>
      </c>
      <c r="F94" s="7" t="s">
        <v>277</v>
      </c>
      <c r="G94" s="4"/>
      <c r="H94" s="9"/>
      <c r="I94" s="4"/>
      <c r="J94" s="4"/>
      <c r="K94" s="4"/>
      <c r="L94" s="4"/>
      <c r="M94" s="4"/>
      <c r="N94" s="7">
        <v>1</v>
      </c>
      <c r="O94" s="7">
        <v>1</v>
      </c>
      <c r="P94" s="4">
        <f t="shared" si="2"/>
        <v>1</v>
      </c>
      <c r="Q94" s="4">
        <f t="shared" si="3"/>
        <v>1</v>
      </c>
      <c r="R94" s="4">
        <f t="shared" si="4"/>
        <v>1</v>
      </c>
      <c r="S94" s="4">
        <f t="shared" si="5"/>
        <v>1</v>
      </c>
      <c r="T94" s="4">
        <f t="shared" si="6"/>
        <v>1</v>
      </c>
      <c r="U94" s="4">
        <f t="shared" si="7"/>
        <v>1</v>
      </c>
      <c r="V94" s="4">
        <f t="shared" si="8"/>
        <v>1</v>
      </c>
      <c r="W94" s="4">
        <f t="shared" si="9"/>
        <v>1</v>
      </c>
      <c r="X94" s="3">
        <f t="shared" si="10"/>
        <v>6000</v>
      </c>
      <c r="Y94" s="1">
        <v>0.61538461538461497</v>
      </c>
      <c r="Z94" s="2">
        <f t="shared" si="12"/>
        <v>3692.3076923076896</v>
      </c>
    </row>
    <row r="95" spans="1:26" ht="15.75" customHeight="1">
      <c r="A95" s="7" t="s">
        <v>281</v>
      </c>
      <c r="B95" s="7" t="s">
        <v>282</v>
      </c>
      <c r="C95" s="7" t="s">
        <v>65</v>
      </c>
      <c r="D95" s="7" t="s">
        <v>283</v>
      </c>
      <c r="E95" s="7"/>
      <c r="F95" s="7"/>
      <c r="G95" s="4"/>
      <c r="H95" s="9"/>
      <c r="I95" s="4"/>
      <c r="J95" s="4"/>
      <c r="K95" s="4"/>
      <c r="L95" s="4"/>
      <c r="M95" s="4"/>
      <c r="N95" s="7">
        <v>4</v>
      </c>
      <c r="O95" s="7">
        <v>4</v>
      </c>
      <c r="P95" s="4">
        <f t="shared" si="2"/>
        <v>4</v>
      </c>
      <c r="Q95" s="4">
        <f t="shared" si="3"/>
        <v>4</v>
      </c>
      <c r="R95" s="4">
        <f t="shared" si="4"/>
        <v>4</v>
      </c>
      <c r="S95" s="4">
        <f t="shared" si="5"/>
        <v>4</v>
      </c>
      <c r="T95" s="4">
        <f t="shared" si="6"/>
        <v>4</v>
      </c>
      <c r="U95" s="4">
        <f t="shared" si="7"/>
        <v>4</v>
      </c>
      <c r="V95" s="4">
        <f t="shared" si="8"/>
        <v>4</v>
      </c>
      <c r="W95" s="4">
        <f t="shared" si="9"/>
        <v>4</v>
      </c>
      <c r="X95" s="3">
        <f t="shared" si="10"/>
        <v>24000</v>
      </c>
      <c r="Y95" s="1">
        <v>3.0769230769230797E-4</v>
      </c>
      <c r="Z95" s="2">
        <f t="shared" si="12"/>
        <v>7.3846153846153912</v>
      </c>
    </row>
    <row r="96" spans="1:26" ht="15.75" customHeight="1">
      <c r="A96" s="7" t="s">
        <v>284</v>
      </c>
      <c r="B96" s="7" t="s">
        <v>285</v>
      </c>
      <c r="C96" s="7" t="s">
        <v>91</v>
      </c>
      <c r="D96" s="7" t="s">
        <v>286</v>
      </c>
      <c r="E96" s="7"/>
      <c r="F96" s="7"/>
      <c r="G96" s="4"/>
      <c r="H96" s="9"/>
      <c r="I96" s="4">
        <v>5</v>
      </c>
      <c r="J96" s="4">
        <v>3</v>
      </c>
      <c r="K96" s="4"/>
      <c r="L96" s="4">
        <v>2</v>
      </c>
      <c r="M96" s="4"/>
      <c r="N96" s="7"/>
      <c r="O96" s="7"/>
      <c r="P96" s="4">
        <f t="shared" si="2"/>
        <v>2</v>
      </c>
      <c r="Q96" s="4">
        <f t="shared" si="3"/>
        <v>10</v>
      </c>
      <c r="R96" s="4">
        <f t="shared" si="4"/>
        <v>2</v>
      </c>
      <c r="S96" s="4">
        <f t="shared" si="5"/>
        <v>10</v>
      </c>
      <c r="T96" s="4">
        <f t="shared" si="6"/>
        <v>2</v>
      </c>
      <c r="U96" s="4">
        <f t="shared" si="7"/>
        <v>10</v>
      </c>
      <c r="V96" s="4">
        <f t="shared" si="8"/>
        <v>2</v>
      </c>
      <c r="W96" s="4">
        <f t="shared" si="9"/>
        <v>10</v>
      </c>
      <c r="X96" s="3">
        <f t="shared" si="10"/>
        <v>46656</v>
      </c>
      <c r="Y96" s="1">
        <v>1.0769230769230799E-3</v>
      </c>
      <c r="Z96" s="2">
        <f t="shared" si="12"/>
        <v>50.244923076923214</v>
      </c>
    </row>
    <row r="97" spans="1:26" ht="15.75" customHeight="1">
      <c r="A97" s="7" t="s">
        <v>287</v>
      </c>
      <c r="B97" s="7" t="s">
        <v>288</v>
      </c>
      <c r="C97" s="7" t="s">
        <v>65</v>
      </c>
      <c r="D97" s="7" t="s">
        <v>289</v>
      </c>
      <c r="E97" s="7"/>
      <c r="F97" s="7"/>
      <c r="G97" s="4">
        <v>3</v>
      </c>
      <c r="H97" s="9"/>
      <c r="I97" s="4">
        <v>1</v>
      </c>
      <c r="J97" s="4"/>
      <c r="K97" s="4"/>
      <c r="L97" s="4"/>
      <c r="M97" s="4"/>
      <c r="N97" s="7">
        <v>5</v>
      </c>
      <c r="O97" s="7">
        <v>5</v>
      </c>
      <c r="P97" s="4">
        <f t="shared" si="2"/>
        <v>8</v>
      </c>
      <c r="Q97" s="4">
        <f t="shared" si="3"/>
        <v>6</v>
      </c>
      <c r="R97" s="4">
        <f t="shared" si="4"/>
        <v>8</v>
      </c>
      <c r="S97" s="4">
        <f t="shared" si="5"/>
        <v>6</v>
      </c>
      <c r="T97" s="4">
        <f t="shared" si="6"/>
        <v>8</v>
      </c>
      <c r="U97" s="4">
        <f t="shared" si="7"/>
        <v>6</v>
      </c>
      <c r="V97" s="4">
        <f t="shared" si="8"/>
        <v>8</v>
      </c>
      <c r="W97" s="4">
        <f t="shared" si="9"/>
        <v>6</v>
      </c>
      <c r="X97" s="3">
        <f t="shared" si="10"/>
        <v>39336</v>
      </c>
      <c r="Y97" s="1">
        <v>3.0769230769230797E-4</v>
      </c>
      <c r="Z97" s="2">
        <f t="shared" si="12"/>
        <v>12.103384615384627</v>
      </c>
    </row>
    <row r="98" spans="1:26" ht="15.75" customHeight="1">
      <c r="A98" s="7" t="s">
        <v>290</v>
      </c>
      <c r="B98" s="7"/>
      <c r="C98" s="7" t="s">
        <v>242</v>
      </c>
      <c r="D98" s="7" t="s">
        <v>291</v>
      </c>
      <c r="E98" s="7"/>
      <c r="F98" s="7"/>
      <c r="G98" s="4"/>
      <c r="H98" s="9"/>
      <c r="I98" s="4"/>
      <c r="J98" s="4"/>
      <c r="K98" s="4"/>
      <c r="L98" s="4"/>
      <c r="M98" s="4"/>
      <c r="N98" s="7">
        <v>1</v>
      </c>
      <c r="O98" s="7">
        <v>1</v>
      </c>
      <c r="P98" s="4">
        <f t="shared" si="2"/>
        <v>1</v>
      </c>
      <c r="Q98" s="4">
        <f t="shared" si="3"/>
        <v>1</v>
      </c>
      <c r="R98" s="4">
        <f t="shared" si="4"/>
        <v>1</v>
      </c>
      <c r="S98" s="4">
        <f t="shared" si="5"/>
        <v>1</v>
      </c>
      <c r="T98" s="4">
        <f t="shared" si="6"/>
        <v>1</v>
      </c>
      <c r="U98" s="4">
        <f t="shared" si="7"/>
        <v>1</v>
      </c>
      <c r="V98" s="4">
        <f t="shared" si="8"/>
        <v>1</v>
      </c>
      <c r="W98" s="4">
        <f t="shared" si="9"/>
        <v>1</v>
      </c>
      <c r="X98" s="3">
        <f t="shared" si="10"/>
        <v>6000</v>
      </c>
      <c r="Y98" s="1">
        <v>7.69230769230769E-2</v>
      </c>
      <c r="Z98" s="2">
        <f t="shared" si="12"/>
        <v>461.53846153846138</v>
      </c>
    </row>
    <row r="99" spans="1:26" ht="15.75" customHeight="1">
      <c r="A99" s="7" t="s">
        <v>292</v>
      </c>
      <c r="B99" s="7" t="s">
        <v>293</v>
      </c>
      <c r="C99" s="7">
        <v>1206</v>
      </c>
      <c r="D99" s="7" t="s">
        <v>293</v>
      </c>
      <c r="E99" s="7"/>
      <c r="F99" s="7"/>
      <c r="G99" s="4">
        <v>1</v>
      </c>
      <c r="H99" s="9"/>
      <c r="I99" s="4">
        <v>1</v>
      </c>
      <c r="J99" s="4"/>
      <c r="K99" s="4"/>
      <c r="L99" s="4"/>
      <c r="M99" s="4"/>
      <c r="N99" s="7"/>
      <c r="O99" s="7"/>
      <c r="P99" s="4">
        <f t="shared" si="2"/>
        <v>1</v>
      </c>
      <c r="Q99" s="4">
        <f t="shared" si="3"/>
        <v>1</v>
      </c>
      <c r="R99" s="4">
        <f t="shared" si="4"/>
        <v>1</v>
      </c>
      <c r="S99" s="4">
        <f t="shared" si="5"/>
        <v>1</v>
      </c>
      <c r="T99" s="4">
        <f t="shared" si="6"/>
        <v>1</v>
      </c>
      <c r="U99" s="4">
        <f t="shared" si="7"/>
        <v>1</v>
      </c>
      <c r="V99" s="4">
        <f t="shared" si="8"/>
        <v>1</v>
      </c>
      <c r="W99" s="4">
        <f t="shared" si="9"/>
        <v>1</v>
      </c>
      <c r="X99" s="3">
        <f t="shared" si="10"/>
        <v>6000</v>
      </c>
      <c r="Y99" s="1">
        <v>4.6153846153846101E-2</v>
      </c>
      <c r="Z99" s="2">
        <f t="shared" si="12"/>
        <v>276.92307692307662</v>
      </c>
    </row>
    <row r="100" spans="1:26" ht="15.75" customHeight="1">
      <c r="A100" s="7" t="s">
        <v>294</v>
      </c>
      <c r="B100" s="7" t="s">
        <v>295</v>
      </c>
      <c r="C100" s="7" t="s">
        <v>195</v>
      </c>
      <c r="D100" s="7" t="s">
        <v>296</v>
      </c>
      <c r="E100" s="7"/>
      <c r="F100" s="7"/>
      <c r="G100" s="4"/>
      <c r="H100" s="9"/>
      <c r="I100" s="4"/>
      <c r="J100" s="4"/>
      <c r="K100" s="4"/>
      <c r="L100" s="4"/>
      <c r="M100" s="4"/>
      <c r="N100" s="7">
        <v>1</v>
      </c>
      <c r="O100" s="7">
        <v>1</v>
      </c>
      <c r="P100" s="4">
        <f t="shared" si="2"/>
        <v>1</v>
      </c>
      <c r="Q100" s="4">
        <f t="shared" si="3"/>
        <v>1</v>
      </c>
      <c r="R100" s="4">
        <f t="shared" si="4"/>
        <v>1</v>
      </c>
      <c r="S100" s="4">
        <f t="shared" si="5"/>
        <v>1</v>
      </c>
      <c r="T100" s="4">
        <f t="shared" si="6"/>
        <v>1</v>
      </c>
      <c r="U100" s="4">
        <f t="shared" si="7"/>
        <v>1</v>
      </c>
      <c r="V100" s="4">
        <f t="shared" si="8"/>
        <v>1</v>
      </c>
      <c r="W100" s="4">
        <f t="shared" si="9"/>
        <v>1</v>
      </c>
      <c r="X100" s="3">
        <f t="shared" si="10"/>
        <v>6000</v>
      </c>
      <c r="Y100" s="1">
        <v>1.53846153846154E-3</v>
      </c>
      <c r="Z100" s="2">
        <f t="shared" si="12"/>
        <v>9.2307692307692406</v>
      </c>
    </row>
    <row r="101" spans="1:26" ht="15.75" customHeight="1">
      <c r="A101" s="7" t="s">
        <v>297</v>
      </c>
      <c r="B101" s="7" t="s">
        <v>298</v>
      </c>
      <c r="C101" s="7" t="s">
        <v>91</v>
      </c>
      <c r="D101" s="7" t="s">
        <v>298</v>
      </c>
      <c r="E101" s="7"/>
      <c r="F101" s="7"/>
      <c r="G101" s="4"/>
      <c r="H101" s="9"/>
      <c r="I101" s="4"/>
      <c r="J101" s="4"/>
      <c r="K101" s="4"/>
      <c r="L101" s="4"/>
      <c r="M101" s="4"/>
      <c r="N101" s="7">
        <v>3</v>
      </c>
      <c r="O101" s="7">
        <v>3</v>
      </c>
      <c r="P101" s="4">
        <f t="shared" si="2"/>
        <v>3</v>
      </c>
      <c r="Q101" s="4">
        <f t="shared" si="3"/>
        <v>3</v>
      </c>
      <c r="R101" s="4">
        <f t="shared" si="4"/>
        <v>3</v>
      </c>
      <c r="S101" s="4">
        <f t="shared" si="5"/>
        <v>3</v>
      </c>
      <c r="T101" s="4">
        <f t="shared" si="6"/>
        <v>3</v>
      </c>
      <c r="U101" s="4">
        <f t="shared" si="7"/>
        <v>3</v>
      </c>
      <c r="V101" s="4">
        <f t="shared" si="8"/>
        <v>3</v>
      </c>
      <c r="W101" s="4">
        <f t="shared" si="9"/>
        <v>3</v>
      </c>
      <c r="X101" s="3">
        <f t="shared" si="10"/>
        <v>18000</v>
      </c>
      <c r="Y101" s="1">
        <v>1.0769230769230799E-3</v>
      </c>
      <c r="Z101" s="2">
        <f t="shared" si="12"/>
        <v>19.38461538461544</v>
      </c>
    </row>
    <row r="102" spans="1:26" ht="15.75" customHeight="1">
      <c r="A102" s="7" t="s">
        <v>299</v>
      </c>
      <c r="B102" s="7" t="s">
        <v>299</v>
      </c>
      <c r="C102" s="7" t="s">
        <v>65</v>
      </c>
      <c r="D102" s="7" t="s">
        <v>300</v>
      </c>
      <c r="E102" s="7"/>
      <c r="F102" s="7"/>
      <c r="G102" s="4">
        <v>1</v>
      </c>
      <c r="H102" s="9"/>
      <c r="I102" s="4"/>
      <c r="J102" s="4"/>
      <c r="K102" s="4"/>
      <c r="L102" s="4"/>
      <c r="M102" s="4"/>
      <c r="N102" s="7"/>
      <c r="O102" s="7"/>
      <c r="P102" s="4">
        <f t="shared" si="2"/>
        <v>1</v>
      </c>
      <c r="Q102" s="4">
        <f t="shared" si="3"/>
        <v>0</v>
      </c>
      <c r="R102" s="4">
        <f t="shared" si="4"/>
        <v>1</v>
      </c>
      <c r="S102" s="4">
        <f t="shared" si="5"/>
        <v>0</v>
      </c>
      <c r="T102" s="4">
        <f t="shared" si="6"/>
        <v>1</v>
      </c>
      <c r="U102" s="4">
        <f t="shared" si="7"/>
        <v>0</v>
      </c>
      <c r="V102" s="4">
        <f t="shared" si="8"/>
        <v>1</v>
      </c>
      <c r="W102" s="4">
        <f t="shared" si="9"/>
        <v>0</v>
      </c>
      <c r="X102" s="3">
        <f t="shared" si="10"/>
        <v>1668</v>
      </c>
      <c r="Y102" s="1">
        <v>6.1538461538461497E-4</v>
      </c>
      <c r="Z102" s="2">
        <f t="shared" si="12"/>
        <v>1.0264615384615379</v>
      </c>
    </row>
    <row r="103" spans="1:26" ht="15.75" customHeight="1">
      <c r="A103" s="8" t="s">
        <v>301</v>
      </c>
      <c r="B103" s="8" t="s">
        <v>302</v>
      </c>
      <c r="C103" s="8" t="s">
        <v>91</v>
      </c>
      <c r="D103" s="8" t="s">
        <v>302</v>
      </c>
      <c r="E103" s="8"/>
      <c r="F103" s="8"/>
      <c r="G103" s="10"/>
      <c r="H103" s="11"/>
      <c r="I103" s="10"/>
      <c r="J103" s="10"/>
      <c r="K103" s="10">
        <v>0</v>
      </c>
      <c r="L103" s="10"/>
      <c r="M103" s="10"/>
      <c r="N103" s="8"/>
      <c r="O103" s="8"/>
      <c r="P103" s="10">
        <f t="shared" si="2"/>
        <v>0</v>
      </c>
      <c r="Q103" s="10">
        <f t="shared" si="3"/>
        <v>0</v>
      </c>
      <c r="R103" s="10">
        <f t="shared" si="4"/>
        <v>0</v>
      </c>
      <c r="S103" s="10">
        <f t="shared" si="5"/>
        <v>0</v>
      </c>
      <c r="T103" s="10">
        <f t="shared" si="6"/>
        <v>0</v>
      </c>
      <c r="U103" s="10">
        <f t="shared" si="7"/>
        <v>0</v>
      </c>
      <c r="V103" s="10">
        <f t="shared" si="8"/>
        <v>0</v>
      </c>
      <c r="W103" s="10">
        <f t="shared" si="9"/>
        <v>0</v>
      </c>
      <c r="X103" s="15">
        <f t="shared" si="10"/>
        <v>0</v>
      </c>
      <c r="Y103" s="1">
        <v>1.0769230769230799E-3</v>
      </c>
      <c r="Z103" s="2">
        <f t="shared" si="12"/>
        <v>0</v>
      </c>
    </row>
    <row r="104" spans="1:26" ht="15.75" customHeight="1">
      <c r="A104" s="7" t="s">
        <v>303</v>
      </c>
      <c r="B104" s="7" t="s">
        <v>304</v>
      </c>
      <c r="C104" s="7" t="s">
        <v>65</v>
      </c>
      <c r="D104" s="7" t="s">
        <v>305</v>
      </c>
      <c r="E104" s="7"/>
      <c r="F104" s="7"/>
      <c r="G104" s="4"/>
      <c r="H104" s="9"/>
      <c r="I104" s="4"/>
      <c r="J104" s="4"/>
      <c r="K104" s="4"/>
      <c r="L104" s="4"/>
      <c r="M104" s="4">
        <v>1</v>
      </c>
      <c r="N104" s="7">
        <v>1</v>
      </c>
      <c r="O104" s="7">
        <v>1</v>
      </c>
      <c r="P104" s="4">
        <f t="shared" si="2"/>
        <v>2</v>
      </c>
      <c r="Q104" s="4">
        <f t="shared" si="3"/>
        <v>2</v>
      </c>
      <c r="R104" s="4">
        <f t="shared" si="4"/>
        <v>2</v>
      </c>
      <c r="S104" s="4">
        <f t="shared" si="5"/>
        <v>2</v>
      </c>
      <c r="T104" s="4">
        <f t="shared" si="6"/>
        <v>2</v>
      </c>
      <c r="U104" s="4">
        <f t="shared" si="7"/>
        <v>2</v>
      </c>
      <c r="V104" s="4">
        <f t="shared" si="8"/>
        <v>2</v>
      </c>
      <c r="W104" s="4">
        <f t="shared" si="9"/>
        <v>2</v>
      </c>
      <c r="X104" s="3">
        <f t="shared" si="10"/>
        <v>12000</v>
      </c>
      <c r="Y104" s="1">
        <v>3.0769230769230797E-4</v>
      </c>
      <c r="Z104" s="2">
        <f t="shared" si="12"/>
        <v>3.6923076923076956</v>
      </c>
    </row>
    <row r="105" spans="1:26" ht="15.75" customHeight="1">
      <c r="A105" s="7" t="s">
        <v>306</v>
      </c>
      <c r="B105" s="7" t="s">
        <v>306</v>
      </c>
      <c r="C105" s="7" t="s">
        <v>91</v>
      </c>
      <c r="D105" s="7" t="s">
        <v>307</v>
      </c>
      <c r="E105" s="7"/>
      <c r="F105" s="7"/>
      <c r="G105" s="4"/>
      <c r="H105" s="9"/>
      <c r="I105" s="4"/>
      <c r="J105" s="4"/>
      <c r="K105" s="4">
        <v>1</v>
      </c>
      <c r="L105" s="4">
        <v>2</v>
      </c>
      <c r="M105" s="4"/>
      <c r="N105" s="7">
        <v>1</v>
      </c>
      <c r="O105" s="7">
        <v>1</v>
      </c>
      <c r="P105" s="4">
        <f t="shared" si="2"/>
        <v>3</v>
      </c>
      <c r="Q105" s="4">
        <f t="shared" si="3"/>
        <v>3</v>
      </c>
      <c r="R105" s="4">
        <f t="shared" si="4"/>
        <v>4</v>
      </c>
      <c r="S105" s="4">
        <f t="shared" si="5"/>
        <v>4</v>
      </c>
      <c r="T105" s="4">
        <f t="shared" si="6"/>
        <v>3</v>
      </c>
      <c r="U105" s="4">
        <f t="shared" si="7"/>
        <v>3</v>
      </c>
      <c r="V105" s="4">
        <f t="shared" si="8"/>
        <v>4</v>
      </c>
      <c r="W105" s="4">
        <f t="shared" si="9"/>
        <v>4</v>
      </c>
      <c r="X105" s="3">
        <f t="shared" si="10"/>
        <v>21585</v>
      </c>
      <c r="Y105" s="1">
        <v>1.0769230769230799E-3</v>
      </c>
      <c r="Z105" s="2">
        <f t="shared" si="12"/>
        <v>23.24538461538468</v>
      </c>
    </row>
    <row r="106" spans="1:26" ht="15.75" customHeight="1">
      <c r="A106" s="7" t="s">
        <v>308</v>
      </c>
      <c r="B106" s="7" t="s">
        <v>309</v>
      </c>
      <c r="C106" s="7" t="s">
        <v>65</v>
      </c>
      <c r="D106" s="7" t="s">
        <v>310</v>
      </c>
      <c r="E106" s="7"/>
      <c r="F106" s="7"/>
      <c r="G106" s="4"/>
      <c r="H106" s="9"/>
      <c r="I106" s="4"/>
      <c r="J106" s="4"/>
      <c r="K106" s="4">
        <v>2</v>
      </c>
      <c r="L106" s="4"/>
      <c r="M106" s="4"/>
      <c r="N106" s="7"/>
      <c r="O106" s="7"/>
      <c r="P106" s="4">
        <f t="shared" si="2"/>
        <v>0</v>
      </c>
      <c r="Q106" s="4">
        <f t="shared" si="3"/>
        <v>0</v>
      </c>
      <c r="R106" s="4">
        <f t="shared" si="4"/>
        <v>2</v>
      </c>
      <c r="S106" s="4">
        <f t="shared" si="5"/>
        <v>2</v>
      </c>
      <c r="T106" s="4">
        <f t="shared" si="6"/>
        <v>0</v>
      </c>
      <c r="U106" s="4">
        <f t="shared" si="7"/>
        <v>0</v>
      </c>
      <c r="V106" s="4">
        <f t="shared" si="8"/>
        <v>2</v>
      </c>
      <c r="W106" s="4">
        <f t="shared" si="9"/>
        <v>2</v>
      </c>
      <c r="X106" s="3">
        <f t="shared" si="10"/>
        <v>7170</v>
      </c>
      <c r="Y106" s="1">
        <v>4.6153846153846202E-4</v>
      </c>
      <c r="Z106" s="2">
        <f t="shared" si="12"/>
        <v>3.3092307692307728</v>
      </c>
    </row>
    <row r="107" spans="1:26" ht="15.75" customHeight="1">
      <c r="A107" s="7" t="s">
        <v>311</v>
      </c>
      <c r="B107" s="7" t="s">
        <v>312</v>
      </c>
      <c r="C107" s="7" t="s">
        <v>91</v>
      </c>
      <c r="D107" s="7" t="s">
        <v>313</v>
      </c>
      <c r="E107" s="7"/>
      <c r="F107" s="7"/>
      <c r="G107" s="4"/>
      <c r="H107" s="9"/>
      <c r="I107" s="4"/>
      <c r="J107" s="4"/>
      <c r="K107" s="4"/>
      <c r="L107" s="4"/>
      <c r="M107" s="4"/>
      <c r="N107" s="7">
        <v>1</v>
      </c>
      <c r="O107" s="7">
        <v>1</v>
      </c>
      <c r="P107" s="4">
        <f t="shared" si="2"/>
        <v>1</v>
      </c>
      <c r="Q107" s="4">
        <f t="shared" si="3"/>
        <v>1</v>
      </c>
      <c r="R107" s="4">
        <f t="shared" si="4"/>
        <v>1</v>
      </c>
      <c r="S107" s="4">
        <f t="shared" si="5"/>
        <v>1</v>
      </c>
      <c r="T107" s="4">
        <f t="shared" si="6"/>
        <v>1</v>
      </c>
      <c r="U107" s="4">
        <f t="shared" si="7"/>
        <v>1</v>
      </c>
      <c r="V107" s="4">
        <f t="shared" si="8"/>
        <v>1</v>
      </c>
      <c r="W107" s="4">
        <f t="shared" si="9"/>
        <v>1</v>
      </c>
      <c r="X107" s="3">
        <f t="shared" si="10"/>
        <v>6000</v>
      </c>
      <c r="Y107" s="1">
        <v>1.0769230769230799E-3</v>
      </c>
      <c r="Z107" s="2">
        <f t="shared" si="12"/>
        <v>6.4615384615384794</v>
      </c>
    </row>
    <row r="108" spans="1:26" ht="15.75" customHeight="1">
      <c r="A108" s="7" t="s">
        <v>314</v>
      </c>
      <c r="B108" s="7" t="s">
        <v>315</v>
      </c>
      <c r="C108" s="7" t="s">
        <v>91</v>
      </c>
      <c r="D108" s="7" t="s">
        <v>315</v>
      </c>
      <c r="E108" s="7"/>
      <c r="F108" s="7"/>
      <c r="G108" s="4"/>
      <c r="H108" s="9"/>
      <c r="I108" s="4"/>
      <c r="J108" s="4"/>
      <c r="K108" s="4"/>
      <c r="L108" s="4"/>
      <c r="M108" s="4">
        <v>1</v>
      </c>
      <c r="N108" s="7"/>
      <c r="O108" s="7"/>
      <c r="P108" s="4">
        <f t="shared" si="2"/>
        <v>1</v>
      </c>
      <c r="Q108" s="4">
        <f t="shared" si="3"/>
        <v>1</v>
      </c>
      <c r="R108" s="4">
        <f t="shared" si="4"/>
        <v>1</v>
      </c>
      <c r="S108" s="4">
        <f t="shared" si="5"/>
        <v>1</v>
      </c>
      <c r="T108" s="4">
        <f t="shared" si="6"/>
        <v>1</v>
      </c>
      <c r="U108" s="4">
        <f t="shared" si="7"/>
        <v>1</v>
      </c>
      <c r="V108" s="4">
        <f t="shared" si="8"/>
        <v>1</v>
      </c>
      <c r="W108" s="4">
        <f t="shared" si="9"/>
        <v>1</v>
      </c>
      <c r="X108" s="3">
        <f t="shared" si="10"/>
        <v>6000</v>
      </c>
      <c r="Y108" s="1">
        <v>1.0769230769230799E-3</v>
      </c>
      <c r="Z108" s="2">
        <f t="shared" si="12"/>
        <v>6.4615384615384794</v>
      </c>
    </row>
    <row r="109" spans="1:26" ht="15.75" customHeight="1">
      <c r="A109" s="7" t="s">
        <v>316</v>
      </c>
      <c r="B109" s="7" t="s">
        <v>317</v>
      </c>
      <c r="C109" s="7" t="s">
        <v>91</v>
      </c>
      <c r="D109" s="7" t="s">
        <v>318</v>
      </c>
      <c r="E109" s="7"/>
      <c r="F109" s="7"/>
      <c r="G109" s="4"/>
      <c r="H109" s="9"/>
      <c r="I109" s="4"/>
      <c r="J109" s="4"/>
      <c r="K109" s="4">
        <v>5</v>
      </c>
      <c r="L109" s="4">
        <v>16</v>
      </c>
      <c r="M109" s="4"/>
      <c r="N109" s="7">
        <v>7</v>
      </c>
      <c r="O109" s="7">
        <v>7</v>
      </c>
      <c r="P109" s="4">
        <f t="shared" si="2"/>
        <v>23</v>
      </c>
      <c r="Q109" s="4">
        <f t="shared" si="3"/>
        <v>23</v>
      </c>
      <c r="R109" s="4">
        <f t="shared" si="4"/>
        <v>28</v>
      </c>
      <c r="S109" s="4">
        <f t="shared" si="5"/>
        <v>28</v>
      </c>
      <c r="T109" s="4">
        <f t="shared" si="6"/>
        <v>23</v>
      </c>
      <c r="U109" s="4">
        <f t="shared" si="7"/>
        <v>23</v>
      </c>
      <c r="V109" s="4">
        <f t="shared" si="8"/>
        <v>28</v>
      </c>
      <c r="W109" s="4">
        <f t="shared" si="9"/>
        <v>28</v>
      </c>
      <c r="X109" s="3">
        <f t="shared" si="10"/>
        <v>155925</v>
      </c>
      <c r="Y109" s="1">
        <v>3.07692307692308E-3</v>
      </c>
      <c r="Z109" s="2">
        <f t="shared" si="12"/>
        <v>479.76923076923123</v>
      </c>
    </row>
    <row r="110" spans="1:26" ht="15.75" customHeight="1">
      <c r="A110" s="7" t="s">
        <v>319</v>
      </c>
      <c r="B110" s="7" t="s">
        <v>320</v>
      </c>
      <c r="C110" s="7" t="s">
        <v>88</v>
      </c>
      <c r="D110" s="7" t="s">
        <v>320</v>
      </c>
      <c r="E110" s="7"/>
      <c r="F110" s="7"/>
      <c r="G110" s="4"/>
      <c r="H110" s="9"/>
      <c r="I110" s="4"/>
      <c r="J110" s="4"/>
      <c r="K110" s="4"/>
      <c r="L110" s="4"/>
      <c r="M110" s="4"/>
      <c r="N110" s="7">
        <v>4</v>
      </c>
      <c r="O110" s="7">
        <v>4</v>
      </c>
      <c r="P110" s="4">
        <f t="shared" si="2"/>
        <v>4</v>
      </c>
      <c r="Q110" s="4">
        <f t="shared" si="3"/>
        <v>4</v>
      </c>
      <c r="R110" s="4">
        <f t="shared" si="4"/>
        <v>4</v>
      </c>
      <c r="S110" s="4">
        <f t="shared" si="5"/>
        <v>4</v>
      </c>
      <c r="T110" s="4">
        <f t="shared" si="6"/>
        <v>4</v>
      </c>
      <c r="U110" s="4">
        <f t="shared" si="7"/>
        <v>4</v>
      </c>
      <c r="V110" s="4">
        <f t="shared" si="8"/>
        <v>4</v>
      </c>
      <c r="W110" s="4">
        <f t="shared" si="9"/>
        <v>4</v>
      </c>
      <c r="X110" s="3">
        <f t="shared" si="10"/>
        <v>24000</v>
      </c>
      <c r="Y110" s="1">
        <v>4.1538461538461503E-3</v>
      </c>
      <c r="Z110" s="2">
        <f t="shared" si="12"/>
        <v>99.692307692307608</v>
      </c>
    </row>
    <row r="111" spans="1:26" ht="15.75" customHeight="1">
      <c r="A111" s="7" t="s">
        <v>321</v>
      </c>
      <c r="B111" s="7" t="s">
        <v>322</v>
      </c>
      <c r="C111" s="7" t="s">
        <v>88</v>
      </c>
      <c r="D111" s="7" t="s">
        <v>323</v>
      </c>
      <c r="E111" s="7"/>
      <c r="F111" s="7"/>
      <c r="G111" s="4">
        <v>2</v>
      </c>
      <c r="H111" s="9"/>
      <c r="I111" s="4">
        <v>3</v>
      </c>
      <c r="J111" s="4"/>
      <c r="K111" s="4"/>
      <c r="L111" s="4"/>
      <c r="M111" s="4"/>
      <c r="N111" s="7"/>
      <c r="O111" s="7"/>
      <c r="P111" s="4">
        <f t="shared" si="2"/>
        <v>2</v>
      </c>
      <c r="Q111" s="4">
        <f t="shared" si="3"/>
        <v>3</v>
      </c>
      <c r="R111" s="4">
        <f t="shared" si="4"/>
        <v>2</v>
      </c>
      <c r="S111" s="4">
        <f t="shared" si="5"/>
        <v>3</v>
      </c>
      <c r="T111" s="4">
        <f t="shared" si="6"/>
        <v>2</v>
      </c>
      <c r="U111" s="4">
        <f t="shared" si="7"/>
        <v>3</v>
      </c>
      <c r="V111" s="4">
        <f t="shared" si="8"/>
        <v>2</v>
      </c>
      <c r="W111" s="4">
        <f t="shared" si="9"/>
        <v>3</v>
      </c>
      <c r="X111" s="3">
        <f t="shared" si="10"/>
        <v>16332</v>
      </c>
      <c r="Y111" s="1">
        <v>4.6153846153846097E-3</v>
      </c>
      <c r="Z111" s="2">
        <f t="shared" si="12"/>
        <v>75.378461538461451</v>
      </c>
    </row>
    <row r="112" spans="1:26" ht="15.75" customHeight="1">
      <c r="A112" s="7" t="s">
        <v>324</v>
      </c>
      <c r="B112" s="7" t="s">
        <v>325</v>
      </c>
      <c r="C112" s="7" t="s">
        <v>65</v>
      </c>
      <c r="D112" s="7" t="s">
        <v>325</v>
      </c>
      <c r="E112" s="7"/>
      <c r="F112" s="7"/>
      <c r="G112" s="4">
        <v>2</v>
      </c>
      <c r="H112" s="9"/>
      <c r="I112" s="4">
        <v>2</v>
      </c>
      <c r="J112" s="4"/>
      <c r="K112" s="4"/>
      <c r="L112" s="4"/>
      <c r="M112" s="4"/>
      <c r="N112" s="7"/>
      <c r="O112" s="7"/>
      <c r="P112" s="4">
        <f t="shared" si="2"/>
        <v>2</v>
      </c>
      <c r="Q112" s="4">
        <f t="shared" si="3"/>
        <v>2</v>
      </c>
      <c r="R112" s="4">
        <f t="shared" si="4"/>
        <v>2</v>
      </c>
      <c r="S112" s="4">
        <f t="shared" si="5"/>
        <v>2</v>
      </c>
      <c r="T112" s="4">
        <f t="shared" si="6"/>
        <v>2</v>
      </c>
      <c r="U112" s="4">
        <f t="shared" si="7"/>
        <v>2</v>
      </c>
      <c r="V112" s="4">
        <f t="shared" si="8"/>
        <v>2</v>
      </c>
      <c r="W112" s="4">
        <f t="shared" si="9"/>
        <v>2</v>
      </c>
      <c r="X112" s="3">
        <f t="shared" si="10"/>
        <v>12000</v>
      </c>
      <c r="Y112" s="1">
        <v>3.0769230769230797E-4</v>
      </c>
      <c r="Z112" s="2">
        <f t="shared" si="12"/>
        <v>3.6923076923076956</v>
      </c>
    </row>
    <row r="113" spans="1:26" ht="15.75" customHeight="1">
      <c r="A113" s="7" t="s">
        <v>326</v>
      </c>
      <c r="B113" s="7" t="s">
        <v>327</v>
      </c>
      <c r="C113" s="7" t="s">
        <v>328</v>
      </c>
      <c r="D113" s="7" t="s">
        <v>328</v>
      </c>
      <c r="E113" s="7" t="s">
        <v>329</v>
      </c>
      <c r="F113" s="7" t="s">
        <v>330</v>
      </c>
      <c r="G113" s="4">
        <v>1</v>
      </c>
      <c r="H113" s="9"/>
      <c r="I113" s="4">
        <v>1</v>
      </c>
      <c r="J113" s="4"/>
      <c r="K113" s="4"/>
      <c r="L113" s="4"/>
      <c r="M113" s="4"/>
      <c r="N113" s="7"/>
      <c r="O113" s="7"/>
      <c r="P113" s="4">
        <f t="shared" si="2"/>
        <v>1</v>
      </c>
      <c r="Q113" s="4">
        <f t="shared" si="3"/>
        <v>1</v>
      </c>
      <c r="R113" s="4">
        <f t="shared" si="4"/>
        <v>1</v>
      </c>
      <c r="S113" s="4">
        <f t="shared" si="5"/>
        <v>1</v>
      </c>
      <c r="T113" s="4">
        <f t="shared" si="6"/>
        <v>1</v>
      </c>
      <c r="U113" s="4">
        <f t="shared" si="7"/>
        <v>1</v>
      </c>
      <c r="V113" s="4">
        <f t="shared" si="8"/>
        <v>1</v>
      </c>
      <c r="W113" s="4">
        <f t="shared" si="9"/>
        <v>1</v>
      </c>
      <c r="X113" s="3">
        <f t="shared" si="10"/>
        <v>6000</v>
      </c>
      <c r="Y113" s="1">
        <v>0.44615384615384601</v>
      </c>
      <c r="Z113" s="2">
        <f t="shared" si="12"/>
        <v>2676.9230769230762</v>
      </c>
    </row>
    <row r="114" spans="1:26" ht="15.75" customHeight="1">
      <c r="A114" s="7" t="s">
        <v>331</v>
      </c>
      <c r="B114" s="7" t="s">
        <v>332</v>
      </c>
      <c r="C114" s="7" t="s">
        <v>69</v>
      </c>
      <c r="D114" s="7"/>
      <c r="E114" s="7"/>
      <c r="F114" s="7"/>
      <c r="G114" s="4"/>
      <c r="H114" s="9"/>
      <c r="I114" s="4">
        <v>1</v>
      </c>
      <c r="J114" s="4"/>
      <c r="K114" s="4"/>
      <c r="L114" s="4"/>
      <c r="M114" s="4"/>
      <c r="N114" s="7"/>
      <c r="O114" s="7"/>
      <c r="P114" s="4">
        <f t="shared" si="2"/>
        <v>0</v>
      </c>
      <c r="Q114" s="4">
        <f t="shared" si="3"/>
        <v>1</v>
      </c>
      <c r="R114" s="4">
        <f t="shared" si="4"/>
        <v>0</v>
      </c>
      <c r="S114" s="4">
        <f t="shared" si="5"/>
        <v>1</v>
      </c>
      <c r="T114" s="4">
        <f t="shared" si="6"/>
        <v>0</v>
      </c>
      <c r="U114" s="4">
        <f t="shared" si="7"/>
        <v>1</v>
      </c>
      <c r="V114" s="4">
        <f t="shared" si="8"/>
        <v>0</v>
      </c>
      <c r="W114" s="4">
        <f t="shared" si="9"/>
        <v>1</v>
      </c>
      <c r="X114" s="3">
        <f t="shared" si="10"/>
        <v>4332</v>
      </c>
      <c r="Y114" s="1">
        <v>6.1538461538461497E-4</v>
      </c>
      <c r="Z114" s="2">
        <f t="shared" si="12"/>
        <v>2.665846153846152</v>
      </c>
    </row>
    <row r="115" spans="1:26" ht="15.75" customHeight="1">
      <c r="A115" s="7" t="s">
        <v>333</v>
      </c>
      <c r="B115" s="7" t="s">
        <v>334</v>
      </c>
      <c r="C115" s="7" t="s">
        <v>65</v>
      </c>
      <c r="D115" s="7" t="s">
        <v>335</v>
      </c>
      <c r="E115" s="7"/>
      <c r="F115" s="7"/>
      <c r="G115" s="4"/>
      <c r="H115" s="9"/>
      <c r="I115" s="4"/>
      <c r="J115" s="4"/>
      <c r="K115" s="4"/>
      <c r="L115" s="4"/>
      <c r="M115" s="4"/>
      <c r="N115" s="7">
        <v>2</v>
      </c>
      <c r="O115" s="7">
        <v>2</v>
      </c>
      <c r="P115" s="4">
        <f t="shared" si="2"/>
        <v>2</v>
      </c>
      <c r="Q115" s="4">
        <f t="shared" si="3"/>
        <v>2</v>
      </c>
      <c r="R115" s="4">
        <f t="shared" si="4"/>
        <v>2</v>
      </c>
      <c r="S115" s="4">
        <f t="shared" si="5"/>
        <v>2</v>
      </c>
      <c r="T115" s="4">
        <f t="shared" si="6"/>
        <v>2</v>
      </c>
      <c r="U115" s="4">
        <f t="shared" si="7"/>
        <v>2</v>
      </c>
      <c r="V115" s="4">
        <f t="shared" si="8"/>
        <v>2</v>
      </c>
      <c r="W115" s="4">
        <f t="shared" si="9"/>
        <v>2</v>
      </c>
      <c r="X115" s="3">
        <f t="shared" si="10"/>
        <v>12000</v>
      </c>
      <c r="Y115" s="1">
        <v>3.0769230769230797E-4</v>
      </c>
      <c r="Z115" s="2">
        <f t="shared" si="12"/>
        <v>3.6923076923076956</v>
      </c>
    </row>
    <row r="116" spans="1:26" ht="15.75" customHeight="1">
      <c r="A116" s="8" t="s">
        <v>336</v>
      </c>
      <c r="B116" s="8" t="s">
        <v>337</v>
      </c>
      <c r="C116" s="8" t="s">
        <v>65</v>
      </c>
      <c r="D116" s="8" t="s">
        <v>338</v>
      </c>
      <c r="E116" s="8"/>
      <c r="F116" s="8"/>
      <c r="G116" s="10"/>
      <c r="H116" s="11"/>
      <c r="I116" s="10"/>
      <c r="J116" s="10"/>
      <c r="K116" s="10"/>
      <c r="L116" s="10"/>
      <c r="M116" s="10">
        <v>0</v>
      </c>
      <c r="N116" s="8"/>
      <c r="O116" s="8"/>
      <c r="P116" s="10">
        <f t="shared" si="2"/>
        <v>0</v>
      </c>
      <c r="Q116" s="10">
        <f t="shared" si="3"/>
        <v>0</v>
      </c>
      <c r="R116" s="10">
        <f t="shared" si="4"/>
        <v>0</v>
      </c>
      <c r="S116" s="10">
        <f t="shared" si="5"/>
        <v>0</v>
      </c>
      <c r="T116" s="10">
        <f t="shared" si="6"/>
        <v>0</v>
      </c>
      <c r="U116" s="10">
        <f t="shared" si="7"/>
        <v>0</v>
      </c>
      <c r="V116" s="10">
        <f t="shared" si="8"/>
        <v>0</v>
      </c>
      <c r="W116" s="10">
        <f t="shared" si="9"/>
        <v>0</v>
      </c>
      <c r="X116" s="15">
        <f t="shared" si="10"/>
        <v>0</v>
      </c>
      <c r="Y116" s="1">
        <v>4.6153846153846202E-4</v>
      </c>
      <c r="Z116" s="2">
        <f t="shared" ref="Z116:Z134" si="13">Y116*X116</f>
        <v>0</v>
      </c>
    </row>
    <row r="117" spans="1:26" ht="15.75" customHeight="1">
      <c r="A117" s="7" t="s">
        <v>339</v>
      </c>
      <c r="B117" s="7" t="s">
        <v>340</v>
      </c>
      <c r="C117" s="7" t="s">
        <v>77</v>
      </c>
      <c r="D117" s="7" t="s">
        <v>341</v>
      </c>
      <c r="E117" s="7"/>
      <c r="F117" s="7"/>
      <c r="G117" s="4"/>
      <c r="H117" s="9"/>
      <c r="I117" s="4"/>
      <c r="J117" s="4"/>
      <c r="K117" s="4"/>
      <c r="L117" s="4"/>
      <c r="M117" s="4"/>
      <c r="N117" s="7">
        <v>1</v>
      </c>
      <c r="O117" s="7">
        <v>1</v>
      </c>
      <c r="P117" s="4">
        <f t="shared" si="2"/>
        <v>1</v>
      </c>
      <c r="Q117" s="4">
        <f t="shared" si="3"/>
        <v>1</v>
      </c>
      <c r="R117" s="4">
        <f t="shared" si="4"/>
        <v>1</v>
      </c>
      <c r="S117" s="4">
        <f t="shared" si="5"/>
        <v>1</v>
      </c>
      <c r="T117" s="4">
        <f t="shared" si="6"/>
        <v>1</v>
      </c>
      <c r="U117" s="4">
        <f t="shared" si="7"/>
        <v>1</v>
      </c>
      <c r="V117" s="4">
        <f t="shared" si="8"/>
        <v>1</v>
      </c>
      <c r="W117" s="4">
        <f t="shared" si="9"/>
        <v>1</v>
      </c>
      <c r="X117" s="3">
        <f t="shared" si="10"/>
        <v>6000</v>
      </c>
      <c r="Y117" s="1">
        <v>1.53846153846154E-3</v>
      </c>
      <c r="Z117" s="2">
        <f t="shared" si="13"/>
        <v>9.2307692307692406</v>
      </c>
    </row>
    <row r="118" spans="1:26" ht="15.75" customHeight="1">
      <c r="A118" s="7" t="s">
        <v>342</v>
      </c>
      <c r="B118" s="7" t="s">
        <v>343</v>
      </c>
      <c r="C118" s="7" t="s">
        <v>65</v>
      </c>
      <c r="D118" s="7" t="s">
        <v>343</v>
      </c>
      <c r="E118" s="7"/>
      <c r="F118" s="7"/>
      <c r="G118" s="4"/>
      <c r="H118" s="9"/>
      <c r="I118" s="4"/>
      <c r="J118" s="4"/>
      <c r="K118" s="4"/>
      <c r="L118" s="4"/>
      <c r="M118" s="4"/>
      <c r="N118" s="7">
        <v>1</v>
      </c>
      <c r="O118" s="7">
        <v>1</v>
      </c>
      <c r="P118" s="4">
        <f t="shared" si="2"/>
        <v>1</v>
      </c>
      <c r="Q118" s="4">
        <f t="shared" si="3"/>
        <v>1</v>
      </c>
      <c r="R118" s="4">
        <f t="shared" si="4"/>
        <v>1</v>
      </c>
      <c r="S118" s="4">
        <f t="shared" si="5"/>
        <v>1</v>
      </c>
      <c r="T118" s="4">
        <f t="shared" si="6"/>
        <v>1</v>
      </c>
      <c r="U118" s="4">
        <f t="shared" si="7"/>
        <v>1</v>
      </c>
      <c r="V118" s="4">
        <f t="shared" si="8"/>
        <v>1</v>
      </c>
      <c r="W118" s="4">
        <f t="shared" si="9"/>
        <v>1</v>
      </c>
      <c r="X118" s="3">
        <f t="shared" si="10"/>
        <v>6000</v>
      </c>
      <c r="Y118" s="1">
        <v>4.6153846153846202E-4</v>
      </c>
      <c r="Z118" s="2">
        <f t="shared" si="13"/>
        <v>2.7692307692307723</v>
      </c>
    </row>
    <row r="119" spans="1:26" ht="15.75" customHeight="1">
      <c r="A119" s="7" t="s">
        <v>344</v>
      </c>
      <c r="B119" s="7" t="s">
        <v>345</v>
      </c>
      <c r="C119" s="7" t="s">
        <v>346</v>
      </c>
      <c r="D119" s="7" t="s">
        <v>347</v>
      </c>
      <c r="E119" s="7" t="s">
        <v>348</v>
      </c>
      <c r="F119" s="7" t="s">
        <v>344</v>
      </c>
      <c r="G119" s="4"/>
      <c r="H119" s="4"/>
      <c r="I119" s="4"/>
      <c r="J119" s="4"/>
      <c r="K119" s="9"/>
      <c r="L119" s="4"/>
      <c r="M119" s="4"/>
      <c r="N119" s="4">
        <v>1</v>
      </c>
      <c r="O119" s="4">
        <v>1</v>
      </c>
      <c r="P119" s="4">
        <f t="shared" si="2"/>
        <v>1</v>
      </c>
      <c r="Q119" s="4">
        <f t="shared" si="3"/>
        <v>1</v>
      </c>
      <c r="R119" s="4">
        <f t="shared" si="4"/>
        <v>1</v>
      </c>
      <c r="S119" s="4">
        <f t="shared" si="5"/>
        <v>1</v>
      </c>
      <c r="T119" s="4">
        <f t="shared" si="6"/>
        <v>1</v>
      </c>
      <c r="U119" s="4">
        <f t="shared" si="7"/>
        <v>1</v>
      </c>
      <c r="V119" s="4">
        <f t="shared" si="8"/>
        <v>1</v>
      </c>
      <c r="W119" s="4">
        <f t="shared" si="9"/>
        <v>1</v>
      </c>
      <c r="X119" s="3">
        <f t="shared" si="10"/>
        <v>6000</v>
      </c>
      <c r="Y119" s="1">
        <v>5.8461538461538503</v>
      </c>
      <c r="Z119" s="2">
        <f t="shared" si="13"/>
        <v>35076.9230769231</v>
      </c>
    </row>
    <row r="120" spans="1:26" ht="15.75" customHeight="1">
      <c r="A120" s="7" t="s">
        <v>349</v>
      </c>
      <c r="B120" s="7" t="s">
        <v>350</v>
      </c>
      <c r="C120" s="7" t="s">
        <v>351</v>
      </c>
      <c r="D120" s="7" t="s">
        <v>352</v>
      </c>
      <c r="E120" s="7" t="s">
        <v>353</v>
      </c>
      <c r="F120" s="7" t="s">
        <v>354</v>
      </c>
      <c r="G120" s="4"/>
      <c r="H120" s="9"/>
      <c r="I120" s="4"/>
      <c r="J120" s="4"/>
      <c r="K120" s="4"/>
      <c r="L120" s="4"/>
      <c r="M120" s="4"/>
      <c r="N120" s="7">
        <v>1</v>
      </c>
      <c r="O120" s="7">
        <v>1</v>
      </c>
      <c r="P120" s="4">
        <f t="shared" si="2"/>
        <v>1</v>
      </c>
      <c r="Q120" s="4">
        <f t="shared" si="3"/>
        <v>1</v>
      </c>
      <c r="R120" s="4">
        <f t="shared" si="4"/>
        <v>1</v>
      </c>
      <c r="S120" s="4">
        <f t="shared" si="5"/>
        <v>1</v>
      </c>
      <c r="T120" s="4">
        <f t="shared" si="6"/>
        <v>1</v>
      </c>
      <c r="U120" s="4">
        <f t="shared" si="7"/>
        <v>1</v>
      </c>
      <c r="V120" s="4">
        <f t="shared" si="8"/>
        <v>1</v>
      </c>
      <c r="W120" s="4">
        <f t="shared" si="9"/>
        <v>1</v>
      </c>
      <c r="X120" s="3">
        <f t="shared" si="10"/>
        <v>6000</v>
      </c>
      <c r="Y120" s="1">
        <v>0</v>
      </c>
      <c r="Z120" s="2">
        <f t="shared" si="13"/>
        <v>0</v>
      </c>
    </row>
    <row r="121" spans="1:26" ht="15.75" customHeight="1">
      <c r="A121" s="7" t="s">
        <v>355</v>
      </c>
      <c r="B121" s="7" t="s">
        <v>356</v>
      </c>
      <c r="C121" s="7" t="s">
        <v>355</v>
      </c>
      <c r="D121" s="7" t="s">
        <v>357</v>
      </c>
      <c r="E121" s="7" t="s">
        <v>358</v>
      </c>
      <c r="F121" s="7"/>
      <c r="G121" s="4"/>
      <c r="H121" s="9"/>
      <c r="I121" s="4"/>
      <c r="J121" s="4"/>
      <c r="K121" s="4"/>
      <c r="L121" s="4"/>
      <c r="M121" s="4">
        <v>1</v>
      </c>
      <c r="N121" s="7"/>
      <c r="O121" s="7"/>
      <c r="P121" s="4">
        <f t="shared" si="2"/>
        <v>1</v>
      </c>
      <c r="Q121" s="4">
        <f t="shared" si="3"/>
        <v>1</v>
      </c>
      <c r="R121" s="4">
        <f t="shared" si="4"/>
        <v>1</v>
      </c>
      <c r="S121" s="4">
        <f t="shared" si="5"/>
        <v>1</v>
      </c>
      <c r="T121" s="4">
        <f t="shared" si="6"/>
        <v>1</v>
      </c>
      <c r="U121" s="4">
        <f t="shared" si="7"/>
        <v>1</v>
      </c>
      <c r="V121" s="4">
        <f t="shared" si="8"/>
        <v>1</v>
      </c>
      <c r="W121" s="4">
        <f t="shared" si="9"/>
        <v>1</v>
      </c>
      <c r="X121" s="3">
        <f t="shared" si="10"/>
        <v>6000</v>
      </c>
      <c r="Y121" s="1">
        <v>5.3846153846153801E-2</v>
      </c>
      <c r="Z121" s="2">
        <f t="shared" si="13"/>
        <v>323.07692307692281</v>
      </c>
    </row>
    <row r="122" spans="1:26" ht="15.75" customHeight="1">
      <c r="A122" s="7" t="s">
        <v>359</v>
      </c>
      <c r="B122" s="7" t="s">
        <v>359</v>
      </c>
      <c r="C122" s="7">
        <v>402</v>
      </c>
      <c r="D122" s="7" t="s">
        <v>359</v>
      </c>
      <c r="E122" s="7"/>
      <c r="F122" s="7"/>
      <c r="G122" s="4">
        <v>1</v>
      </c>
      <c r="H122" s="9"/>
      <c r="I122" s="4"/>
      <c r="J122" s="4"/>
      <c r="K122" s="4"/>
      <c r="L122" s="4"/>
      <c r="M122" s="4"/>
      <c r="N122" s="7"/>
      <c r="O122" s="7"/>
      <c r="P122" s="4">
        <f t="shared" si="2"/>
        <v>1</v>
      </c>
      <c r="Q122" s="4">
        <f t="shared" si="3"/>
        <v>0</v>
      </c>
      <c r="R122" s="4">
        <f t="shared" si="4"/>
        <v>1</v>
      </c>
      <c r="S122" s="4">
        <f t="shared" si="5"/>
        <v>0</v>
      </c>
      <c r="T122" s="4">
        <f t="shared" si="6"/>
        <v>1</v>
      </c>
      <c r="U122" s="4">
        <f t="shared" si="7"/>
        <v>0</v>
      </c>
      <c r="V122" s="4">
        <f t="shared" si="8"/>
        <v>1</v>
      </c>
      <c r="W122" s="4">
        <f t="shared" si="9"/>
        <v>0</v>
      </c>
      <c r="X122" s="3">
        <f t="shared" si="10"/>
        <v>1668</v>
      </c>
      <c r="Y122" s="1">
        <v>3.07692307692308E-3</v>
      </c>
      <c r="Z122" s="2">
        <f t="shared" si="13"/>
        <v>5.1323076923076973</v>
      </c>
    </row>
    <row r="123" spans="1:26" ht="15.75" customHeight="1">
      <c r="A123" s="7" t="s">
        <v>360</v>
      </c>
      <c r="B123" s="7" t="s">
        <v>360</v>
      </c>
      <c r="C123" s="7" t="s">
        <v>361</v>
      </c>
      <c r="D123" s="7" t="s">
        <v>360</v>
      </c>
      <c r="E123" s="7" t="s">
        <v>362</v>
      </c>
      <c r="F123" s="7" t="s">
        <v>360</v>
      </c>
      <c r="G123" s="4"/>
      <c r="H123" s="9"/>
      <c r="I123" s="4"/>
      <c r="J123" s="4"/>
      <c r="K123" s="4">
        <v>1</v>
      </c>
      <c r="L123" s="4"/>
      <c r="M123" s="4"/>
      <c r="N123" s="7"/>
      <c r="O123" s="7"/>
      <c r="P123" s="4">
        <f t="shared" si="2"/>
        <v>0</v>
      </c>
      <c r="Q123" s="4">
        <f t="shared" si="3"/>
        <v>0</v>
      </c>
      <c r="R123" s="4">
        <f t="shared" si="4"/>
        <v>1</v>
      </c>
      <c r="S123" s="4">
        <f t="shared" si="5"/>
        <v>1</v>
      </c>
      <c r="T123" s="4">
        <f t="shared" si="6"/>
        <v>0</v>
      </c>
      <c r="U123" s="4">
        <f t="shared" si="7"/>
        <v>0</v>
      </c>
      <c r="V123" s="4">
        <f t="shared" si="8"/>
        <v>1</v>
      </c>
      <c r="W123" s="4">
        <f t="shared" si="9"/>
        <v>1</v>
      </c>
      <c r="X123" s="3">
        <f t="shared" si="10"/>
        <v>3585</v>
      </c>
      <c r="Y123" s="1">
        <v>0.27692307692307699</v>
      </c>
      <c r="Z123" s="2">
        <f t="shared" si="13"/>
        <v>992.76923076923106</v>
      </c>
    </row>
    <row r="124" spans="1:26" ht="15.75" customHeight="1">
      <c r="A124" s="7" t="s">
        <v>363</v>
      </c>
      <c r="B124" s="7" t="s">
        <v>363</v>
      </c>
      <c r="C124" s="7" t="s">
        <v>364</v>
      </c>
      <c r="D124" s="7" t="s">
        <v>365</v>
      </c>
      <c r="E124" s="7" t="s">
        <v>366</v>
      </c>
      <c r="F124" s="7" t="s">
        <v>363</v>
      </c>
      <c r="G124" s="4"/>
      <c r="H124" s="9"/>
      <c r="I124" s="4"/>
      <c r="J124" s="4"/>
      <c r="K124" s="4"/>
      <c r="L124" s="4">
        <v>1</v>
      </c>
      <c r="M124" s="4"/>
      <c r="N124" s="7"/>
      <c r="O124" s="7"/>
      <c r="P124" s="4">
        <f t="shared" si="2"/>
        <v>1</v>
      </c>
      <c r="Q124" s="4">
        <f t="shared" si="3"/>
        <v>1</v>
      </c>
      <c r="R124" s="4">
        <f t="shared" si="4"/>
        <v>1</v>
      </c>
      <c r="S124" s="4">
        <f t="shared" si="5"/>
        <v>1</v>
      </c>
      <c r="T124" s="4">
        <f t="shared" si="6"/>
        <v>1</v>
      </c>
      <c r="U124" s="4">
        <f t="shared" si="7"/>
        <v>1</v>
      </c>
      <c r="V124" s="4">
        <f t="shared" si="8"/>
        <v>1</v>
      </c>
      <c r="W124" s="4">
        <f t="shared" si="9"/>
        <v>1</v>
      </c>
      <c r="X124" s="3">
        <f t="shared" si="10"/>
        <v>6000</v>
      </c>
      <c r="Y124" s="1">
        <v>0.246153846153846</v>
      </c>
      <c r="Z124" s="2">
        <f t="shared" si="13"/>
        <v>1476.923076923076</v>
      </c>
    </row>
    <row r="125" spans="1:26" ht="15.75" customHeight="1">
      <c r="A125" s="7" t="s">
        <v>367</v>
      </c>
      <c r="B125" s="7" t="s">
        <v>368</v>
      </c>
      <c r="C125" s="7" t="s">
        <v>369</v>
      </c>
      <c r="D125" s="7" t="s">
        <v>370</v>
      </c>
      <c r="E125" s="7" t="s">
        <v>371</v>
      </c>
      <c r="F125" s="7" t="s">
        <v>372</v>
      </c>
      <c r="G125" s="4"/>
      <c r="H125" s="9"/>
      <c r="I125" s="4"/>
      <c r="J125" s="4"/>
      <c r="K125" s="4"/>
      <c r="L125" s="4">
        <v>1</v>
      </c>
      <c r="M125" s="4"/>
      <c r="N125" s="7"/>
      <c r="O125" s="7"/>
      <c r="P125" s="4">
        <f t="shared" si="2"/>
        <v>1</v>
      </c>
      <c r="Q125" s="4">
        <f t="shared" si="3"/>
        <v>1</v>
      </c>
      <c r="R125" s="4">
        <f t="shared" si="4"/>
        <v>1</v>
      </c>
      <c r="S125" s="4">
        <f t="shared" si="5"/>
        <v>1</v>
      </c>
      <c r="T125" s="4">
        <f t="shared" si="6"/>
        <v>1</v>
      </c>
      <c r="U125" s="4">
        <f t="shared" si="7"/>
        <v>1</v>
      </c>
      <c r="V125" s="4">
        <f t="shared" si="8"/>
        <v>1</v>
      </c>
      <c r="W125" s="4">
        <f t="shared" si="9"/>
        <v>1</v>
      </c>
      <c r="X125" s="3">
        <f t="shared" si="10"/>
        <v>6000</v>
      </c>
      <c r="Y125" s="1">
        <v>0.27692307692307699</v>
      </c>
      <c r="Z125" s="2">
        <f t="shared" si="13"/>
        <v>1661.5384615384619</v>
      </c>
    </row>
    <row r="126" spans="1:26" ht="15.75" customHeight="1">
      <c r="A126" s="7" t="s">
        <v>373</v>
      </c>
      <c r="B126" s="7" t="s">
        <v>374</v>
      </c>
      <c r="C126" s="7" t="s">
        <v>375</v>
      </c>
      <c r="D126" s="7" t="s">
        <v>376</v>
      </c>
      <c r="E126" s="7" t="s">
        <v>61</v>
      </c>
      <c r="F126" s="7" t="s">
        <v>377</v>
      </c>
      <c r="G126" s="4"/>
      <c r="H126" s="9"/>
      <c r="I126" s="4"/>
      <c r="J126" s="4"/>
      <c r="K126" s="4"/>
      <c r="L126" s="4"/>
      <c r="M126" s="4"/>
      <c r="N126" s="7">
        <v>1</v>
      </c>
      <c r="O126" s="7">
        <v>1</v>
      </c>
      <c r="P126" s="4">
        <f t="shared" si="2"/>
        <v>1</v>
      </c>
      <c r="Q126" s="4">
        <f t="shared" si="3"/>
        <v>1</v>
      </c>
      <c r="R126" s="4">
        <f t="shared" si="4"/>
        <v>1</v>
      </c>
      <c r="S126" s="4">
        <f t="shared" si="5"/>
        <v>1</v>
      </c>
      <c r="T126" s="4">
        <f t="shared" si="6"/>
        <v>1</v>
      </c>
      <c r="U126" s="4">
        <f t="shared" si="7"/>
        <v>1</v>
      </c>
      <c r="V126" s="4">
        <f t="shared" si="8"/>
        <v>1</v>
      </c>
      <c r="W126" s="4">
        <f t="shared" si="9"/>
        <v>1</v>
      </c>
      <c r="X126" s="3">
        <f t="shared" si="10"/>
        <v>6000</v>
      </c>
      <c r="Y126" s="1">
        <v>9.2307692307692299E-3</v>
      </c>
      <c r="Z126" s="2">
        <f t="shared" si="13"/>
        <v>55.38461538461538</v>
      </c>
    </row>
    <row r="127" spans="1:26" ht="15.75" customHeight="1">
      <c r="A127" s="7" t="s">
        <v>378</v>
      </c>
      <c r="B127" s="7" t="s">
        <v>379</v>
      </c>
      <c r="C127" s="7" t="s">
        <v>380</v>
      </c>
      <c r="D127" s="7" t="s">
        <v>381</v>
      </c>
      <c r="E127" s="7" t="s">
        <v>382</v>
      </c>
      <c r="F127" s="7" t="s">
        <v>383</v>
      </c>
      <c r="G127" s="4"/>
      <c r="H127" s="9"/>
      <c r="I127" s="4"/>
      <c r="J127" s="4"/>
      <c r="K127" s="4"/>
      <c r="L127" s="4"/>
      <c r="M127" s="4"/>
      <c r="N127" s="7">
        <v>1</v>
      </c>
      <c r="O127" s="7">
        <v>1</v>
      </c>
      <c r="P127" s="4">
        <f t="shared" si="2"/>
        <v>1</v>
      </c>
      <c r="Q127" s="4">
        <f t="shared" si="3"/>
        <v>1</v>
      </c>
      <c r="R127" s="4">
        <f t="shared" si="4"/>
        <v>1</v>
      </c>
      <c r="S127" s="4">
        <f t="shared" si="5"/>
        <v>1</v>
      </c>
      <c r="T127" s="4">
        <f t="shared" si="6"/>
        <v>1</v>
      </c>
      <c r="U127" s="4">
        <f t="shared" si="7"/>
        <v>1</v>
      </c>
      <c r="V127" s="4">
        <f t="shared" si="8"/>
        <v>1</v>
      </c>
      <c r="W127" s="4">
        <f t="shared" si="9"/>
        <v>1</v>
      </c>
      <c r="X127" s="3">
        <f t="shared" si="10"/>
        <v>6000</v>
      </c>
      <c r="Y127" s="1">
        <v>0.35384615384615398</v>
      </c>
      <c r="Z127" s="2">
        <f t="shared" si="13"/>
        <v>2123.0769230769238</v>
      </c>
    </row>
    <row r="128" spans="1:26" ht="15.75" customHeight="1">
      <c r="A128" s="6" t="s">
        <v>384</v>
      </c>
      <c r="B128" s="6" t="s">
        <v>385</v>
      </c>
      <c r="C128" s="6" t="s">
        <v>386</v>
      </c>
      <c r="D128" s="6" t="s">
        <v>387</v>
      </c>
      <c r="E128" s="6" t="s">
        <v>388</v>
      </c>
      <c r="F128" s="6" t="s">
        <v>389</v>
      </c>
      <c r="G128" s="12"/>
      <c r="H128" s="13"/>
      <c r="I128" s="12"/>
      <c r="J128" s="12"/>
      <c r="K128" s="12"/>
      <c r="L128" s="12"/>
      <c r="M128" s="12"/>
      <c r="N128" s="6">
        <v>2</v>
      </c>
      <c r="O128" s="6">
        <v>2</v>
      </c>
      <c r="P128" s="12">
        <f t="shared" si="2"/>
        <v>2</v>
      </c>
      <c r="Q128" s="12">
        <f t="shared" si="3"/>
        <v>2</v>
      </c>
      <c r="R128" s="12">
        <f t="shared" si="4"/>
        <v>2</v>
      </c>
      <c r="S128" s="12">
        <f t="shared" si="5"/>
        <v>2</v>
      </c>
      <c r="T128" s="12">
        <f t="shared" si="6"/>
        <v>2</v>
      </c>
      <c r="U128" s="12">
        <f t="shared" si="7"/>
        <v>2</v>
      </c>
      <c r="V128" s="12">
        <f t="shared" si="8"/>
        <v>2</v>
      </c>
      <c r="W128" s="12">
        <f t="shared" si="9"/>
        <v>2</v>
      </c>
      <c r="X128" s="16">
        <f t="shared" si="10"/>
        <v>12000</v>
      </c>
      <c r="Y128" s="1">
        <v>1.7846153846153801</v>
      </c>
      <c r="Z128" s="2">
        <f t="shared" si="13"/>
        <v>21415.384615384559</v>
      </c>
    </row>
    <row r="129" spans="1:27" ht="15.75" customHeight="1">
      <c r="A129" s="8" t="s">
        <v>390</v>
      </c>
      <c r="B129" s="8" t="s">
        <v>391</v>
      </c>
      <c r="C129" s="8" t="s">
        <v>392</v>
      </c>
      <c r="D129" s="8" t="s">
        <v>393</v>
      </c>
      <c r="E129" s="8" t="s">
        <v>394</v>
      </c>
      <c r="F129" s="8" t="s">
        <v>390</v>
      </c>
      <c r="G129" s="10">
        <v>2</v>
      </c>
      <c r="H129" s="11"/>
      <c r="I129" s="10">
        <v>3</v>
      </c>
      <c r="J129" s="10"/>
      <c r="K129" s="10"/>
      <c r="L129" s="10"/>
      <c r="M129" s="10"/>
      <c r="N129" s="8">
        <v>3</v>
      </c>
      <c r="O129" s="8">
        <v>3</v>
      </c>
      <c r="P129" s="10">
        <f t="shared" si="2"/>
        <v>5</v>
      </c>
      <c r="Q129" s="10">
        <f t="shared" si="3"/>
        <v>6</v>
      </c>
      <c r="R129" s="10">
        <f t="shared" si="4"/>
        <v>5</v>
      </c>
      <c r="S129" s="10">
        <f t="shared" si="5"/>
        <v>6</v>
      </c>
      <c r="T129" s="10">
        <f t="shared" si="6"/>
        <v>5</v>
      </c>
      <c r="U129" s="10">
        <f t="shared" si="7"/>
        <v>6</v>
      </c>
      <c r="V129" s="10">
        <f t="shared" si="8"/>
        <v>5</v>
      </c>
      <c r="W129" s="10">
        <f t="shared" si="9"/>
        <v>6</v>
      </c>
      <c r="X129" s="15">
        <f t="shared" si="10"/>
        <v>34332</v>
      </c>
      <c r="Y129" s="1">
        <v>5.3846153846153801E-2</v>
      </c>
      <c r="Z129" s="2">
        <f t="shared" si="13"/>
        <v>1848.6461538461522</v>
      </c>
    </row>
    <row r="130" spans="1:27" ht="15.75" customHeight="1">
      <c r="A130" s="8" t="s">
        <v>395</v>
      </c>
      <c r="B130" s="8" t="s">
        <v>396</v>
      </c>
      <c r="C130" s="8" t="s">
        <v>91</v>
      </c>
      <c r="D130" s="8" t="s">
        <v>397</v>
      </c>
      <c r="E130" s="8" t="s">
        <v>398</v>
      </c>
      <c r="F130" s="8" t="s">
        <v>396</v>
      </c>
      <c r="G130" s="10">
        <v>8</v>
      </c>
      <c r="H130" s="11"/>
      <c r="I130" s="10">
        <v>8</v>
      </c>
      <c r="J130" s="10"/>
      <c r="K130" s="10">
        <v>0</v>
      </c>
      <c r="L130" s="10">
        <v>4</v>
      </c>
      <c r="M130" s="10"/>
      <c r="N130" s="8">
        <v>1</v>
      </c>
      <c r="O130" s="8">
        <v>1</v>
      </c>
      <c r="P130" s="10">
        <f t="shared" si="2"/>
        <v>13</v>
      </c>
      <c r="Q130" s="10">
        <f t="shared" si="3"/>
        <v>13</v>
      </c>
      <c r="R130" s="10">
        <f t="shared" si="4"/>
        <v>13</v>
      </c>
      <c r="S130" s="10">
        <f t="shared" si="5"/>
        <v>13</v>
      </c>
      <c r="T130" s="10">
        <f t="shared" si="6"/>
        <v>13</v>
      </c>
      <c r="U130" s="10">
        <f t="shared" si="7"/>
        <v>13</v>
      </c>
      <c r="V130" s="10">
        <f t="shared" si="8"/>
        <v>13</v>
      </c>
      <c r="W130" s="10">
        <f t="shared" si="9"/>
        <v>13</v>
      </c>
      <c r="X130" s="15">
        <f t="shared" si="10"/>
        <v>78000</v>
      </c>
      <c r="Y130" s="1">
        <v>1.2307692307692301E-2</v>
      </c>
      <c r="Z130" s="2">
        <f t="shared" si="13"/>
        <v>959.99999999999943</v>
      </c>
    </row>
    <row r="131" spans="1:27" ht="15.75" customHeight="1">
      <c r="A131" s="7" t="s">
        <v>399</v>
      </c>
      <c r="B131" s="7" t="s">
        <v>400</v>
      </c>
      <c r="C131" s="7" t="s">
        <v>91</v>
      </c>
      <c r="D131" s="7" t="s">
        <v>401</v>
      </c>
      <c r="E131" s="7" t="s">
        <v>398</v>
      </c>
      <c r="F131" s="7" t="s">
        <v>401</v>
      </c>
      <c r="G131" s="4">
        <v>1</v>
      </c>
      <c r="H131" s="9"/>
      <c r="I131" s="4">
        <v>1</v>
      </c>
      <c r="J131" s="4"/>
      <c r="K131" s="4"/>
      <c r="L131" s="4"/>
      <c r="M131" s="4"/>
      <c r="N131" s="7"/>
      <c r="O131" s="7"/>
      <c r="P131" s="4">
        <f t="shared" si="2"/>
        <v>1</v>
      </c>
      <c r="Q131" s="4">
        <f t="shared" si="3"/>
        <v>1</v>
      </c>
      <c r="R131" s="4">
        <f t="shared" si="4"/>
        <v>1</v>
      </c>
      <c r="S131" s="4">
        <f t="shared" si="5"/>
        <v>1</v>
      </c>
      <c r="T131" s="4">
        <f t="shared" si="6"/>
        <v>1</v>
      </c>
      <c r="U131" s="4">
        <f t="shared" si="7"/>
        <v>1</v>
      </c>
      <c r="V131" s="4">
        <f t="shared" si="8"/>
        <v>1</v>
      </c>
      <c r="W131" s="4">
        <f t="shared" si="9"/>
        <v>1</v>
      </c>
      <c r="X131" s="3">
        <f t="shared" si="10"/>
        <v>6000</v>
      </c>
      <c r="Y131" s="1">
        <v>4.6153846153846101E-2</v>
      </c>
      <c r="Z131" s="2">
        <f t="shared" si="13"/>
        <v>276.92307692307662</v>
      </c>
    </row>
    <row r="132" spans="1:27" ht="15.75" customHeight="1">
      <c r="A132" s="7" t="s">
        <v>402</v>
      </c>
      <c r="B132" s="7" t="s">
        <v>402</v>
      </c>
      <c r="C132" s="7" t="s">
        <v>275</v>
      </c>
      <c r="D132" s="7" t="s">
        <v>403</v>
      </c>
      <c r="E132" s="7" t="s">
        <v>404</v>
      </c>
      <c r="F132" s="7" t="s">
        <v>402</v>
      </c>
      <c r="G132" s="4"/>
      <c r="H132" s="9"/>
      <c r="I132" s="4"/>
      <c r="J132" s="4"/>
      <c r="K132" s="4"/>
      <c r="L132" s="4"/>
      <c r="M132" s="4"/>
      <c r="N132" s="7">
        <v>1</v>
      </c>
      <c r="O132" s="7">
        <v>1</v>
      </c>
      <c r="P132" s="4">
        <f t="shared" si="2"/>
        <v>1</v>
      </c>
      <c r="Q132" s="4">
        <f t="shared" si="3"/>
        <v>1</v>
      </c>
      <c r="R132" s="4">
        <f t="shared" si="4"/>
        <v>1</v>
      </c>
      <c r="S132" s="4">
        <f t="shared" si="5"/>
        <v>1</v>
      </c>
      <c r="T132" s="4">
        <f t="shared" si="6"/>
        <v>1</v>
      </c>
      <c r="U132" s="4">
        <f t="shared" si="7"/>
        <v>1</v>
      </c>
      <c r="V132" s="4">
        <f t="shared" si="8"/>
        <v>1</v>
      </c>
      <c r="W132" s="4">
        <f t="shared" si="9"/>
        <v>1</v>
      </c>
      <c r="X132" s="3">
        <f t="shared" si="10"/>
        <v>6000</v>
      </c>
      <c r="Y132" s="1">
        <v>0.22307692307692301</v>
      </c>
      <c r="Z132" s="2">
        <f t="shared" si="13"/>
        <v>1338.4615384615381</v>
      </c>
    </row>
    <row r="133" spans="1:27" ht="15.75" customHeight="1">
      <c r="A133" s="7" t="s">
        <v>405</v>
      </c>
      <c r="B133" s="7" t="s">
        <v>406</v>
      </c>
      <c r="C133" s="7" t="s">
        <v>405</v>
      </c>
      <c r="D133" s="7" t="s">
        <v>405</v>
      </c>
      <c r="E133" s="7" t="s">
        <v>407</v>
      </c>
      <c r="F133" s="7" t="s">
        <v>405</v>
      </c>
      <c r="G133" s="4"/>
      <c r="H133" s="9"/>
      <c r="I133" s="4"/>
      <c r="J133" s="4"/>
      <c r="K133" s="4">
        <v>1</v>
      </c>
      <c r="L133" s="4">
        <v>1</v>
      </c>
      <c r="M133" s="4"/>
      <c r="N133" s="7">
        <v>2</v>
      </c>
      <c r="O133" s="7">
        <v>2</v>
      </c>
      <c r="P133" s="4">
        <f t="shared" si="2"/>
        <v>3</v>
      </c>
      <c r="Q133" s="4">
        <f t="shared" si="3"/>
        <v>3</v>
      </c>
      <c r="R133" s="4">
        <f t="shared" si="4"/>
        <v>4</v>
      </c>
      <c r="S133" s="4">
        <f t="shared" si="5"/>
        <v>4</v>
      </c>
      <c r="T133" s="4">
        <f t="shared" si="6"/>
        <v>3</v>
      </c>
      <c r="U133" s="4">
        <f t="shared" si="7"/>
        <v>3</v>
      </c>
      <c r="V133" s="4">
        <f t="shared" si="8"/>
        <v>4</v>
      </c>
      <c r="W133" s="4">
        <f t="shared" si="9"/>
        <v>4</v>
      </c>
      <c r="X133" s="3">
        <f t="shared" si="10"/>
        <v>21585</v>
      </c>
      <c r="Y133" s="1">
        <v>0.230769230769231</v>
      </c>
      <c r="Z133" s="2">
        <f t="shared" si="13"/>
        <v>4981.1538461538512</v>
      </c>
    </row>
    <row r="134" spans="1:27" ht="15.75" customHeight="1">
      <c r="A134" s="7" t="s">
        <v>408</v>
      </c>
      <c r="B134" s="7" t="s">
        <v>409</v>
      </c>
      <c r="C134" s="7" t="s">
        <v>410</v>
      </c>
      <c r="D134" s="7" t="s">
        <v>408</v>
      </c>
      <c r="E134" s="7" t="s">
        <v>411</v>
      </c>
      <c r="F134" s="7" t="s">
        <v>408</v>
      </c>
      <c r="G134" s="4"/>
      <c r="H134" s="9"/>
      <c r="I134" s="4"/>
      <c r="J134" s="4"/>
      <c r="K134" s="4"/>
      <c r="L134" s="4"/>
      <c r="M134" s="4"/>
      <c r="N134" s="7">
        <v>1</v>
      </c>
      <c r="O134" s="7">
        <v>1</v>
      </c>
      <c r="P134" s="4">
        <f t="shared" si="2"/>
        <v>1</v>
      </c>
      <c r="Q134" s="4">
        <f t="shared" si="3"/>
        <v>1</v>
      </c>
      <c r="R134" s="4">
        <f t="shared" si="4"/>
        <v>1</v>
      </c>
      <c r="S134" s="4">
        <f t="shared" si="5"/>
        <v>1</v>
      </c>
      <c r="T134" s="4">
        <f t="shared" si="6"/>
        <v>1</v>
      </c>
      <c r="U134" s="4">
        <f t="shared" si="7"/>
        <v>1</v>
      </c>
      <c r="V134" s="4">
        <f t="shared" si="8"/>
        <v>1</v>
      </c>
      <c r="W134" s="4">
        <f t="shared" si="9"/>
        <v>1</v>
      </c>
      <c r="X134" s="3">
        <f t="shared" si="10"/>
        <v>6000</v>
      </c>
      <c r="Y134" s="1">
        <v>0.29230769230769199</v>
      </c>
      <c r="Z134" s="2">
        <f t="shared" si="13"/>
        <v>1753.846153846152</v>
      </c>
    </row>
    <row r="135" spans="1:27" ht="15.75" customHeight="1">
      <c r="A135" s="7" t="s">
        <v>412</v>
      </c>
      <c r="B135" s="7" t="s">
        <v>412</v>
      </c>
      <c r="C135" s="7" t="s">
        <v>413</v>
      </c>
      <c r="D135" s="7" t="s">
        <v>414</v>
      </c>
      <c r="E135" s="7"/>
      <c r="F135" s="7"/>
      <c r="G135" s="4"/>
      <c r="H135" s="9"/>
      <c r="I135" s="4"/>
      <c r="J135" s="4"/>
      <c r="K135" s="4"/>
      <c r="L135" s="4"/>
      <c r="M135" s="4"/>
      <c r="N135" s="7">
        <v>1</v>
      </c>
      <c r="O135" s="7">
        <v>1</v>
      </c>
      <c r="P135" s="4">
        <f t="shared" si="2"/>
        <v>1</v>
      </c>
      <c r="Q135" s="4">
        <f t="shared" si="3"/>
        <v>1</v>
      </c>
      <c r="R135" s="4">
        <f t="shared" si="4"/>
        <v>1</v>
      </c>
      <c r="S135" s="4">
        <f t="shared" si="5"/>
        <v>1</v>
      </c>
      <c r="T135" s="4">
        <f t="shared" si="6"/>
        <v>1</v>
      </c>
      <c r="U135" s="4">
        <f t="shared" si="7"/>
        <v>1</v>
      </c>
      <c r="V135" s="4">
        <f t="shared" si="8"/>
        <v>1</v>
      </c>
      <c r="W135" s="4">
        <f t="shared" si="9"/>
        <v>1</v>
      </c>
      <c r="X135" s="3">
        <f t="shared" si="10"/>
        <v>6000</v>
      </c>
      <c r="Y135" s="1">
        <v>1.2307692307692301E-2</v>
      </c>
      <c r="Z135" s="2">
        <f t="shared" ref="Z135:Z170" si="14">Y135*X135</f>
        <v>73.846153846153811</v>
      </c>
    </row>
    <row r="136" spans="1:27" ht="15.75" customHeight="1">
      <c r="A136" s="8" t="s">
        <v>415</v>
      </c>
      <c r="B136" s="8" t="s">
        <v>416</v>
      </c>
      <c r="C136" s="8" t="s">
        <v>417</v>
      </c>
      <c r="D136" s="8" t="s">
        <v>418</v>
      </c>
      <c r="E136" s="8" t="s">
        <v>240</v>
      </c>
      <c r="F136" s="8"/>
      <c r="G136" s="10">
        <v>0</v>
      </c>
      <c r="H136" s="11"/>
      <c r="I136" s="10">
        <v>0</v>
      </c>
      <c r="J136" s="10"/>
      <c r="K136" s="10"/>
      <c r="L136" s="10"/>
      <c r="M136" s="10"/>
      <c r="N136" s="8"/>
      <c r="O136" s="8"/>
      <c r="P136" s="10">
        <f t="shared" si="2"/>
        <v>0</v>
      </c>
      <c r="Q136" s="10">
        <f t="shared" si="3"/>
        <v>0</v>
      </c>
      <c r="R136" s="10">
        <f t="shared" si="4"/>
        <v>0</v>
      </c>
      <c r="S136" s="10">
        <f t="shared" si="5"/>
        <v>0</v>
      </c>
      <c r="T136" s="10">
        <f t="shared" si="6"/>
        <v>0</v>
      </c>
      <c r="U136" s="10">
        <f t="shared" si="7"/>
        <v>0</v>
      </c>
      <c r="V136" s="10">
        <f t="shared" si="8"/>
        <v>0</v>
      </c>
      <c r="W136" s="10">
        <f t="shared" si="9"/>
        <v>0</v>
      </c>
      <c r="X136" s="15">
        <f t="shared" si="10"/>
        <v>0</v>
      </c>
      <c r="Y136" s="1">
        <v>0</v>
      </c>
      <c r="Z136" s="2">
        <f t="shared" si="14"/>
        <v>0</v>
      </c>
    </row>
    <row r="137" spans="1:27" ht="15.75" customHeight="1">
      <c r="A137" s="7" t="s">
        <v>419</v>
      </c>
      <c r="B137" s="7" t="s">
        <v>420</v>
      </c>
      <c r="C137" s="7" t="s">
        <v>421</v>
      </c>
      <c r="D137" s="7" t="s">
        <v>422</v>
      </c>
      <c r="E137" s="7" t="s">
        <v>423</v>
      </c>
      <c r="F137" s="7" t="s">
        <v>420</v>
      </c>
      <c r="G137" s="4">
        <v>1</v>
      </c>
      <c r="H137" s="9"/>
      <c r="I137" s="4">
        <v>1</v>
      </c>
      <c r="J137" s="4"/>
      <c r="K137" s="4"/>
      <c r="L137" s="4"/>
      <c r="M137" s="4"/>
      <c r="N137" s="7"/>
      <c r="O137" s="7"/>
      <c r="P137" s="4">
        <f t="shared" si="2"/>
        <v>1</v>
      </c>
      <c r="Q137" s="4">
        <f t="shared" si="3"/>
        <v>1</v>
      </c>
      <c r="R137" s="4">
        <f t="shared" si="4"/>
        <v>1</v>
      </c>
      <c r="S137" s="4">
        <f t="shared" si="5"/>
        <v>1</v>
      </c>
      <c r="T137" s="4">
        <f t="shared" si="6"/>
        <v>1</v>
      </c>
      <c r="U137" s="4">
        <f t="shared" si="7"/>
        <v>1</v>
      </c>
      <c r="V137" s="4">
        <f t="shared" si="8"/>
        <v>1</v>
      </c>
      <c r="W137" s="4">
        <f t="shared" si="9"/>
        <v>1</v>
      </c>
      <c r="X137" s="3">
        <f t="shared" si="10"/>
        <v>6000</v>
      </c>
      <c r="Y137" s="1">
        <v>9.2307692307692299E-3</v>
      </c>
      <c r="Z137" s="2">
        <f t="shared" si="14"/>
        <v>55.38461538461538</v>
      </c>
    </row>
    <row r="138" spans="1:27" ht="42" customHeight="1">
      <c r="A138" s="19" t="s">
        <v>424</v>
      </c>
      <c r="B138" s="19" t="s">
        <v>425</v>
      </c>
      <c r="C138" s="19" t="s">
        <v>426</v>
      </c>
      <c r="D138" s="19" t="s">
        <v>427</v>
      </c>
      <c r="E138" s="19" t="s">
        <v>428</v>
      </c>
      <c r="F138" s="19" t="s">
        <v>429</v>
      </c>
      <c r="G138" s="21"/>
      <c r="H138" s="21"/>
      <c r="I138" s="21"/>
      <c r="J138" s="21"/>
      <c r="K138" s="22"/>
      <c r="L138" s="21">
        <v>1</v>
      </c>
      <c r="M138" s="21"/>
      <c r="N138" s="21"/>
      <c r="O138" s="21"/>
      <c r="P138" s="21">
        <f t="shared" si="2"/>
        <v>1</v>
      </c>
      <c r="Q138" s="21">
        <f t="shared" si="3"/>
        <v>1</v>
      </c>
      <c r="R138" s="21">
        <f t="shared" si="4"/>
        <v>1</v>
      </c>
      <c r="S138" s="21">
        <f t="shared" si="5"/>
        <v>1</v>
      </c>
      <c r="T138" s="21">
        <f t="shared" si="6"/>
        <v>1</v>
      </c>
      <c r="U138" s="21">
        <f t="shared" si="7"/>
        <v>1</v>
      </c>
      <c r="V138" s="21">
        <f t="shared" si="8"/>
        <v>1</v>
      </c>
      <c r="W138" s="21">
        <f t="shared" si="9"/>
        <v>1</v>
      </c>
      <c r="X138" s="24">
        <v>560</v>
      </c>
      <c r="Y138" s="25">
        <v>6.6923076923076898</v>
      </c>
      <c r="Z138" s="26">
        <f t="shared" si="14"/>
        <v>3747.6923076923063</v>
      </c>
      <c r="AA138" s="27" t="s">
        <v>430</v>
      </c>
    </row>
    <row r="139" spans="1:27" ht="15.75" customHeight="1">
      <c r="A139" s="7" t="s">
        <v>431</v>
      </c>
      <c r="B139" s="7" t="s">
        <v>432</v>
      </c>
      <c r="C139" s="7" t="s">
        <v>433</v>
      </c>
      <c r="D139" s="7" t="s">
        <v>434</v>
      </c>
      <c r="E139" s="7" t="s">
        <v>434</v>
      </c>
      <c r="F139" s="7"/>
      <c r="G139" s="7"/>
      <c r="H139" s="7"/>
      <c r="I139" s="7"/>
      <c r="J139" s="7">
        <v>1</v>
      </c>
      <c r="K139" s="7"/>
      <c r="L139" s="7"/>
      <c r="M139" s="7"/>
      <c r="N139" s="7"/>
      <c r="O139" s="7"/>
      <c r="P139" s="7">
        <f t="shared" si="2"/>
        <v>0</v>
      </c>
      <c r="Q139" s="7">
        <f t="shared" si="3"/>
        <v>1</v>
      </c>
      <c r="R139" s="7">
        <f t="shared" si="4"/>
        <v>0</v>
      </c>
      <c r="S139" s="7">
        <f t="shared" si="5"/>
        <v>1</v>
      </c>
      <c r="T139" s="4">
        <f t="shared" si="6"/>
        <v>0</v>
      </c>
      <c r="U139" s="4">
        <f t="shared" si="7"/>
        <v>1</v>
      </c>
      <c r="V139" s="4">
        <f t="shared" si="8"/>
        <v>0</v>
      </c>
      <c r="W139" s="4">
        <f t="shared" si="9"/>
        <v>1</v>
      </c>
      <c r="X139" s="3">
        <f t="shared" si="10"/>
        <v>4332</v>
      </c>
      <c r="Y139" s="1">
        <v>0.46153846153846201</v>
      </c>
      <c r="Z139" s="2">
        <f t="shared" si="14"/>
        <v>1999.3846153846175</v>
      </c>
    </row>
    <row r="140" spans="1:27" ht="15.75" customHeight="1">
      <c r="A140" s="7" t="s">
        <v>435</v>
      </c>
      <c r="B140" s="7" t="s">
        <v>436</v>
      </c>
      <c r="C140" s="7" t="s">
        <v>437</v>
      </c>
      <c r="D140" s="7" t="s">
        <v>438</v>
      </c>
      <c r="E140" s="7" t="s">
        <v>439</v>
      </c>
      <c r="F140" s="7" t="s">
        <v>435</v>
      </c>
      <c r="G140" s="4"/>
      <c r="H140" s="9"/>
      <c r="I140" s="4"/>
      <c r="J140" s="4"/>
      <c r="K140" s="4"/>
      <c r="L140" s="4"/>
      <c r="M140" s="4"/>
      <c r="N140" s="7">
        <v>1</v>
      </c>
      <c r="O140" s="7">
        <v>0</v>
      </c>
      <c r="P140" s="4">
        <f t="shared" si="2"/>
        <v>1</v>
      </c>
      <c r="Q140" s="4">
        <f t="shared" si="3"/>
        <v>1</v>
      </c>
      <c r="R140" s="4">
        <f t="shared" si="4"/>
        <v>1</v>
      </c>
      <c r="S140" s="4">
        <f t="shared" si="5"/>
        <v>1</v>
      </c>
      <c r="T140" s="4">
        <f t="shared" si="6"/>
        <v>0</v>
      </c>
      <c r="U140" s="4">
        <f t="shared" si="7"/>
        <v>0</v>
      </c>
      <c r="V140" s="4">
        <f t="shared" si="8"/>
        <v>0</v>
      </c>
      <c r="W140" s="4">
        <f t="shared" si="9"/>
        <v>0</v>
      </c>
      <c r="X140" s="3">
        <f t="shared" si="10"/>
        <v>2143</v>
      </c>
      <c r="Y140" s="1">
        <v>2.2307692307692299</v>
      </c>
      <c r="Z140" s="2">
        <f t="shared" si="14"/>
        <v>4780.5384615384601</v>
      </c>
    </row>
    <row r="141" spans="1:27" ht="15.75" customHeight="1">
      <c r="A141" s="20" t="s">
        <v>440</v>
      </c>
      <c r="B141" s="20" t="s">
        <v>441</v>
      </c>
      <c r="C141" s="20" t="s">
        <v>442</v>
      </c>
      <c r="D141" s="20" t="s">
        <v>443</v>
      </c>
      <c r="E141" s="20" t="s">
        <v>439</v>
      </c>
      <c r="F141" s="20" t="s">
        <v>440</v>
      </c>
      <c r="G141" s="4"/>
      <c r="H141" s="4"/>
      <c r="I141" s="4"/>
      <c r="J141" s="4"/>
      <c r="K141" s="4"/>
      <c r="L141" s="4"/>
      <c r="M141" s="4"/>
      <c r="N141" s="4">
        <v>0</v>
      </c>
      <c r="O141" s="4">
        <v>1</v>
      </c>
      <c r="P141" s="4"/>
      <c r="Q141" s="4"/>
      <c r="R141" s="4"/>
      <c r="S141" s="4"/>
      <c r="T141" s="4">
        <f t="shared" si="6"/>
        <v>1</v>
      </c>
      <c r="U141" s="4">
        <f t="shared" si="7"/>
        <v>1</v>
      </c>
      <c r="V141" s="4">
        <f t="shared" si="8"/>
        <v>1</v>
      </c>
      <c r="W141" s="4">
        <f t="shared" si="9"/>
        <v>1</v>
      </c>
      <c r="X141" s="3">
        <f t="shared" si="10"/>
        <v>3857</v>
      </c>
      <c r="Y141" s="1">
        <v>18.461538461538499</v>
      </c>
      <c r="Z141" s="2">
        <f t="shared" si="14"/>
        <v>71206.153846153989</v>
      </c>
    </row>
    <row r="142" spans="1:27" ht="15.75" customHeight="1">
      <c r="A142" s="7" t="s">
        <v>444</v>
      </c>
      <c r="B142" s="7" t="s">
        <v>445</v>
      </c>
      <c r="C142" s="7" t="s">
        <v>446</v>
      </c>
      <c r="D142" s="7" t="s">
        <v>447</v>
      </c>
      <c r="E142" s="7" t="s">
        <v>448</v>
      </c>
      <c r="F142" s="7" t="s">
        <v>444</v>
      </c>
      <c r="G142" s="4"/>
      <c r="H142" s="9"/>
      <c r="I142" s="4"/>
      <c r="J142" s="4"/>
      <c r="K142" s="4"/>
      <c r="L142" s="4"/>
      <c r="M142" s="4"/>
      <c r="N142" s="7">
        <v>1</v>
      </c>
      <c r="O142" s="7">
        <v>1</v>
      </c>
      <c r="P142" s="4">
        <f t="shared" ref="P142:P169" si="15">G142+H142+L142+M142+N142</f>
        <v>1</v>
      </c>
      <c r="Q142" s="4">
        <f t="shared" ref="Q142:Q169" si="16">I142+J142+L142+M142+N142</f>
        <v>1</v>
      </c>
      <c r="R142" s="4">
        <f t="shared" ref="R142:R169" si="17">P142+K142</f>
        <v>1</v>
      </c>
      <c r="S142" s="4">
        <f t="shared" ref="S142:S169" si="18">Q142+K142</f>
        <v>1</v>
      </c>
      <c r="T142" s="4">
        <f t="shared" si="6"/>
        <v>1</v>
      </c>
      <c r="U142" s="4">
        <f t="shared" si="7"/>
        <v>1</v>
      </c>
      <c r="V142" s="4">
        <f t="shared" si="8"/>
        <v>1</v>
      </c>
      <c r="W142" s="4">
        <f t="shared" si="9"/>
        <v>1</v>
      </c>
      <c r="X142" s="3">
        <f t="shared" si="10"/>
        <v>6000</v>
      </c>
      <c r="Y142" s="1">
        <v>7.69230769230769E-2</v>
      </c>
      <c r="Z142" s="2">
        <f t="shared" si="14"/>
        <v>461.53846153846138</v>
      </c>
    </row>
    <row r="143" spans="1:27" ht="15.75" customHeight="1">
      <c r="A143" s="7" t="s">
        <v>449</v>
      </c>
      <c r="B143" s="7" t="s">
        <v>450</v>
      </c>
      <c r="C143" s="7" t="s">
        <v>451</v>
      </c>
      <c r="D143" s="7" t="s">
        <v>452</v>
      </c>
      <c r="E143" s="7" t="s">
        <v>453</v>
      </c>
      <c r="F143" s="7" t="s">
        <v>449</v>
      </c>
      <c r="G143" s="4"/>
      <c r="H143" s="9"/>
      <c r="I143" s="4"/>
      <c r="J143" s="4"/>
      <c r="K143" s="4">
        <v>1</v>
      </c>
      <c r="L143" s="4"/>
      <c r="M143" s="4"/>
      <c r="N143" s="7"/>
      <c r="O143" s="7"/>
      <c r="P143" s="4">
        <f t="shared" si="15"/>
        <v>0</v>
      </c>
      <c r="Q143" s="4">
        <f t="shared" si="16"/>
        <v>0</v>
      </c>
      <c r="R143" s="4">
        <f t="shared" si="17"/>
        <v>1</v>
      </c>
      <c r="S143" s="4">
        <f t="shared" si="18"/>
        <v>1</v>
      </c>
      <c r="T143" s="4">
        <f t="shared" si="6"/>
        <v>0</v>
      </c>
      <c r="U143" s="4">
        <f t="shared" si="7"/>
        <v>0</v>
      </c>
      <c r="V143" s="4">
        <f t="shared" si="8"/>
        <v>1</v>
      </c>
      <c r="W143" s="4">
        <f t="shared" si="9"/>
        <v>1</v>
      </c>
      <c r="X143" s="3">
        <f t="shared" si="10"/>
        <v>3585</v>
      </c>
      <c r="Y143" s="1">
        <v>3.0769230769230799E-2</v>
      </c>
      <c r="Z143" s="2">
        <f t="shared" si="14"/>
        <v>110.30769230769242</v>
      </c>
    </row>
    <row r="144" spans="1:27" ht="15.75" customHeight="1">
      <c r="A144" s="8" t="s">
        <v>454</v>
      </c>
      <c r="B144" s="8" t="s">
        <v>454</v>
      </c>
      <c r="C144" s="8" t="s">
        <v>455</v>
      </c>
      <c r="D144" s="8" t="s">
        <v>456</v>
      </c>
      <c r="E144" s="8"/>
      <c r="F144" s="8"/>
      <c r="G144" s="10"/>
      <c r="H144" s="11"/>
      <c r="I144" s="10"/>
      <c r="J144" s="10"/>
      <c r="K144" s="10">
        <v>0</v>
      </c>
      <c r="L144" s="10"/>
      <c r="M144" s="10"/>
      <c r="N144" s="8"/>
      <c r="O144" s="8"/>
      <c r="P144" s="10">
        <f t="shared" si="15"/>
        <v>0</v>
      </c>
      <c r="Q144" s="10">
        <f t="shared" si="16"/>
        <v>0</v>
      </c>
      <c r="R144" s="10">
        <f t="shared" si="17"/>
        <v>0</v>
      </c>
      <c r="S144" s="10">
        <f t="shared" si="18"/>
        <v>0</v>
      </c>
      <c r="T144" s="10">
        <f t="shared" si="6"/>
        <v>0</v>
      </c>
      <c r="U144" s="10">
        <f t="shared" si="7"/>
        <v>0</v>
      </c>
      <c r="V144" s="10">
        <f t="shared" si="8"/>
        <v>0</v>
      </c>
      <c r="W144" s="10">
        <f t="shared" si="9"/>
        <v>0</v>
      </c>
      <c r="X144" s="15">
        <f t="shared" si="10"/>
        <v>0</v>
      </c>
      <c r="Y144" s="1">
        <v>0.92307692307692302</v>
      </c>
      <c r="Z144" s="2">
        <f t="shared" si="14"/>
        <v>0</v>
      </c>
    </row>
    <row r="145" spans="1:27" ht="15.75" customHeight="1">
      <c r="A145" s="7" t="s">
        <v>457</v>
      </c>
      <c r="B145" s="7" t="s">
        <v>457</v>
      </c>
      <c r="C145" s="7" t="s">
        <v>458</v>
      </c>
      <c r="D145" s="7" t="s">
        <v>459</v>
      </c>
      <c r="E145" s="7" t="s">
        <v>460</v>
      </c>
      <c r="F145" s="7"/>
      <c r="G145" s="4"/>
      <c r="H145" s="9">
        <v>1</v>
      </c>
      <c r="I145" s="4"/>
      <c r="J145" s="4">
        <v>1</v>
      </c>
      <c r="K145" s="4"/>
      <c r="L145" s="4"/>
      <c r="M145" s="4"/>
      <c r="N145" s="7"/>
      <c r="O145" s="7"/>
      <c r="P145" s="4">
        <f t="shared" si="15"/>
        <v>1</v>
      </c>
      <c r="Q145" s="4">
        <f t="shared" si="16"/>
        <v>1</v>
      </c>
      <c r="R145" s="4">
        <f t="shared" si="17"/>
        <v>1</v>
      </c>
      <c r="S145" s="4">
        <f t="shared" si="18"/>
        <v>1</v>
      </c>
      <c r="T145" s="4">
        <f t="shared" si="6"/>
        <v>1</v>
      </c>
      <c r="U145" s="4">
        <f t="shared" si="7"/>
        <v>1</v>
      </c>
      <c r="V145" s="4">
        <f t="shared" si="8"/>
        <v>1</v>
      </c>
      <c r="W145" s="4">
        <f t="shared" si="9"/>
        <v>1</v>
      </c>
      <c r="X145" s="3">
        <f t="shared" si="10"/>
        <v>6000</v>
      </c>
      <c r="Y145" s="1">
        <v>7.6923076923076901E-3</v>
      </c>
      <c r="Z145" s="2">
        <f t="shared" si="14"/>
        <v>46.153846153846139</v>
      </c>
    </row>
    <row r="146" spans="1:27" ht="15.75" customHeight="1">
      <c r="A146" s="7" t="s">
        <v>461</v>
      </c>
      <c r="B146" s="7" t="s">
        <v>461</v>
      </c>
      <c r="C146" s="7" t="s">
        <v>462</v>
      </c>
      <c r="D146" s="7" t="s">
        <v>463</v>
      </c>
      <c r="E146" s="7" t="s">
        <v>464</v>
      </c>
      <c r="F146" s="7" t="s">
        <v>461</v>
      </c>
      <c r="G146" s="4">
        <v>2</v>
      </c>
      <c r="H146" s="9"/>
      <c r="I146" s="4">
        <v>1</v>
      </c>
      <c r="J146" s="4"/>
      <c r="K146" s="4"/>
      <c r="L146" s="4"/>
      <c r="M146" s="4"/>
      <c r="N146" s="7"/>
      <c r="O146" s="7"/>
      <c r="P146" s="4">
        <f t="shared" si="15"/>
        <v>2</v>
      </c>
      <c r="Q146" s="4">
        <f t="shared" si="16"/>
        <v>1</v>
      </c>
      <c r="R146" s="4">
        <f t="shared" si="17"/>
        <v>2</v>
      </c>
      <c r="S146" s="4">
        <f t="shared" si="18"/>
        <v>1</v>
      </c>
      <c r="T146" s="4">
        <f t="shared" si="6"/>
        <v>2</v>
      </c>
      <c r="U146" s="4">
        <f t="shared" si="7"/>
        <v>1</v>
      </c>
      <c r="V146" s="4">
        <f t="shared" si="8"/>
        <v>2</v>
      </c>
      <c r="W146" s="4">
        <f t="shared" si="9"/>
        <v>1</v>
      </c>
      <c r="X146" s="3">
        <f t="shared" si="10"/>
        <v>7668</v>
      </c>
      <c r="Y146" s="1">
        <v>0.32307692307692298</v>
      </c>
      <c r="Z146" s="2">
        <f t="shared" si="14"/>
        <v>2477.3538461538456</v>
      </c>
    </row>
    <row r="147" spans="1:27" ht="15.75" customHeight="1">
      <c r="A147" s="7" t="s">
        <v>465</v>
      </c>
      <c r="B147" s="7" t="s">
        <v>466</v>
      </c>
      <c r="C147" s="7" t="s">
        <v>465</v>
      </c>
      <c r="D147" s="7" t="s">
        <v>467</v>
      </c>
      <c r="E147" s="7" t="s">
        <v>468</v>
      </c>
      <c r="F147" s="7" t="s">
        <v>465</v>
      </c>
      <c r="G147" s="4"/>
      <c r="H147" s="9"/>
      <c r="I147" s="4"/>
      <c r="J147" s="4"/>
      <c r="K147" s="4">
        <v>1</v>
      </c>
      <c r="L147" s="4"/>
      <c r="M147" s="4"/>
      <c r="N147" s="7"/>
      <c r="O147" s="7"/>
      <c r="P147" s="4">
        <f t="shared" si="15"/>
        <v>0</v>
      </c>
      <c r="Q147" s="4">
        <f t="shared" si="16"/>
        <v>0</v>
      </c>
      <c r="R147" s="4">
        <f t="shared" si="17"/>
        <v>1</v>
      </c>
      <c r="S147" s="4">
        <f t="shared" si="18"/>
        <v>1</v>
      </c>
      <c r="T147" s="4">
        <f t="shared" si="6"/>
        <v>0</v>
      </c>
      <c r="U147" s="4">
        <f t="shared" si="7"/>
        <v>0</v>
      </c>
      <c r="V147" s="4">
        <f t="shared" si="8"/>
        <v>1</v>
      </c>
      <c r="W147" s="4">
        <f t="shared" si="9"/>
        <v>1</v>
      </c>
      <c r="X147" s="3">
        <f t="shared" si="10"/>
        <v>3585</v>
      </c>
      <c r="Y147" s="1">
        <v>3.3846153846153797E-2</v>
      </c>
      <c r="Z147" s="2">
        <f t="shared" si="14"/>
        <v>121.33846153846136</v>
      </c>
    </row>
    <row r="148" spans="1:27" ht="15.75" customHeight="1">
      <c r="A148" s="7" t="s">
        <v>469</v>
      </c>
      <c r="B148" s="7" t="s">
        <v>470</v>
      </c>
      <c r="C148" s="7" t="s">
        <v>471</v>
      </c>
      <c r="D148" s="7" t="s">
        <v>472</v>
      </c>
      <c r="E148" s="7" t="s">
        <v>473</v>
      </c>
      <c r="F148" s="7" t="s">
        <v>474</v>
      </c>
      <c r="G148" s="4"/>
      <c r="H148" s="9"/>
      <c r="I148" s="4"/>
      <c r="J148" s="4"/>
      <c r="K148" s="4"/>
      <c r="L148" s="4"/>
      <c r="M148" s="4"/>
      <c r="N148" s="7">
        <v>1</v>
      </c>
      <c r="O148" s="7">
        <v>1</v>
      </c>
      <c r="P148" s="4">
        <f t="shared" si="15"/>
        <v>1</v>
      </c>
      <c r="Q148" s="4">
        <f t="shared" si="16"/>
        <v>1</v>
      </c>
      <c r="R148" s="4">
        <f t="shared" si="17"/>
        <v>1</v>
      </c>
      <c r="S148" s="4">
        <f t="shared" si="18"/>
        <v>1</v>
      </c>
      <c r="T148" s="4">
        <f t="shared" si="6"/>
        <v>1</v>
      </c>
      <c r="U148" s="4">
        <f t="shared" si="7"/>
        <v>1</v>
      </c>
      <c r="V148" s="4">
        <f t="shared" si="8"/>
        <v>1</v>
      </c>
      <c r="W148" s="4">
        <f t="shared" si="9"/>
        <v>1</v>
      </c>
      <c r="X148" s="3">
        <f t="shared" si="10"/>
        <v>6000</v>
      </c>
      <c r="Y148" s="1">
        <v>2.3846153846153801</v>
      </c>
      <c r="Z148" s="2">
        <f t="shared" si="14"/>
        <v>14307.692307692281</v>
      </c>
    </row>
    <row r="149" spans="1:27" ht="15.75" customHeight="1">
      <c r="A149" s="7" t="s">
        <v>475</v>
      </c>
      <c r="B149" s="7" t="s">
        <v>476</v>
      </c>
      <c r="C149" s="7" t="s">
        <v>369</v>
      </c>
      <c r="D149" s="7" t="s">
        <v>477</v>
      </c>
      <c r="E149" s="7" t="s">
        <v>478</v>
      </c>
      <c r="F149" s="7" t="s">
        <v>475</v>
      </c>
      <c r="G149" s="4"/>
      <c r="H149" s="4"/>
      <c r="I149" s="4"/>
      <c r="J149" s="4"/>
      <c r="K149" s="9"/>
      <c r="L149" s="4"/>
      <c r="M149" s="4"/>
      <c r="N149" s="4">
        <v>1</v>
      </c>
      <c r="O149" s="4">
        <v>1</v>
      </c>
      <c r="P149" s="4">
        <f t="shared" si="15"/>
        <v>1</v>
      </c>
      <c r="Q149" s="4">
        <f t="shared" si="16"/>
        <v>1</v>
      </c>
      <c r="R149" s="4">
        <f t="shared" si="17"/>
        <v>1</v>
      </c>
      <c r="S149" s="4">
        <f t="shared" si="18"/>
        <v>1</v>
      </c>
      <c r="T149" s="4">
        <f t="shared" si="6"/>
        <v>1</v>
      </c>
      <c r="U149" s="4">
        <f t="shared" si="7"/>
        <v>1</v>
      </c>
      <c r="V149" s="4">
        <f t="shared" si="8"/>
        <v>1</v>
      </c>
      <c r="W149" s="4">
        <f t="shared" si="9"/>
        <v>1</v>
      </c>
      <c r="X149" s="3">
        <f t="shared" si="10"/>
        <v>6000</v>
      </c>
      <c r="Y149" s="1">
        <v>0.507692307692308</v>
      </c>
      <c r="Z149" s="2">
        <f t="shared" si="14"/>
        <v>3046.153846153848</v>
      </c>
    </row>
    <row r="150" spans="1:27" ht="15.75" customHeight="1">
      <c r="A150" s="7" t="s">
        <v>479</v>
      </c>
      <c r="B150" s="7" t="s">
        <v>480</v>
      </c>
      <c r="C150" s="7" t="s">
        <v>481</v>
      </c>
      <c r="D150" s="7" t="s">
        <v>482</v>
      </c>
      <c r="E150" s="7" t="s">
        <v>483</v>
      </c>
      <c r="F150" s="7" t="s">
        <v>479</v>
      </c>
      <c r="G150" s="4">
        <v>1</v>
      </c>
      <c r="H150" s="9"/>
      <c r="I150" s="4">
        <v>1</v>
      </c>
      <c r="J150" s="4"/>
      <c r="K150" s="4"/>
      <c r="L150" s="4"/>
      <c r="M150" s="4"/>
      <c r="N150" s="7">
        <v>2</v>
      </c>
      <c r="O150" s="7">
        <v>2</v>
      </c>
      <c r="P150" s="4">
        <f t="shared" si="15"/>
        <v>3</v>
      </c>
      <c r="Q150" s="4">
        <f t="shared" si="16"/>
        <v>3</v>
      </c>
      <c r="R150" s="4">
        <f t="shared" si="17"/>
        <v>3</v>
      </c>
      <c r="S150" s="4">
        <f t="shared" si="18"/>
        <v>3</v>
      </c>
      <c r="T150" s="4">
        <f t="shared" si="6"/>
        <v>3</v>
      </c>
      <c r="U150" s="4">
        <f t="shared" si="7"/>
        <v>3</v>
      </c>
      <c r="V150" s="4">
        <f t="shared" si="8"/>
        <v>3</v>
      </c>
      <c r="W150" s="4">
        <f t="shared" si="9"/>
        <v>3</v>
      </c>
      <c r="X150" s="3">
        <f t="shared" si="10"/>
        <v>18000</v>
      </c>
      <c r="Y150" s="1">
        <v>1.5384615384615399E-2</v>
      </c>
      <c r="Z150" s="2">
        <f t="shared" si="14"/>
        <v>276.92307692307719</v>
      </c>
    </row>
    <row r="151" spans="1:27" ht="15.75" customHeight="1">
      <c r="A151" s="7" t="s">
        <v>484</v>
      </c>
      <c r="B151" s="7" t="s">
        <v>485</v>
      </c>
      <c r="C151" s="7" t="s">
        <v>486</v>
      </c>
      <c r="D151" s="7" t="s">
        <v>487</v>
      </c>
      <c r="E151" s="7" t="s">
        <v>483</v>
      </c>
      <c r="F151" s="7" t="s">
        <v>484</v>
      </c>
      <c r="G151" s="4">
        <v>1</v>
      </c>
      <c r="H151" s="4"/>
      <c r="I151" s="4">
        <v>1</v>
      </c>
      <c r="J151" s="4"/>
      <c r="K151" s="9"/>
      <c r="L151" s="4"/>
      <c r="M151" s="4"/>
      <c r="N151" s="4"/>
      <c r="O151" s="4"/>
      <c r="P151" s="4">
        <f t="shared" si="15"/>
        <v>1</v>
      </c>
      <c r="Q151" s="4">
        <f t="shared" si="16"/>
        <v>1</v>
      </c>
      <c r="R151" s="4">
        <f t="shared" si="17"/>
        <v>1</v>
      </c>
      <c r="S151" s="4">
        <f t="shared" si="18"/>
        <v>1</v>
      </c>
      <c r="T151" s="4">
        <f t="shared" si="6"/>
        <v>1</v>
      </c>
      <c r="U151" s="4">
        <f t="shared" si="7"/>
        <v>1</v>
      </c>
      <c r="V151" s="4">
        <f t="shared" si="8"/>
        <v>1</v>
      </c>
      <c r="W151" s="4">
        <f t="shared" si="9"/>
        <v>1</v>
      </c>
      <c r="X151" s="3">
        <f t="shared" si="10"/>
        <v>6000</v>
      </c>
      <c r="Y151" s="1">
        <v>5.3846153846153801E-2</v>
      </c>
      <c r="Z151" s="2">
        <f t="shared" si="14"/>
        <v>323.07692307692281</v>
      </c>
    </row>
    <row r="152" spans="1:27" ht="15.75" customHeight="1">
      <c r="A152" s="7" t="s">
        <v>488</v>
      </c>
      <c r="B152" s="7" t="s">
        <v>488</v>
      </c>
      <c r="C152" s="7" t="s">
        <v>489</v>
      </c>
      <c r="D152" s="7" t="s">
        <v>490</v>
      </c>
      <c r="E152" s="7"/>
      <c r="F152" s="7"/>
      <c r="G152" s="4"/>
      <c r="H152" s="4"/>
      <c r="I152" s="4"/>
      <c r="J152" s="4"/>
      <c r="K152" s="4"/>
      <c r="L152" s="4"/>
      <c r="M152" s="4"/>
      <c r="N152" s="4">
        <v>6</v>
      </c>
      <c r="O152" s="4">
        <v>6</v>
      </c>
      <c r="P152" s="7">
        <f t="shared" si="15"/>
        <v>6</v>
      </c>
      <c r="Q152" s="7">
        <f t="shared" si="16"/>
        <v>6</v>
      </c>
      <c r="R152" s="7">
        <f t="shared" si="17"/>
        <v>6</v>
      </c>
      <c r="S152" s="7">
        <f t="shared" si="18"/>
        <v>6</v>
      </c>
      <c r="T152" s="4">
        <f t="shared" si="6"/>
        <v>6</v>
      </c>
      <c r="U152" s="4">
        <f t="shared" si="7"/>
        <v>6</v>
      </c>
      <c r="V152" s="4">
        <f t="shared" si="8"/>
        <v>6</v>
      </c>
      <c r="W152" s="4">
        <f t="shared" si="9"/>
        <v>6</v>
      </c>
      <c r="X152" s="3">
        <f t="shared" si="10"/>
        <v>36000</v>
      </c>
      <c r="Y152" s="1">
        <v>1.2E-2</v>
      </c>
      <c r="Z152" s="2">
        <f t="shared" si="14"/>
        <v>432</v>
      </c>
    </row>
    <row r="153" spans="1:27" ht="15.75" customHeight="1">
      <c r="A153" s="8" t="s">
        <v>491</v>
      </c>
      <c r="B153" s="8" t="s">
        <v>492</v>
      </c>
      <c r="C153" s="8"/>
      <c r="D153" s="8"/>
      <c r="E153" s="8" t="s">
        <v>493</v>
      </c>
      <c r="F153" s="8" t="s">
        <v>491</v>
      </c>
      <c r="G153" s="10"/>
      <c r="H153" s="10"/>
      <c r="I153" s="10">
        <v>2</v>
      </c>
      <c r="J153" s="10"/>
      <c r="K153" s="11"/>
      <c r="L153" s="10"/>
      <c r="M153" s="10"/>
      <c r="N153" s="10"/>
      <c r="O153" s="10"/>
      <c r="P153" s="10">
        <f t="shared" si="15"/>
        <v>0</v>
      </c>
      <c r="Q153" s="10">
        <f t="shared" si="16"/>
        <v>2</v>
      </c>
      <c r="R153" s="10">
        <f t="shared" si="17"/>
        <v>0</v>
      </c>
      <c r="S153" s="10">
        <f t="shared" si="18"/>
        <v>2</v>
      </c>
      <c r="T153" s="10">
        <f t="shared" si="6"/>
        <v>0</v>
      </c>
      <c r="U153" s="10">
        <f t="shared" si="7"/>
        <v>2</v>
      </c>
      <c r="V153" s="10">
        <f t="shared" si="8"/>
        <v>0</v>
      </c>
      <c r="W153" s="10">
        <f t="shared" si="9"/>
        <v>2</v>
      </c>
      <c r="X153" s="15">
        <f t="shared" si="10"/>
        <v>8664</v>
      </c>
      <c r="Y153" s="1">
        <v>0.61538461538461497</v>
      </c>
      <c r="Z153" s="2">
        <f t="shared" si="14"/>
        <v>5331.692307692304</v>
      </c>
    </row>
    <row r="154" spans="1:27" ht="15.75" customHeight="1">
      <c r="A154" s="7" t="s">
        <v>494</v>
      </c>
      <c r="B154" s="7" t="s">
        <v>494</v>
      </c>
      <c r="C154" s="7" t="s">
        <v>494</v>
      </c>
      <c r="D154" s="7" t="s">
        <v>494</v>
      </c>
      <c r="E154" s="7"/>
      <c r="F154" s="7"/>
      <c r="G154" s="4">
        <v>1</v>
      </c>
      <c r="H154" s="9"/>
      <c r="I154" s="4"/>
      <c r="J154" s="4"/>
      <c r="K154" s="4"/>
      <c r="L154" s="4"/>
      <c r="M154" s="4"/>
      <c r="N154" s="7"/>
      <c r="O154" s="7"/>
      <c r="P154" s="4">
        <f t="shared" si="15"/>
        <v>1</v>
      </c>
      <c r="Q154" s="4">
        <f t="shared" si="16"/>
        <v>0</v>
      </c>
      <c r="R154" s="4">
        <f t="shared" si="17"/>
        <v>1</v>
      </c>
      <c r="S154" s="4">
        <f t="shared" si="18"/>
        <v>0</v>
      </c>
      <c r="T154" s="4">
        <f t="shared" si="6"/>
        <v>1</v>
      </c>
      <c r="U154" s="4">
        <f t="shared" si="7"/>
        <v>0</v>
      </c>
      <c r="V154" s="4">
        <f t="shared" si="8"/>
        <v>1</v>
      </c>
      <c r="W154" s="4">
        <f t="shared" si="9"/>
        <v>0</v>
      </c>
      <c r="X154" s="3">
        <f t="shared" si="10"/>
        <v>1668</v>
      </c>
      <c r="Y154" s="1">
        <v>1.6153846153846201</v>
      </c>
      <c r="Z154" s="2">
        <f t="shared" si="14"/>
        <v>2694.4615384615463</v>
      </c>
    </row>
    <row r="155" spans="1:27" ht="38" customHeight="1">
      <c r="A155" s="19" t="s">
        <v>495</v>
      </c>
      <c r="B155" s="19" t="s">
        <v>495</v>
      </c>
      <c r="C155" s="19" t="s">
        <v>495</v>
      </c>
      <c r="D155" s="19" t="s">
        <v>496</v>
      </c>
      <c r="E155" s="19" t="s">
        <v>497</v>
      </c>
      <c r="F155" s="19" t="s">
        <v>495</v>
      </c>
      <c r="G155" s="21"/>
      <c r="H155" s="22"/>
      <c r="I155" s="21"/>
      <c r="J155" s="21"/>
      <c r="K155" s="21">
        <v>1</v>
      </c>
      <c r="L155" s="21"/>
      <c r="M155" s="21"/>
      <c r="N155" s="19"/>
      <c r="O155" s="19"/>
      <c r="P155" s="21">
        <f t="shared" si="15"/>
        <v>0</v>
      </c>
      <c r="Q155" s="21">
        <f t="shared" si="16"/>
        <v>0</v>
      </c>
      <c r="R155" s="21">
        <f t="shared" si="17"/>
        <v>1</v>
      </c>
      <c r="S155" s="21">
        <f t="shared" si="18"/>
        <v>1</v>
      </c>
      <c r="T155" s="21">
        <f t="shared" si="6"/>
        <v>0</v>
      </c>
      <c r="U155" s="21">
        <f t="shared" si="7"/>
        <v>0</v>
      </c>
      <c r="V155" s="21">
        <f t="shared" si="8"/>
        <v>1</v>
      </c>
      <c r="W155" s="21">
        <f t="shared" si="9"/>
        <v>1</v>
      </c>
      <c r="X155" s="24">
        <v>1800</v>
      </c>
      <c r="Y155" s="25">
        <v>1.84615384615385</v>
      </c>
      <c r="Z155" s="26">
        <f t="shared" si="14"/>
        <v>3323.0769230769301</v>
      </c>
      <c r="AA155" s="27" t="s">
        <v>498</v>
      </c>
    </row>
    <row r="156" spans="1:27" ht="15.75" customHeight="1">
      <c r="A156" s="7" t="s">
        <v>499</v>
      </c>
      <c r="B156" s="7" t="s">
        <v>500</v>
      </c>
      <c r="C156" s="7" t="s">
        <v>501</v>
      </c>
      <c r="D156" s="7" t="s">
        <v>501</v>
      </c>
      <c r="E156" s="7" t="s">
        <v>502</v>
      </c>
      <c r="F156" s="7" t="s">
        <v>499</v>
      </c>
      <c r="G156" s="4"/>
      <c r="H156" s="4"/>
      <c r="I156" s="4"/>
      <c r="J156" s="4"/>
      <c r="K156" s="9"/>
      <c r="L156" s="4"/>
      <c r="M156" s="4">
        <v>2</v>
      </c>
      <c r="N156" s="4"/>
      <c r="O156" s="4"/>
      <c r="P156" s="4">
        <f t="shared" si="15"/>
        <v>2</v>
      </c>
      <c r="Q156" s="4">
        <f t="shared" si="16"/>
        <v>2</v>
      </c>
      <c r="R156" s="4">
        <f t="shared" si="17"/>
        <v>2</v>
      </c>
      <c r="S156" s="4">
        <f t="shared" si="18"/>
        <v>2</v>
      </c>
      <c r="T156" s="4">
        <f t="shared" si="6"/>
        <v>2</v>
      </c>
      <c r="U156" s="4">
        <f t="shared" si="7"/>
        <v>2</v>
      </c>
      <c r="V156" s="4">
        <f t="shared" si="8"/>
        <v>2</v>
      </c>
      <c r="W156" s="4">
        <f t="shared" si="9"/>
        <v>2</v>
      </c>
      <c r="X156" s="3">
        <f t="shared" si="10"/>
        <v>12000</v>
      </c>
      <c r="Y156" s="1">
        <v>0.21538461538461501</v>
      </c>
      <c r="Z156" s="2">
        <f t="shared" si="14"/>
        <v>2584.6153846153802</v>
      </c>
    </row>
    <row r="157" spans="1:27" ht="15.75" customHeight="1">
      <c r="A157" s="7" t="s">
        <v>503</v>
      </c>
      <c r="B157" s="7" t="s">
        <v>504</v>
      </c>
      <c r="C157" s="7" t="s">
        <v>505</v>
      </c>
      <c r="D157" s="7" t="s">
        <v>506</v>
      </c>
      <c r="E157" s="7" t="s">
        <v>502</v>
      </c>
      <c r="F157" s="7" t="s">
        <v>503</v>
      </c>
      <c r="G157" s="4"/>
      <c r="H157" s="4"/>
      <c r="I157" s="4"/>
      <c r="J157" s="4"/>
      <c r="K157" s="9"/>
      <c r="L157" s="4">
        <v>2</v>
      </c>
      <c r="M157" s="4"/>
      <c r="N157" s="4"/>
      <c r="O157" s="4"/>
      <c r="P157" s="4">
        <f t="shared" si="15"/>
        <v>2</v>
      </c>
      <c r="Q157" s="4">
        <f t="shared" si="16"/>
        <v>2</v>
      </c>
      <c r="R157" s="4">
        <f t="shared" si="17"/>
        <v>2</v>
      </c>
      <c r="S157" s="4">
        <f t="shared" si="18"/>
        <v>2</v>
      </c>
      <c r="T157" s="4">
        <f t="shared" si="6"/>
        <v>2</v>
      </c>
      <c r="U157" s="4">
        <f t="shared" si="7"/>
        <v>2</v>
      </c>
      <c r="V157" s="4">
        <f t="shared" si="8"/>
        <v>2</v>
      </c>
      <c r="W157" s="4">
        <f t="shared" si="9"/>
        <v>2</v>
      </c>
      <c r="X157" s="3">
        <f t="shared" si="10"/>
        <v>12000</v>
      </c>
      <c r="Y157" s="1">
        <v>0.21538461538461501</v>
      </c>
      <c r="Z157" s="2">
        <f t="shared" si="14"/>
        <v>2584.6153846153802</v>
      </c>
    </row>
    <row r="158" spans="1:27" ht="15.75" customHeight="1">
      <c r="A158" s="7" t="s">
        <v>507</v>
      </c>
      <c r="B158" s="7" t="s">
        <v>508</v>
      </c>
      <c r="C158" s="7" t="s">
        <v>509</v>
      </c>
      <c r="D158" s="7" t="s">
        <v>507</v>
      </c>
      <c r="E158" s="7" t="s">
        <v>510</v>
      </c>
      <c r="F158" s="7" t="s">
        <v>507</v>
      </c>
      <c r="G158" s="4">
        <v>1</v>
      </c>
      <c r="H158" s="9"/>
      <c r="I158" s="4"/>
      <c r="J158" s="4"/>
      <c r="K158" s="4"/>
      <c r="L158" s="4"/>
      <c r="M158" s="4"/>
      <c r="N158" s="7"/>
      <c r="O158" s="7"/>
      <c r="P158" s="4">
        <f t="shared" si="15"/>
        <v>1</v>
      </c>
      <c r="Q158" s="4">
        <f t="shared" si="16"/>
        <v>0</v>
      </c>
      <c r="R158" s="4">
        <f t="shared" si="17"/>
        <v>1</v>
      </c>
      <c r="S158" s="4">
        <f t="shared" si="18"/>
        <v>0</v>
      </c>
      <c r="T158" s="4">
        <f t="shared" si="6"/>
        <v>1</v>
      </c>
      <c r="U158" s="4">
        <f t="shared" si="7"/>
        <v>0</v>
      </c>
      <c r="V158" s="4">
        <f t="shared" si="8"/>
        <v>1</v>
      </c>
      <c r="W158" s="4">
        <f t="shared" si="9"/>
        <v>0</v>
      </c>
      <c r="X158" s="3">
        <f t="shared" si="10"/>
        <v>1668</v>
      </c>
      <c r="Y158" s="1">
        <v>3.3846153846153801</v>
      </c>
      <c r="Z158" s="2">
        <f t="shared" si="14"/>
        <v>5645.5384615384537</v>
      </c>
    </row>
    <row r="159" spans="1:27" ht="15.75" customHeight="1">
      <c r="A159" s="8" t="s">
        <v>511</v>
      </c>
      <c r="B159" s="8" t="s">
        <v>512</v>
      </c>
      <c r="C159" s="8" t="s">
        <v>511</v>
      </c>
      <c r="D159" s="8" t="s">
        <v>513</v>
      </c>
      <c r="E159" s="8" t="s">
        <v>514</v>
      </c>
      <c r="F159" s="8" t="s">
        <v>511</v>
      </c>
      <c r="G159" s="10"/>
      <c r="H159" s="11"/>
      <c r="I159" s="10"/>
      <c r="J159" s="10"/>
      <c r="K159" s="10">
        <v>1</v>
      </c>
      <c r="L159" s="10"/>
      <c r="M159" s="10"/>
      <c r="N159" s="8">
        <v>1</v>
      </c>
      <c r="O159" s="8">
        <v>1</v>
      </c>
      <c r="P159" s="10">
        <f t="shared" si="15"/>
        <v>1</v>
      </c>
      <c r="Q159" s="10">
        <f t="shared" si="16"/>
        <v>1</v>
      </c>
      <c r="R159" s="10">
        <f t="shared" si="17"/>
        <v>2</v>
      </c>
      <c r="S159" s="10">
        <f t="shared" si="18"/>
        <v>2</v>
      </c>
      <c r="T159" s="10">
        <f t="shared" si="6"/>
        <v>1</v>
      </c>
      <c r="U159" s="10">
        <f t="shared" si="7"/>
        <v>1</v>
      </c>
      <c r="V159" s="10">
        <f t="shared" si="8"/>
        <v>2</v>
      </c>
      <c r="W159" s="10">
        <f t="shared" si="9"/>
        <v>2</v>
      </c>
      <c r="X159" s="15">
        <f t="shared" si="10"/>
        <v>9585</v>
      </c>
      <c r="Y159" s="1">
        <v>0.38461538461538503</v>
      </c>
      <c r="Z159" s="2">
        <f t="shared" si="14"/>
        <v>3686.5384615384655</v>
      </c>
    </row>
    <row r="160" spans="1:27" ht="15.75" customHeight="1">
      <c r="A160" s="7" t="s">
        <v>515</v>
      </c>
      <c r="B160" s="7" t="s">
        <v>515</v>
      </c>
      <c r="C160" s="7" t="s">
        <v>516</v>
      </c>
      <c r="D160" s="7" t="s">
        <v>517</v>
      </c>
      <c r="E160" s="7" t="s">
        <v>518</v>
      </c>
      <c r="F160" s="7" t="s">
        <v>516</v>
      </c>
      <c r="G160" s="4"/>
      <c r="H160" s="9"/>
      <c r="I160" s="4"/>
      <c r="J160" s="4"/>
      <c r="K160" s="4"/>
      <c r="L160" s="4"/>
      <c r="M160" s="4">
        <v>1</v>
      </c>
      <c r="N160" s="7"/>
      <c r="O160" s="7"/>
      <c r="P160" s="4">
        <f t="shared" si="15"/>
        <v>1</v>
      </c>
      <c r="Q160" s="4">
        <f t="shared" si="16"/>
        <v>1</v>
      </c>
      <c r="R160" s="4">
        <f t="shared" si="17"/>
        <v>1</v>
      </c>
      <c r="S160" s="4">
        <f t="shared" si="18"/>
        <v>1</v>
      </c>
      <c r="T160" s="4">
        <f t="shared" si="6"/>
        <v>1</v>
      </c>
      <c r="U160" s="4">
        <f t="shared" si="7"/>
        <v>1</v>
      </c>
      <c r="V160" s="4">
        <f t="shared" si="8"/>
        <v>1</v>
      </c>
      <c r="W160" s="4">
        <f t="shared" si="9"/>
        <v>1</v>
      </c>
      <c r="X160" s="3">
        <f t="shared" si="10"/>
        <v>6000</v>
      </c>
      <c r="Y160" s="1">
        <v>2</v>
      </c>
      <c r="Z160" s="2">
        <f t="shared" si="14"/>
        <v>12000</v>
      </c>
    </row>
    <row r="161" spans="1:27" ht="15.75" customHeight="1">
      <c r="A161" s="7" t="s">
        <v>519</v>
      </c>
      <c r="B161" s="7" t="s">
        <v>520</v>
      </c>
      <c r="C161" s="7" t="s">
        <v>521</v>
      </c>
      <c r="D161" s="7" t="s">
        <v>522</v>
      </c>
      <c r="E161" s="7" t="s">
        <v>522</v>
      </c>
      <c r="F161" s="7" t="s">
        <v>523</v>
      </c>
      <c r="G161" s="4">
        <v>2</v>
      </c>
      <c r="H161" s="9"/>
      <c r="I161" s="4">
        <v>3</v>
      </c>
      <c r="J161" s="4"/>
      <c r="K161" s="4"/>
      <c r="L161" s="4"/>
      <c r="M161" s="4"/>
      <c r="N161" s="7"/>
      <c r="O161" s="7"/>
      <c r="P161" s="4">
        <f t="shared" si="15"/>
        <v>2</v>
      </c>
      <c r="Q161" s="4">
        <f t="shared" si="16"/>
        <v>3</v>
      </c>
      <c r="R161" s="4">
        <f t="shared" si="17"/>
        <v>2</v>
      </c>
      <c r="S161" s="4">
        <f t="shared" si="18"/>
        <v>3</v>
      </c>
      <c r="T161" s="4">
        <f t="shared" si="6"/>
        <v>2</v>
      </c>
      <c r="U161" s="4">
        <f t="shared" si="7"/>
        <v>3</v>
      </c>
      <c r="V161" s="4">
        <f t="shared" si="8"/>
        <v>2</v>
      </c>
      <c r="W161" s="4">
        <f t="shared" si="9"/>
        <v>3</v>
      </c>
      <c r="X161" s="3">
        <f t="shared" si="10"/>
        <v>16332</v>
      </c>
      <c r="Y161" s="1">
        <v>0.115384615384615</v>
      </c>
      <c r="Z161" s="2">
        <f t="shared" si="14"/>
        <v>1884.4615384615322</v>
      </c>
    </row>
    <row r="162" spans="1:27" ht="15.75" customHeight="1">
      <c r="A162" s="7" t="s">
        <v>524</v>
      </c>
      <c r="B162" s="7" t="s">
        <v>525</v>
      </c>
      <c r="C162" s="7" t="s">
        <v>526</v>
      </c>
      <c r="D162" s="7" t="s">
        <v>527</v>
      </c>
      <c r="E162" s="7" t="s">
        <v>353</v>
      </c>
      <c r="F162" s="7" t="s">
        <v>528</v>
      </c>
      <c r="G162" s="4"/>
      <c r="H162" s="4"/>
      <c r="I162" s="4"/>
      <c r="J162" s="4"/>
      <c r="K162" s="9"/>
      <c r="L162" s="4"/>
      <c r="M162" s="4"/>
      <c r="N162" s="4">
        <v>1</v>
      </c>
      <c r="O162" s="4">
        <v>1</v>
      </c>
      <c r="P162" s="4">
        <f t="shared" si="15"/>
        <v>1</v>
      </c>
      <c r="Q162" s="4">
        <f t="shared" si="16"/>
        <v>1</v>
      </c>
      <c r="R162" s="4">
        <f t="shared" si="17"/>
        <v>1</v>
      </c>
      <c r="S162" s="4">
        <f t="shared" si="18"/>
        <v>1</v>
      </c>
      <c r="T162" s="4">
        <f t="shared" si="6"/>
        <v>1</v>
      </c>
      <c r="U162" s="4">
        <f t="shared" si="7"/>
        <v>1</v>
      </c>
      <c r="V162" s="4">
        <f t="shared" si="8"/>
        <v>1</v>
      </c>
      <c r="W162" s="4">
        <f t="shared" si="9"/>
        <v>1</v>
      </c>
      <c r="X162" s="3">
        <f t="shared" si="10"/>
        <v>6000</v>
      </c>
      <c r="Y162" s="1">
        <v>0</v>
      </c>
      <c r="Z162" s="2">
        <f t="shared" si="14"/>
        <v>0</v>
      </c>
    </row>
    <row r="163" spans="1:27" ht="15.75" customHeight="1">
      <c r="A163" s="8" t="s">
        <v>529</v>
      </c>
      <c r="B163" s="8" t="s">
        <v>529</v>
      </c>
      <c r="C163" s="8">
        <v>402</v>
      </c>
      <c r="D163" s="8" t="s">
        <v>530</v>
      </c>
      <c r="E163" s="8"/>
      <c r="F163" s="8"/>
      <c r="G163" s="8"/>
      <c r="H163" s="8"/>
      <c r="I163" s="8"/>
      <c r="J163" s="8"/>
      <c r="K163" s="8"/>
      <c r="L163" s="8"/>
      <c r="M163" s="8">
        <v>0</v>
      </c>
      <c r="N163" s="8"/>
      <c r="O163" s="8"/>
      <c r="P163" s="8">
        <f t="shared" si="15"/>
        <v>0</v>
      </c>
      <c r="Q163" s="8">
        <f t="shared" si="16"/>
        <v>0</v>
      </c>
      <c r="R163" s="8">
        <f t="shared" si="17"/>
        <v>0</v>
      </c>
      <c r="S163" s="8">
        <f t="shared" si="18"/>
        <v>0</v>
      </c>
      <c r="T163" s="10">
        <f t="shared" si="6"/>
        <v>0</v>
      </c>
      <c r="U163" s="10">
        <f t="shared" si="7"/>
        <v>0</v>
      </c>
      <c r="V163" s="10">
        <f t="shared" si="8"/>
        <v>0</v>
      </c>
      <c r="W163" s="10">
        <f t="shared" si="9"/>
        <v>0</v>
      </c>
      <c r="X163" s="15">
        <f t="shared" si="10"/>
        <v>0</v>
      </c>
      <c r="Y163" s="1">
        <v>0.12</v>
      </c>
      <c r="Z163" s="2">
        <f t="shared" si="14"/>
        <v>0</v>
      </c>
    </row>
    <row r="164" spans="1:27" ht="15.75" customHeight="1">
      <c r="A164" s="7" t="s">
        <v>531</v>
      </c>
      <c r="B164" s="7" t="s">
        <v>532</v>
      </c>
      <c r="C164" s="7" t="s">
        <v>533</v>
      </c>
      <c r="D164" s="7" t="s">
        <v>534</v>
      </c>
      <c r="E164" s="7" t="s">
        <v>483</v>
      </c>
      <c r="F164" s="7" t="s">
        <v>531</v>
      </c>
      <c r="G164" s="4"/>
      <c r="H164" s="4"/>
      <c r="I164" s="4"/>
      <c r="J164" s="4"/>
      <c r="K164" s="9"/>
      <c r="L164" s="4"/>
      <c r="M164" s="4"/>
      <c r="N164" s="4">
        <v>4</v>
      </c>
      <c r="O164" s="4">
        <v>4</v>
      </c>
      <c r="P164" s="4">
        <f t="shared" si="15"/>
        <v>4</v>
      </c>
      <c r="Q164" s="4">
        <f t="shared" si="16"/>
        <v>4</v>
      </c>
      <c r="R164" s="4">
        <f t="shared" si="17"/>
        <v>4</v>
      </c>
      <c r="S164" s="4">
        <f t="shared" si="18"/>
        <v>4</v>
      </c>
      <c r="T164" s="4">
        <f t="shared" si="6"/>
        <v>4</v>
      </c>
      <c r="U164" s="4">
        <f t="shared" si="7"/>
        <v>4</v>
      </c>
      <c r="V164" s="4">
        <f t="shared" si="8"/>
        <v>4</v>
      </c>
      <c r="W164" s="4">
        <f t="shared" si="9"/>
        <v>4</v>
      </c>
      <c r="X164" s="3">
        <f t="shared" si="10"/>
        <v>24000</v>
      </c>
      <c r="Y164" s="1">
        <v>5.3846153846153801E-2</v>
      </c>
      <c r="Z164" s="2">
        <f t="shared" si="14"/>
        <v>1292.3076923076912</v>
      </c>
    </row>
    <row r="165" spans="1:27" ht="15.75" customHeight="1">
      <c r="A165" s="7" t="s">
        <v>535</v>
      </c>
      <c r="B165" s="7" t="s">
        <v>536</v>
      </c>
      <c r="C165" s="7" t="s">
        <v>535</v>
      </c>
      <c r="D165" s="7" t="s">
        <v>535</v>
      </c>
      <c r="E165" s="7" t="s">
        <v>537</v>
      </c>
      <c r="F165" s="7" t="s">
        <v>538</v>
      </c>
      <c r="G165" s="4"/>
      <c r="H165" s="4"/>
      <c r="I165" s="4"/>
      <c r="J165" s="4"/>
      <c r="K165" s="9"/>
      <c r="L165" s="4"/>
      <c r="M165" s="4"/>
      <c r="N165" s="4">
        <v>1</v>
      </c>
      <c r="O165" s="4">
        <v>1</v>
      </c>
      <c r="P165" s="4">
        <f t="shared" si="15"/>
        <v>1</v>
      </c>
      <c r="Q165" s="4">
        <f t="shared" si="16"/>
        <v>1</v>
      </c>
      <c r="R165" s="4">
        <f t="shared" si="17"/>
        <v>1</v>
      </c>
      <c r="S165" s="4">
        <f t="shared" si="18"/>
        <v>1</v>
      </c>
      <c r="T165" s="4">
        <f t="shared" si="6"/>
        <v>1</v>
      </c>
      <c r="U165" s="4">
        <f t="shared" si="7"/>
        <v>1</v>
      </c>
      <c r="V165" s="4">
        <f t="shared" si="8"/>
        <v>1</v>
      </c>
      <c r="W165" s="4">
        <f t="shared" si="9"/>
        <v>1</v>
      </c>
      <c r="X165" s="3">
        <f t="shared" si="10"/>
        <v>6000</v>
      </c>
      <c r="Y165" s="1">
        <v>0.55384615384615399</v>
      </c>
      <c r="Z165" s="2">
        <f t="shared" si="14"/>
        <v>3323.0769230769238</v>
      </c>
    </row>
    <row r="166" spans="1:27" ht="15.75" customHeight="1">
      <c r="A166" s="7" t="s">
        <v>539</v>
      </c>
      <c r="B166" s="7" t="s">
        <v>540</v>
      </c>
      <c r="C166" s="7" t="s">
        <v>539</v>
      </c>
      <c r="D166" s="7" t="s">
        <v>539</v>
      </c>
      <c r="E166" s="7" t="s">
        <v>537</v>
      </c>
      <c r="F166" s="7" t="s">
        <v>541</v>
      </c>
      <c r="G166" s="4">
        <v>1</v>
      </c>
      <c r="H166" s="4"/>
      <c r="I166" s="4">
        <v>1</v>
      </c>
      <c r="J166" s="4"/>
      <c r="K166" s="9"/>
      <c r="L166" s="4"/>
      <c r="M166" s="4"/>
      <c r="N166" s="4"/>
      <c r="O166" s="4"/>
      <c r="P166" s="4">
        <f t="shared" si="15"/>
        <v>1</v>
      </c>
      <c r="Q166" s="4">
        <f t="shared" si="16"/>
        <v>1</v>
      </c>
      <c r="R166" s="4">
        <f t="shared" si="17"/>
        <v>1</v>
      </c>
      <c r="S166" s="4">
        <f t="shared" si="18"/>
        <v>1</v>
      </c>
      <c r="T166" s="4">
        <f t="shared" si="6"/>
        <v>1</v>
      </c>
      <c r="U166" s="4">
        <f t="shared" si="7"/>
        <v>1</v>
      </c>
      <c r="V166" s="4">
        <f t="shared" si="8"/>
        <v>1</v>
      </c>
      <c r="W166" s="4">
        <f t="shared" si="9"/>
        <v>1</v>
      </c>
      <c r="X166" s="3">
        <f t="shared" si="10"/>
        <v>6000</v>
      </c>
      <c r="Y166" s="1">
        <v>0.55384615384615399</v>
      </c>
      <c r="Z166" s="2">
        <f t="shared" si="14"/>
        <v>3323.0769230769238</v>
      </c>
    </row>
    <row r="167" spans="1:27" ht="30" customHeight="1">
      <c r="A167" s="19" t="s">
        <v>542</v>
      </c>
      <c r="B167" s="19" t="s">
        <v>542</v>
      </c>
      <c r="C167" s="19" t="s">
        <v>542</v>
      </c>
      <c r="D167" s="19" t="s">
        <v>543</v>
      </c>
      <c r="E167" s="19" t="s">
        <v>544</v>
      </c>
      <c r="F167" s="19" t="s">
        <v>542</v>
      </c>
      <c r="G167" s="19"/>
      <c r="H167" s="19"/>
      <c r="I167" s="19"/>
      <c r="J167" s="19"/>
      <c r="K167" s="19">
        <v>1</v>
      </c>
      <c r="L167" s="19"/>
      <c r="M167" s="19"/>
      <c r="N167" s="19"/>
      <c r="O167" s="19"/>
      <c r="P167" s="19">
        <f t="shared" si="15"/>
        <v>0</v>
      </c>
      <c r="Q167" s="19">
        <f t="shared" si="16"/>
        <v>0</v>
      </c>
      <c r="R167" s="19">
        <f t="shared" si="17"/>
        <v>1</v>
      </c>
      <c r="S167" s="19">
        <f t="shared" si="18"/>
        <v>1</v>
      </c>
      <c r="T167" s="19">
        <f t="shared" si="6"/>
        <v>0</v>
      </c>
      <c r="U167" s="19">
        <f t="shared" si="7"/>
        <v>0</v>
      </c>
      <c r="V167" s="19">
        <f t="shared" si="8"/>
        <v>1</v>
      </c>
      <c r="W167" s="19">
        <f t="shared" si="9"/>
        <v>1</v>
      </c>
      <c r="X167" s="24">
        <f>P167*$B$2+$B$3*Q167+$B$4*R167+$B$5*S167+$B$6*T167+$B$7*U167+$B$8*V167+$B$9*W167-3020</f>
        <v>565</v>
      </c>
      <c r="Y167" s="25">
        <v>2.0307692307692302</v>
      </c>
      <c r="Z167" s="26">
        <f t="shared" si="14"/>
        <v>1147.384615384615</v>
      </c>
      <c r="AA167" s="28" t="s">
        <v>545</v>
      </c>
    </row>
    <row r="168" spans="1:27" ht="15.75" customHeight="1">
      <c r="A168" s="7" t="s">
        <v>546</v>
      </c>
      <c r="B168" s="7" t="s">
        <v>546</v>
      </c>
      <c r="C168" s="7"/>
      <c r="D168" s="7"/>
      <c r="E168" s="7"/>
      <c r="F168" s="7"/>
      <c r="G168" s="7"/>
      <c r="H168" s="7"/>
      <c r="I168" s="7"/>
      <c r="J168" s="7"/>
      <c r="K168" s="7"/>
      <c r="L168" s="7">
        <v>1</v>
      </c>
      <c r="M168" s="7"/>
      <c r="N168" s="7"/>
      <c r="O168" s="7"/>
      <c r="P168" s="7">
        <f t="shared" si="15"/>
        <v>1</v>
      </c>
      <c r="Q168" s="7">
        <f t="shared" si="16"/>
        <v>1</v>
      </c>
      <c r="R168" s="7">
        <f t="shared" si="17"/>
        <v>1</v>
      </c>
      <c r="S168" s="7">
        <f t="shared" si="18"/>
        <v>1</v>
      </c>
      <c r="T168" s="7">
        <f t="shared" si="6"/>
        <v>1</v>
      </c>
      <c r="U168" s="7">
        <f t="shared" si="7"/>
        <v>1</v>
      </c>
      <c r="V168" s="7">
        <f t="shared" si="8"/>
        <v>1</v>
      </c>
      <c r="W168" s="7">
        <f t="shared" si="9"/>
        <v>1</v>
      </c>
      <c r="X168" s="3">
        <f t="shared" si="10"/>
        <v>6000</v>
      </c>
      <c r="Y168" s="1">
        <v>2.95384615384615</v>
      </c>
      <c r="Z168" s="2">
        <f t="shared" si="14"/>
        <v>17723.0769230769</v>
      </c>
    </row>
    <row r="169" spans="1:27" ht="15.75" customHeight="1">
      <c r="A169" s="7" t="s">
        <v>547</v>
      </c>
      <c r="B169" s="7" t="s">
        <v>547</v>
      </c>
      <c r="C169" s="7"/>
      <c r="D169" s="7"/>
      <c r="E169" s="7"/>
      <c r="F169" s="7"/>
      <c r="G169" s="7"/>
      <c r="H169" s="7"/>
      <c r="I169" s="7"/>
      <c r="J169" s="7"/>
      <c r="K169" s="7">
        <v>1</v>
      </c>
      <c r="L169" s="7"/>
      <c r="M169" s="7"/>
      <c r="N169" s="7"/>
      <c r="O169" s="7"/>
      <c r="P169" s="7">
        <f t="shared" si="15"/>
        <v>0</v>
      </c>
      <c r="Q169" s="7">
        <f t="shared" si="16"/>
        <v>0</v>
      </c>
      <c r="R169" s="7">
        <f t="shared" si="17"/>
        <v>1</v>
      </c>
      <c r="S169" s="7">
        <f t="shared" si="18"/>
        <v>1</v>
      </c>
      <c r="T169" s="7">
        <f t="shared" si="6"/>
        <v>0</v>
      </c>
      <c r="U169" s="7">
        <f t="shared" si="7"/>
        <v>0</v>
      </c>
      <c r="V169" s="7">
        <f t="shared" si="8"/>
        <v>1</v>
      </c>
      <c r="W169" s="7">
        <f t="shared" si="9"/>
        <v>1</v>
      </c>
      <c r="X169" s="3">
        <f t="shared" si="10"/>
        <v>3585</v>
      </c>
      <c r="Y169" s="1">
        <v>4.1538461538461497</v>
      </c>
      <c r="Z169" s="2">
        <f t="shared" si="14"/>
        <v>14891.538461538446</v>
      </c>
    </row>
    <row r="170" spans="1:27" ht="15" customHeight="1">
      <c r="A170" s="8" t="s">
        <v>548</v>
      </c>
      <c r="B170" s="8" t="s">
        <v>549</v>
      </c>
      <c r="C170" s="8"/>
      <c r="D170" s="8"/>
      <c r="E170" s="8"/>
      <c r="F170" s="8"/>
      <c r="G170" s="23"/>
      <c r="H170" s="23"/>
      <c r="I170" s="23"/>
      <c r="J170" s="23"/>
      <c r="K170" s="8">
        <v>3</v>
      </c>
      <c r="L170" s="8"/>
      <c r="M170" s="8"/>
      <c r="N170" s="8"/>
      <c r="O170" s="8"/>
      <c r="P170" s="8">
        <f t="shared" ref="P170" si="19">G170+H170+L170+M170+N170</f>
        <v>0</v>
      </c>
      <c r="Q170" s="8">
        <f t="shared" ref="Q170" si="20">I170+J170+L170+M170+N170</f>
        <v>0</v>
      </c>
      <c r="R170" s="8">
        <f t="shared" ref="R170" si="21">P170+K170</f>
        <v>3</v>
      </c>
      <c r="S170" s="8">
        <f t="shared" ref="S170" si="22">Q170+K170</f>
        <v>3</v>
      </c>
      <c r="T170" s="8">
        <f t="shared" ref="T170" si="23">G170+H170+L170+M170+O170</f>
        <v>0</v>
      </c>
      <c r="U170" s="8">
        <f t="shared" ref="U170" si="24">I170+J170+L170+M170+O170</f>
        <v>0</v>
      </c>
      <c r="V170" s="8">
        <f t="shared" ref="V170" si="25">T170+K170</f>
        <v>3</v>
      </c>
      <c r="W170" s="8">
        <f t="shared" ref="W170" si="26">U170+K170</f>
        <v>3</v>
      </c>
      <c r="X170" s="8">
        <f t="shared" ref="X170" si="27">P170*$B$2+$B$3*Q170+$B$4*R170+$B$5*S170+$B$6*T170+$B$7*U170+$B$8*V170+$B$9*W170</f>
        <v>10755</v>
      </c>
      <c r="Y170" s="1">
        <v>8.4615384615384598E-4</v>
      </c>
      <c r="Z170" s="2">
        <f t="shared" si="14"/>
        <v>9.1003846153846126</v>
      </c>
    </row>
    <row r="172" spans="1:27" ht="15" customHeight="1">
      <c r="Z172" s="2">
        <f>SUM(Z19:Z171)</f>
        <v>413498.97892307694</v>
      </c>
    </row>
    <row r="173" spans="1:27" ht="38" customHeight="1">
      <c r="Y173" s="29" t="s">
        <v>550</v>
      </c>
      <c r="Z173" s="30">
        <v>12404.9693676923</v>
      </c>
    </row>
    <row r="174" spans="1:27" ht="29" customHeight="1">
      <c r="Y174" s="31" t="s">
        <v>551</v>
      </c>
      <c r="Z174" s="32">
        <f>Z172-Z173</f>
        <v>401094.00955538463</v>
      </c>
    </row>
    <row r="182" spans="25:26" ht="15" customHeight="1">
      <c r="Y182" s="1" t="s">
        <v>552</v>
      </c>
      <c r="Z182" s="2">
        <v>446333.44046153798</v>
      </c>
    </row>
    <row r="661" spans="25:25" ht="15" customHeight="1">
      <c r="Y661" s="1">
        <v>0</v>
      </c>
    </row>
  </sheetData>
  <autoFilter ref="A18:X171" xr:uid="{00000000-0009-0000-0000-000000000000}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Shachar Binyamin</dc:creator>
  <cp:lastModifiedBy>Alon</cp:lastModifiedBy>
  <dcterms:created xsi:type="dcterms:W3CDTF">2022-11-19T09:22:00Z</dcterms:created>
  <dcterms:modified xsi:type="dcterms:W3CDTF">2022-12-12T12:44:22Z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A613D1B7FA3665CF65FE9663F9037CA2</vt:lpwstr>
  </property>
  <property fmtid="{D5CDD505-2E9C-101B-9397-08002B2CF9AE}" pid="3" name="KSOProductBuildVer">
    <vt:lpwstr>2052-4.6.1.7467</vt:lpwstr>
  </property>
</Properties>
</file>