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ke\Documents\"/>
    </mc:Choice>
  </mc:AlternateContent>
  <xr:revisionPtr revIDLastSave="0" documentId="8_{9189A721-F7BC-4376-8408-CA811C16AAB3}" xr6:coauthVersionLast="41" xr6:coauthVersionMax="41" xr10:uidLastSave="{00000000-0000-0000-0000-000000000000}"/>
  <bookViews>
    <workbookView xWindow="-120" yWindow="-120" windowWidth="20730" windowHeight="11310" xr2:uid="{9B5792A1-0BCC-4624-B296-9E5C4AAA08F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27" i="1" l="1"/>
  <c r="C127" i="1"/>
  <c r="B127" i="1"/>
  <c r="E127" i="1" s="1"/>
  <c r="E126" i="1"/>
  <c r="D126" i="1"/>
  <c r="C126" i="1"/>
  <c r="F126" i="1" s="1"/>
  <c r="G126" i="1" s="1"/>
  <c r="B126" i="1"/>
  <c r="F125" i="1"/>
  <c r="G125" i="1" s="1"/>
  <c r="C125" i="1"/>
  <c r="B125" i="1"/>
  <c r="E125" i="1" s="1"/>
  <c r="E124" i="1"/>
  <c r="D124" i="1"/>
  <c r="C124" i="1"/>
  <c r="C128" i="1" s="1"/>
  <c r="B124" i="1"/>
  <c r="B122" i="1"/>
  <c r="E122" i="1" s="1"/>
  <c r="E121" i="1"/>
  <c r="D121" i="1"/>
  <c r="C121" i="1"/>
  <c r="F121" i="1" s="1"/>
  <c r="G121" i="1" s="1"/>
  <c r="B121" i="1"/>
  <c r="F120" i="1"/>
  <c r="C120" i="1"/>
  <c r="B120" i="1"/>
  <c r="E120" i="1" s="1"/>
  <c r="E119" i="1"/>
  <c r="D119" i="1"/>
  <c r="C119" i="1"/>
  <c r="F119" i="1" s="1"/>
  <c r="G119" i="1" s="1"/>
  <c r="B119" i="1"/>
  <c r="F118" i="1"/>
  <c r="G118" i="1" s="1"/>
  <c r="C118" i="1"/>
  <c r="B118" i="1"/>
  <c r="E118" i="1" s="1"/>
  <c r="E117" i="1"/>
  <c r="D117" i="1"/>
  <c r="C117" i="1"/>
  <c r="F117" i="1" s="1"/>
  <c r="G117" i="1" s="1"/>
  <c r="B117" i="1"/>
  <c r="B115" i="1"/>
  <c r="E115" i="1" s="1"/>
  <c r="E114" i="1"/>
  <c r="D114" i="1"/>
  <c r="C114" i="1"/>
  <c r="F114" i="1" s="1"/>
  <c r="G114" i="1" s="1"/>
  <c r="B114" i="1"/>
  <c r="F113" i="1"/>
  <c r="C113" i="1"/>
  <c r="B113" i="1"/>
  <c r="E113" i="1" s="1"/>
  <c r="E112" i="1"/>
  <c r="D112" i="1"/>
  <c r="C112" i="1"/>
  <c r="F112" i="1" s="1"/>
  <c r="G112" i="1" s="1"/>
  <c r="B112" i="1"/>
  <c r="F111" i="1"/>
  <c r="G111" i="1" s="1"/>
  <c r="C111" i="1"/>
  <c r="B111" i="1"/>
  <c r="E111" i="1" s="1"/>
  <c r="F108" i="1"/>
  <c r="G108" i="1" s="1"/>
  <c r="C108" i="1"/>
  <c r="B108" i="1"/>
  <c r="E108" i="1" s="1"/>
  <c r="E107" i="1"/>
  <c r="D107" i="1"/>
  <c r="C107" i="1"/>
  <c r="F107" i="1" s="1"/>
  <c r="G107" i="1" s="1"/>
  <c r="B107" i="1"/>
  <c r="F106" i="1"/>
  <c r="G106" i="1" s="1"/>
  <c r="C106" i="1"/>
  <c r="D106" i="1" s="1"/>
  <c r="B106" i="1"/>
  <c r="E106" i="1" s="1"/>
  <c r="E105" i="1"/>
  <c r="D105" i="1"/>
  <c r="C105" i="1"/>
  <c r="C109" i="1" s="1"/>
  <c r="B105" i="1"/>
  <c r="F100" i="1"/>
  <c r="C100" i="1"/>
  <c r="B100" i="1"/>
  <c r="E100" i="1" s="1"/>
  <c r="E99" i="1"/>
  <c r="D99" i="1"/>
  <c r="C99" i="1"/>
  <c r="F99" i="1" s="1"/>
  <c r="G99" i="1" s="1"/>
  <c r="B99" i="1"/>
  <c r="F98" i="1"/>
  <c r="G98" i="1" s="1"/>
  <c r="C98" i="1"/>
  <c r="B98" i="1"/>
  <c r="E98" i="1" s="1"/>
  <c r="E97" i="1"/>
  <c r="D97" i="1"/>
  <c r="C97" i="1"/>
  <c r="C101" i="1" s="1"/>
  <c r="B97" i="1"/>
  <c r="B95" i="1"/>
  <c r="E95" i="1" s="1"/>
  <c r="E94" i="1"/>
  <c r="D94" i="1"/>
  <c r="C94" i="1"/>
  <c r="F94" i="1" s="1"/>
  <c r="G94" i="1" s="1"/>
  <c r="B94" i="1"/>
  <c r="F93" i="1"/>
  <c r="C93" i="1"/>
  <c r="B93" i="1"/>
  <c r="E93" i="1" s="1"/>
  <c r="E92" i="1"/>
  <c r="D92" i="1"/>
  <c r="C92" i="1"/>
  <c r="F92" i="1" s="1"/>
  <c r="G92" i="1" s="1"/>
  <c r="B92" i="1"/>
  <c r="F91" i="1"/>
  <c r="G91" i="1" s="1"/>
  <c r="C91" i="1"/>
  <c r="B91" i="1"/>
  <c r="E91" i="1" s="1"/>
  <c r="D89" i="1"/>
  <c r="F88" i="1"/>
  <c r="G88" i="1" s="1"/>
  <c r="C88" i="1"/>
  <c r="B88" i="1"/>
  <c r="E88" i="1" s="1"/>
  <c r="E87" i="1"/>
  <c r="D87" i="1"/>
  <c r="C87" i="1"/>
  <c r="F87" i="1" s="1"/>
  <c r="G87" i="1" s="1"/>
  <c r="B87" i="1"/>
  <c r="F86" i="1"/>
  <c r="G86" i="1" s="1"/>
  <c r="C86" i="1"/>
  <c r="D86" i="1" s="1"/>
  <c r="B86" i="1"/>
  <c r="E86" i="1" s="1"/>
  <c r="F85" i="1"/>
  <c r="G85" i="1" s="1"/>
  <c r="E85" i="1"/>
  <c r="D85" i="1"/>
  <c r="C85" i="1"/>
  <c r="C89" i="1" s="1"/>
  <c r="B85" i="1"/>
  <c r="B89" i="1" s="1"/>
  <c r="E89" i="1" s="1"/>
  <c r="F83" i="1"/>
  <c r="F82" i="1"/>
  <c r="G82" i="1" s="1"/>
  <c r="E82" i="1"/>
  <c r="D82" i="1"/>
  <c r="C82" i="1"/>
  <c r="B82" i="1"/>
  <c r="F81" i="1"/>
  <c r="C81" i="1"/>
  <c r="B81" i="1"/>
  <c r="E81" i="1" s="1"/>
  <c r="F80" i="1"/>
  <c r="G80" i="1" s="1"/>
  <c r="E80" i="1"/>
  <c r="D80" i="1"/>
  <c r="C80" i="1"/>
  <c r="B80" i="1"/>
  <c r="B78" i="1"/>
  <c r="E78" i="1" s="1"/>
  <c r="F77" i="1"/>
  <c r="G77" i="1" s="1"/>
  <c r="D77" i="1"/>
  <c r="C77" i="1"/>
  <c r="B77" i="1"/>
  <c r="E77" i="1" s="1"/>
  <c r="F76" i="1"/>
  <c r="C76" i="1"/>
  <c r="B76" i="1"/>
  <c r="F75" i="1"/>
  <c r="G75" i="1" s="1"/>
  <c r="D75" i="1"/>
  <c r="C75" i="1"/>
  <c r="B75" i="1"/>
  <c r="E75" i="1" s="1"/>
  <c r="F74" i="1"/>
  <c r="G74" i="1" s="1"/>
  <c r="D74" i="1"/>
  <c r="C74" i="1"/>
  <c r="C78" i="1" s="1"/>
  <c r="B74" i="1"/>
  <c r="E74" i="1" s="1"/>
  <c r="F73" i="1"/>
  <c r="G73" i="1" s="1"/>
  <c r="D73" i="1"/>
  <c r="C73" i="1"/>
  <c r="B73" i="1"/>
  <c r="E73" i="1" s="1"/>
  <c r="F69" i="1"/>
  <c r="F68" i="1"/>
  <c r="C68" i="1"/>
  <c r="B68" i="1"/>
  <c r="E68" i="1" s="1"/>
  <c r="F67" i="1"/>
  <c r="C67" i="1"/>
  <c r="B67" i="1"/>
  <c r="E67" i="1" s="1"/>
  <c r="F66" i="1"/>
  <c r="C66" i="1"/>
  <c r="B66" i="1"/>
  <c r="E66" i="1" s="1"/>
  <c r="F65" i="1"/>
  <c r="C65" i="1"/>
  <c r="B65" i="1"/>
  <c r="E65" i="1" s="1"/>
  <c r="F64" i="1"/>
  <c r="C64" i="1"/>
  <c r="C69" i="1" s="1"/>
  <c r="B64" i="1"/>
  <c r="E64" i="1" s="1"/>
  <c r="F61" i="1"/>
  <c r="G61" i="1" s="1"/>
  <c r="C61" i="1"/>
  <c r="B61" i="1"/>
  <c r="E61" i="1" s="1"/>
  <c r="F60" i="1"/>
  <c r="G60" i="1" s="1"/>
  <c r="C60" i="1"/>
  <c r="B60" i="1"/>
  <c r="E60" i="1" s="1"/>
  <c r="F59" i="1"/>
  <c r="G59" i="1" s="1"/>
  <c r="C59" i="1"/>
  <c r="C62" i="1" s="1"/>
  <c r="B59" i="1"/>
  <c r="E59" i="1" s="1"/>
  <c r="F55" i="1"/>
  <c r="F54" i="1"/>
  <c r="G54" i="1" s="1"/>
  <c r="D54" i="1"/>
  <c r="C54" i="1"/>
  <c r="B54" i="1"/>
  <c r="E54" i="1" s="1"/>
  <c r="F53" i="1"/>
  <c r="D53" i="1"/>
  <c r="C53" i="1"/>
  <c r="C55" i="1" s="1"/>
  <c r="B53" i="1"/>
  <c r="E53" i="1" s="1"/>
  <c r="F52" i="1"/>
  <c r="D52" i="1"/>
  <c r="C52" i="1"/>
  <c r="B52" i="1"/>
  <c r="E52" i="1" s="1"/>
  <c r="F47" i="1"/>
  <c r="G47" i="1" s="1"/>
  <c r="C47" i="1"/>
  <c r="B47" i="1"/>
  <c r="E47" i="1" s="1"/>
  <c r="F46" i="1"/>
  <c r="C46" i="1"/>
  <c r="B46" i="1"/>
  <c r="E46" i="1" s="1"/>
  <c r="C45" i="1"/>
  <c r="F45" i="1" s="1"/>
  <c r="G45" i="1" s="1"/>
  <c r="B45" i="1"/>
  <c r="E45" i="1" s="1"/>
  <c r="F44" i="1"/>
  <c r="E44" i="1"/>
  <c r="D44" i="1"/>
  <c r="C44" i="1"/>
  <c r="B44" i="1"/>
  <c r="F43" i="1"/>
  <c r="G43" i="1" s="1"/>
  <c r="C43" i="1"/>
  <c r="B43" i="1"/>
  <c r="E43" i="1" s="1"/>
  <c r="F42" i="1"/>
  <c r="C42" i="1"/>
  <c r="B42" i="1"/>
  <c r="F39" i="1"/>
  <c r="E39" i="1"/>
  <c r="D39" i="1"/>
  <c r="C39" i="1"/>
  <c r="B39" i="1"/>
  <c r="F38" i="1"/>
  <c r="G38" i="1" s="1"/>
  <c r="C38" i="1"/>
  <c r="B38" i="1"/>
  <c r="E38" i="1" s="1"/>
  <c r="C37" i="1"/>
  <c r="B37" i="1"/>
  <c r="E37" i="1" s="1"/>
  <c r="F36" i="1"/>
  <c r="E36" i="1"/>
  <c r="D36" i="1"/>
  <c r="C36" i="1"/>
  <c r="B36" i="1"/>
  <c r="F35" i="1"/>
  <c r="C35" i="1"/>
  <c r="D35" i="1" s="1"/>
  <c r="B35" i="1"/>
  <c r="F30" i="1"/>
  <c r="G30" i="1" s="1"/>
  <c r="E30" i="1"/>
  <c r="D30" i="1"/>
  <c r="C30" i="1"/>
  <c r="B30" i="1"/>
  <c r="C29" i="1"/>
  <c r="D29" i="1" s="1"/>
  <c r="B29" i="1"/>
  <c r="E29" i="1" s="1"/>
  <c r="F28" i="1"/>
  <c r="E28" i="1"/>
  <c r="D28" i="1"/>
  <c r="C28" i="1"/>
  <c r="B28" i="1"/>
  <c r="F27" i="1"/>
  <c r="C27" i="1"/>
  <c r="D27" i="1" s="1"/>
  <c r="B27" i="1"/>
  <c r="E27" i="1" s="1"/>
  <c r="C24" i="1"/>
  <c r="B24" i="1"/>
  <c r="E24" i="1" s="1"/>
  <c r="F23" i="1"/>
  <c r="G23" i="1" s="1"/>
  <c r="E23" i="1"/>
  <c r="D23" i="1"/>
  <c r="C23" i="1"/>
  <c r="B23" i="1"/>
  <c r="C22" i="1"/>
  <c r="B22" i="1"/>
  <c r="G19" i="1"/>
  <c r="F19" i="1"/>
  <c r="C19" i="1"/>
  <c r="B19" i="1"/>
  <c r="E19" i="1" s="1"/>
  <c r="F18" i="1"/>
  <c r="G18" i="1" s="1"/>
  <c r="E18" i="1"/>
  <c r="D18" i="1"/>
  <c r="C18" i="1"/>
  <c r="B18" i="1"/>
  <c r="C17" i="1"/>
  <c r="B17" i="1"/>
  <c r="E17" i="1" s="1"/>
  <c r="F16" i="1"/>
  <c r="G16" i="1" s="1"/>
  <c r="E16" i="1"/>
  <c r="D16" i="1"/>
  <c r="C16" i="1"/>
  <c r="B16" i="1"/>
  <c r="C15" i="1"/>
  <c r="B15" i="1"/>
  <c r="G12" i="1"/>
  <c r="F12" i="1"/>
  <c r="C12" i="1"/>
  <c r="B12" i="1"/>
  <c r="E12" i="1" s="1"/>
  <c r="F11" i="1"/>
  <c r="G11" i="1" s="1"/>
  <c r="E11" i="1"/>
  <c r="D11" i="1"/>
  <c r="C11" i="1"/>
  <c r="B11" i="1"/>
  <c r="C10" i="1"/>
  <c r="B10" i="1"/>
  <c r="E10" i="1" s="1"/>
  <c r="F9" i="1"/>
  <c r="G9" i="1" s="1"/>
  <c r="E9" i="1"/>
  <c r="D9" i="1"/>
  <c r="C9" i="1"/>
  <c r="B9" i="1"/>
  <c r="C8" i="1"/>
  <c r="F8" i="1" s="1"/>
  <c r="G8" i="1" s="1"/>
  <c r="B8" i="1"/>
  <c r="E8" i="1" s="1"/>
  <c r="F7" i="1"/>
  <c r="E7" i="1"/>
  <c r="E13" i="1" s="1"/>
  <c r="D7" i="1"/>
  <c r="C7" i="1"/>
  <c r="C13" i="1" s="1"/>
  <c r="B7" i="1"/>
  <c r="C20" i="1" l="1"/>
  <c r="D15" i="1"/>
  <c r="C25" i="1"/>
  <c r="D22" i="1"/>
  <c r="B31" i="1"/>
  <c r="E31" i="1" s="1"/>
  <c r="D10" i="1"/>
  <c r="F15" i="1"/>
  <c r="D17" i="1"/>
  <c r="F22" i="1"/>
  <c r="D24" i="1"/>
  <c r="G27" i="1"/>
  <c r="F29" i="1"/>
  <c r="G29" i="1" s="1"/>
  <c r="C31" i="1"/>
  <c r="D31" i="1" s="1"/>
  <c r="B13" i="1"/>
  <c r="G7" i="1"/>
  <c r="F10" i="1"/>
  <c r="G10" i="1" s="1"/>
  <c r="D12" i="1"/>
  <c r="F17" i="1"/>
  <c r="G17" i="1" s="1"/>
  <c r="D19" i="1"/>
  <c r="F24" i="1"/>
  <c r="G24" i="1" s="1"/>
  <c r="G28" i="1"/>
  <c r="B40" i="1"/>
  <c r="E35" i="1"/>
  <c r="G35" i="1" s="1"/>
  <c r="G36" i="1"/>
  <c r="C40" i="1"/>
  <c r="E15" i="1"/>
  <c r="B20" i="1"/>
  <c r="E20" i="1" s="1"/>
  <c r="E22" i="1"/>
  <c r="B25" i="1"/>
  <c r="E25" i="1" s="1"/>
  <c r="E42" i="1"/>
  <c r="G42" i="1" s="1"/>
  <c r="D42" i="1"/>
  <c r="B48" i="1"/>
  <c r="E48" i="1" s="1"/>
  <c r="D8" i="1"/>
  <c r="F37" i="1"/>
  <c r="G37" i="1" s="1"/>
  <c r="D37" i="1"/>
  <c r="D109" i="1"/>
  <c r="G46" i="1"/>
  <c r="B69" i="1"/>
  <c r="E69" i="1" s="1"/>
  <c r="B62" i="1"/>
  <c r="D81" i="1"/>
  <c r="F95" i="1"/>
  <c r="G95" i="1" s="1"/>
  <c r="F115" i="1"/>
  <c r="G115" i="1" s="1"/>
  <c r="F122" i="1"/>
  <c r="G122" i="1" s="1"/>
  <c r="B83" i="1"/>
  <c r="E83" i="1" s="1"/>
  <c r="G83" i="1" s="1"/>
  <c r="F13" i="1"/>
  <c r="C48" i="1"/>
  <c r="D48" i="1" s="1"/>
  <c r="D45" i="1"/>
  <c r="G39" i="1"/>
  <c r="G44" i="1"/>
  <c r="D46" i="1"/>
  <c r="G52" i="1"/>
  <c r="G53" i="1"/>
  <c r="C70" i="1"/>
  <c r="D64" i="1"/>
  <c r="D65" i="1"/>
  <c r="D66" i="1"/>
  <c r="D67" i="1"/>
  <c r="D68" i="1"/>
  <c r="G69" i="1"/>
  <c r="E76" i="1"/>
  <c r="G76" i="1" s="1"/>
  <c r="D76" i="1"/>
  <c r="F78" i="1"/>
  <c r="G81" i="1"/>
  <c r="D93" i="1"/>
  <c r="B101" i="1"/>
  <c r="D100" i="1"/>
  <c r="D113" i="1"/>
  <c r="D120" i="1"/>
  <c r="B128" i="1"/>
  <c r="D127" i="1"/>
  <c r="D38" i="1"/>
  <c r="D43" i="1"/>
  <c r="D47" i="1"/>
  <c r="F48" i="1"/>
  <c r="G48" i="1" s="1"/>
  <c r="B55" i="1"/>
  <c r="E55" i="1" s="1"/>
  <c r="G55" i="1" s="1"/>
  <c r="D59" i="1"/>
  <c r="D60" i="1"/>
  <c r="D61" i="1"/>
  <c r="F62" i="1"/>
  <c r="G64" i="1"/>
  <c r="G65" i="1"/>
  <c r="G66" i="1"/>
  <c r="G67" i="1"/>
  <c r="G68" i="1"/>
  <c r="D78" i="1"/>
  <c r="C102" i="1"/>
  <c r="D88" i="1"/>
  <c r="D91" i="1"/>
  <c r="G93" i="1"/>
  <c r="D98" i="1"/>
  <c r="G100" i="1"/>
  <c r="B109" i="1"/>
  <c r="D108" i="1"/>
  <c r="D111" i="1"/>
  <c r="G113" i="1"/>
  <c r="D118" i="1"/>
  <c r="G120" i="1"/>
  <c r="D125" i="1"/>
  <c r="G127" i="1"/>
  <c r="C83" i="1"/>
  <c r="C95" i="1"/>
  <c r="D95" i="1" s="1"/>
  <c r="C115" i="1"/>
  <c r="D115" i="1" s="1"/>
  <c r="C122" i="1"/>
  <c r="D122" i="1" s="1"/>
  <c r="F89" i="1"/>
  <c r="G89" i="1" s="1"/>
  <c r="F97" i="1"/>
  <c r="F105" i="1"/>
  <c r="F124" i="1"/>
  <c r="F40" i="1" l="1"/>
  <c r="D102" i="1"/>
  <c r="G78" i="1"/>
  <c r="F102" i="1"/>
  <c r="G102" i="1" s="1"/>
  <c r="B102" i="1"/>
  <c r="E102" i="1" s="1"/>
  <c r="E62" i="1"/>
  <c r="B70" i="1"/>
  <c r="E70" i="1" s="1"/>
  <c r="E40" i="1"/>
  <c r="B49" i="1"/>
  <c r="B32" i="1"/>
  <c r="E32" i="1" s="1"/>
  <c r="D20" i="1"/>
  <c r="C129" i="1"/>
  <c r="G105" i="1"/>
  <c r="F109" i="1"/>
  <c r="E128" i="1"/>
  <c r="D128" i="1"/>
  <c r="C49" i="1"/>
  <c r="D40" i="1"/>
  <c r="D69" i="1"/>
  <c r="G124" i="1"/>
  <c r="F128" i="1"/>
  <c r="G62" i="1"/>
  <c r="F70" i="1"/>
  <c r="G70" i="1" s="1"/>
  <c r="F25" i="1"/>
  <c r="G25" i="1" s="1"/>
  <c r="G22" i="1"/>
  <c r="G97" i="1"/>
  <c r="F101" i="1"/>
  <c r="E101" i="1"/>
  <c r="D101" i="1"/>
  <c r="D62" i="1"/>
  <c r="D55" i="1"/>
  <c r="F20" i="1"/>
  <c r="G20" i="1" s="1"/>
  <c r="G15" i="1"/>
  <c r="F31" i="1"/>
  <c r="G31" i="1" s="1"/>
  <c r="D83" i="1"/>
  <c r="E109" i="1"/>
  <c r="B129" i="1"/>
  <c r="G13" i="1"/>
  <c r="F32" i="1"/>
  <c r="G32" i="1" s="1"/>
  <c r="C32" i="1"/>
  <c r="D32" i="1" s="1"/>
  <c r="D25" i="1"/>
  <c r="D13" i="1"/>
  <c r="G109" i="1" l="1"/>
  <c r="D129" i="1"/>
  <c r="G101" i="1"/>
  <c r="D70" i="1"/>
  <c r="E129" i="1"/>
  <c r="E130" i="1" s="1"/>
  <c r="B130" i="1"/>
  <c r="B4" i="1" s="1"/>
  <c r="E4" i="1" s="1"/>
  <c r="G128" i="1"/>
  <c r="F129" i="1"/>
  <c r="C56" i="1"/>
  <c r="D56" i="1" s="1"/>
  <c r="D49" i="1"/>
  <c r="E49" i="1"/>
  <c r="B56" i="1"/>
  <c r="E56" i="1" s="1"/>
  <c r="G40" i="1"/>
  <c r="F49" i="1"/>
  <c r="G49" i="1" l="1"/>
  <c r="F56" i="1"/>
  <c r="G56" i="1" s="1"/>
  <c r="C130" i="1"/>
  <c r="F130" i="1"/>
  <c r="G129" i="1"/>
  <c r="G130" i="1" l="1"/>
  <c r="F4" i="1"/>
  <c r="G4" i="1" s="1"/>
  <c r="D130" i="1"/>
  <c r="C4" i="1"/>
  <c r="D4" i="1" s="1"/>
</calcChain>
</file>

<file path=xl/sharedStrings.xml><?xml version="1.0" encoding="utf-8"?>
<sst xmlns="http://schemas.openxmlformats.org/spreadsheetml/2006/main" count="450" uniqueCount="137">
  <si>
    <t>ตารางสรุปการกระทำผิดซ้ำรายสถานพินิจจังหวัด ปีงบ 2560 (แบบสะสม)</t>
  </si>
  <si>
    <t>ลักษณะ</t>
  </si>
  <si>
    <t>กระทำผิดซ้ำภายใน 1 ปี</t>
  </si>
  <si>
    <t>กระทำผิดซ้ำภายใน 1 ปี 11 เดือน</t>
  </si>
  <si>
    <t>กระทำผิดซ้ำภายใน 3 ปี</t>
  </si>
  <si>
    <t>จำนวนทั้งหมด</t>
  </si>
  <si>
    <t>จำนวนที่ผิดซ้ำ</t>
  </si>
  <si>
    <t>ร้อยละ</t>
  </si>
  <si>
    <t xml:space="preserve">จำนวนที่ผิดซ้ำ </t>
  </si>
  <si>
    <t>ภาพรวมทั้งประเทศ</t>
  </si>
  <si>
    <t>-</t>
  </si>
  <si>
    <t>(1) ภาคกลาง</t>
  </si>
  <si>
    <t>(1.1) ภาคกลางตอนบน</t>
  </si>
  <si>
    <t>ชัยนาท</t>
  </si>
  <si>
    <t>พระนครศรีอยุธยา</t>
  </si>
  <si>
    <t>ลพบุรี</t>
  </si>
  <si>
    <t>สระบุรี</t>
  </si>
  <si>
    <t>สิงห์บุรี</t>
  </si>
  <si>
    <t>อ่างทอง</t>
  </si>
  <si>
    <t>รวมภาคกลางตอนบน</t>
  </si>
  <si>
    <t>(1.2) ภาคกลางปริมณฑล</t>
  </si>
  <si>
    <t>นนทบุรี</t>
  </si>
  <si>
    <t>ปทุมธานี</t>
  </si>
  <si>
    <t>นครปฐม</t>
  </si>
  <si>
    <t>สมุทรปราการ</t>
  </si>
  <si>
    <t>กรุงเทพมหานคร</t>
  </si>
  <si>
    <t>รวมภาคกลางปริมณฑล</t>
  </si>
  <si>
    <t>(1.3) ภาคกลางตอนล่าง 1</t>
  </si>
  <si>
    <t>กาญจนบุรี</t>
  </si>
  <si>
    <t>ราชบุรี</t>
  </si>
  <si>
    <t>สุพรรณบุรี</t>
  </si>
  <si>
    <t>รวมภาคกลางตอนล่าง 1</t>
  </si>
  <si>
    <t>(1.4) ภาคกลางตอนล่าง 2</t>
  </si>
  <si>
    <t>ประจวบคีรีขันธ์</t>
  </si>
  <si>
    <t>เพชรบุรี</t>
  </si>
  <si>
    <t>สมุทรสงคราม</t>
  </si>
  <si>
    <t>สมุทรสาคร</t>
  </si>
  <si>
    <t>รวมภาคกลางตอนล่าง 2</t>
  </si>
  <si>
    <t>ยอดรวมภาคกลาง</t>
  </si>
  <si>
    <t>(2) ภาคใต้</t>
  </si>
  <si>
    <t>(2.1) ภาคใต้ฝั่งอ่าวไทย</t>
  </si>
  <si>
    <t>ชุมพร</t>
  </si>
  <si>
    <t>นครศรีธรรมราช</t>
  </si>
  <si>
    <t>พัทลุง</t>
  </si>
  <si>
    <t>สุราษฎร์ธานี</t>
  </si>
  <si>
    <t>สงขลา</t>
  </si>
  <si>
    <t>รวมภาคใต้ฝั่งอ่าวไทย</t>
  </si>
  <si>
    <t>(2.2) ภาคใต้ฝั่งอันดามัน</t>
  </si>
  <si>
    <t>กระบี่</t>
  </si>
  <si>
    <t>ตรัง</t>
  </si>
  <si>
    <t>พังงา</t>
  </si>
  <si>
    <t>ภูเก็ต</t>
  </si>
  <si>
    <t>ระนอง</t>
  </si>
  <si>
    <t>สตูล</t>
  </si>
  <si>
    <t>รวมภาคใต้ฝั่งอันดามัน</t>
  </si>
  <si>
    <t>ยอดรวมภาคใต้สองฝั่ง</t>
  </si>
  <si>
    <t>(3) ภาคใต้ชายแดน</t>
  </si>
  <si>
    <t>(3.1) ภาคใต้ชายแดน</t>
  </si>
  <si>
    <t>นราธิวาส</t>
  </si>
  <si>
    <t>ปัตตานี</t>
  </si>
  <si>
    <t>ยะลา</t>
  </si>
  <si>
    <t>รวมภาคใต้ชายแดน</t>
  </si>
  <si>
    <t>ยอดรวมภาคใต้ทั้งหมด</t>
  </si>
  <si>
    <t>(4) ภาคตะวันออก</t>
  </si>
  <si>
    <t>(4.1) ภาคตะวันออก 1</t>
  </si>
  <si>
    <t>ฉะเชิงเทรา</t>
  </si>
  <si>
    <t>ชลบุรี</t>
  </si>
  <si>
    <t>ระยอง</t>
  </si>
  <si>
    <t>รวมภาคตะวันออก 1</t>
  </si>
  <si>
    <t>(4.2) ภาคตะวันออก 2</t>
  </si>
  <si>
    <t>จันทบุรี</t>
  </si>
  <si>
    <t>ตราด</t>
  </si>
  <si>
    <t>นครนายก</t>
  </si>
  <si>
    <t>ปราจีนบุรี</t>
  </si>
  <si>
    <t>สระแก้ว</t>
  </si>
  <si>
    <t xml:space="preserve">รวมภาคตะวันออก 2 </t>
  </si>
  <si>
    <t>ยอดรวมภาคตะวันออก</t>
  </si>
  <si>
    <t>(5) ภาคตะวันออกเฉียงเหนือ</t>
  </si>
  <si>
    <t xml:space="preserve">(5.1) ภาคตะวันออกเฉียงเหนือตอนบน 1 </t>
  </si>
  <si>
    <t>บึงกาฬ</t>
  </si>
  <si>
    <t>เลย</t>
  </si>
  <si>
    <t>หนองคาย</t>
  </si>
  <si>
    <t>หนองบัวลำภู</t>
  </si>
  <si>
    <t>อุดรธานี</t>
  </si>
  <si>
    <t>รวมภาคตะวันออกเฉียงเหนือตอนบน 1</t>
  </si>
  <si>
    <t>(5.2) ภาคตะวันออกเฉียงเหนือตอนบน 2</t>
  </si>
  <si>
    <t>นครพนม</t>
  </si>
  <si>
    <t>มุกดาหาร</t>
  </si>
  <si>
    <t>สกลนคร</t>
  </si>
  <si>
    <t>รวมภาคตะวันออกเฉียงเหนือตอนบน 2</t>
  </si>
  <si>
    <t>(5.3) ภาคตะวันออกเฉียงเหนือตอนกลาง</t>
  </si>
  <si>
    <t>กาฬสินธุ์</t>
  </si>
  <si>
    <t>ขอนแก่น</t>
  </si>
  <si>
    <t>มหาสารคาม</t>
  </si>
  <si>
    <t>ร้อยเอ็ด</t>
  </si>
  <si>
    <t>รวมภาคตะวันออกเฉียงเหนือตอนกลาง</t>
  </si>
  <si>
    <t xml:space="preserve">(5.4) ภาคตะวันออกเฉียงเหนือตอนล่าง 1 </t>
  </si>
  <si>
    <t>ชัยภูมิ</t>
  </si>
  <si>
    <t>นครราชสีมา</t>
  </si>
  <si>
    <t>บุรีรัมย์</t>
  </si>
  <si>
    <t>สุรินทร์</t>
  </si>
  <si>
    <t>รวมภาคตะวันออกเฉียงเหนือตอนล่าง 1</t>
  </si>
  <si>
    <t xml:space="preserve">(5.5) ภาคตะวันออกเฉียงเหนือตอนล่าง 2 </t>
  </si>
  <si>
    <t>ยโสธร</t>
  </si>
  <si>
    <t>ศรีสะเกษ</t>
  </si>
  <si>
    <t>อำนาจเจริญ</t>
  </si>
  <si>
    <t>อุบลราชธานี</t>
  </si>
  <si>
    <t>รวมภาคตะวันออกเฉียงเหนือตอนล่าง 2</t>
  </si>
  <si>
    <t>ยอดรวมภาคตะวันออกเฉียงเหนือ</t>
  </si>
  <si>
    <t>(6) ภาคเหนือ</t>
  </si>
  <si>
    <t xml:space="preserve">(6.1) ภาคเหนือตอนบน 1 </t>
  </si>
  <si>
    <t>เชียงใหม่</t>
  </si>
  <si>
    <t>แม่ฮ่องสอน</t>
  </si>
  <si>
    <t>ลำปาง</t>
  </si>
  <si>
    <t>ลำพูน</t>
  </si>
  <si>
    <t>รวมภาคเหนือตอนบน 1</t>
  </si>
  <si>
    <t>(6.2) ภาคเหนือตอนบน 2</t>
  </si>
  <si>
    <t>เชียงราย</t>
  </si>
  <si>
    <t>น่าน</t>
  </si>
  <si>
    <t>พะเยา</t>
  </si>
  <si>
    <t>แพร่</t>
  </si>
  <si>
    <t>รวมภาคเหนือตอนบน 2</t>
  </si>
  <si>
    <t>(6.3) ภาคเหนือตอนล่าง 1</t>
  </si>
  <si>
    <t>ตาก</t>
  </si>
  <si>
    <t>พิษณุโลก</t>
  </si>
  <si>
    <t>เพชรบูรณ์</t>
  </si>
  <si>
    <t>สุโขทัย</t>
  </si>
  <si>
    <t>อุตรดิตถ์</t>
  </si>
  <si>
    <t>รวมภาคเหนือตอนล่าง 1</t>
  </si>
  <si>
    <t>(6.4) ภาคเหนือตอนล่าง 2</t>
  </si>
  <si>
    <t>กำแพงเพชร</t>
  </si>
  <si>
    <t>นครสวรรค์</t>
  </si>
  <si>
    <t>พิจิตร</t>
  </si>
  <si>
    <t>อุทัยธานี</t>
  </si>
  <si>
    <t>รวมภาคเหนือตอนล่าง 2</t>
  </si>
  <si>
    <t>ยอดรวมภาคเหนือ</t>
  </si>
  <si>
    <t xml:space="preserve">รวมทั้งประเทศ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</si>
</sst>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Tahoma"/>
      <family val="2"/>
    </font>
    <font>
      <b/>
      <sz val="11"/>
      <color theme="1"/>
      <name val="Tahoma"/>
      <family val="2"/>
    </font>
    <font>
      <sz val="11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3">
    <xf numFmtId="0" fontId="0" fillId="0" borderId="0" xfId="0"/>
    <xf numFmtId="0" fontId="2" fillId="2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2" fontId="4" fillId="2" borderId="9" xfId="0" applyNumberFormat="1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vertical="center"/>
    </xf>
    <xf numFmtId="3" fontId="3" fillId="0" borderId="7" xfId="0" applyNumberFormat="1" applyFont="1" applyBorder="1" applyAlignment="1">
      <alignment horizontal="center" vertical="center"/>
    </xf>
    <xf numFmtId="3" fontId="3" fillId="0" borderId="8" xfId="0" applyNumberFormat="1" applyFont="1" applyBorder="1" applyAlignment="1">
      <alignment horizontal="center" vertical="center"/>
    </xf>
    <xf numFmtId="2" fontId="3" fillId="0" borderId="9" xfId="0" applyNumberFormat="1" applyFont="1" applyBorder="1" applyAlignment="1">
      <alignment horizontal="center" vertical="center"/>
    </xf>
    <xf numFmtId="3" fontId="3" fillId="2" borderId="7" xfId="0" applyNumberFormat="1" applyFont="1" applyFill="1" applyBorder="1" applyAlignment="1">
      <alignment horizontal="center" vertical="center"/>
    </xf>
    <xf numFmtId="3" fontId="3" fillId="2" borderId="8" xfId="0" applyNumberFormat="1" applyFont="1" applyFill="1" applyBorder="1" applyAlignment="1">
      <alignment horizontal="center" vertical="center"/>
    </xf>
    <xf numFmtId="2" fontId="3" fillId="2" borderId="10" xfId="0" applyNumberFormat="1" applyFont="1" applyFill="1" applyBorder="1" applyAlignment="1">
      <alignment horizontal="center" vertical="center"/>
    </xf>
    <xf numFmtId="164" fontId="3" fillId="2" borderId="7" xfId="1" quotePrefix="1" applyNumberFormat="1" applyFont="1" applyFill="1" applyBorder="1" applyAlignment="1">
      <alignment horizontal="center" vertical="center"/>
    </xf>
    <xf numFmtId="164" fontId="3" fillId="2" borderId="6" xfId="1" quotePrefix="1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0" fontId="3" fillId="3" borderId="12" xfId="0" applyFont="1" applyFill="1" applyBorder="1" applyAlignment="1">
      <alignment vertical="center"/>
    </xf>
    <xf numFmtId="0" fontId="3" fillId="3" borderId="13" xfId="0" applyFont="1" applyFill="1" applyBorder="1" applyAlignment="1">
      <alignment vertical="center"/>
    </xf>
    <xf numFmtId="0" fontId="3" fillId="2" borderId="11" xfId="0" applyFont="1" applyFill="1" applyBorder="1" applyAlignment="1">
      <alignment vertical="center"/>
    </xf>
    <xf numFmtId="0" fontId="3" fillId="2" borderId="12" xfId="0" applyFont="1" applyFill="1" applyBorder="1" applyAlignment="1">
      <alignment vertical="center"/>
    </xf>
    <xf numFmtId="0" fontId="3" fillId="2" borderId="13" xfId="0" applyFont="1" applyFill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4" fillId="0" borderId="7" xfId="0" applyFont="1" applyFill="1" applyBorder="1" applyAlignment="1">
      <alignment horizontal="right" vertical="center"/>
    </xf>
    <xf numFmtId="0" fontId="4" fillId="0" borderId="8" xfId="0" applyFont="1" applyFill="1" applyBorder="1" applyAlignment="1">
      <alignment horizontal="right" vertical="center"/>
    </xf>
    <xf numFmtId="2" fontId="4" fillId="0" borderId="9" xfId="0" applyNumberFormat="1" applyFont="1" applyBorder="1" applyAlignment="1">
      <alignment horizontal="right" vertical="center"/>
    </xf>
    <xf numFmtId="0" fontId="4" fillId="0" borderId="11" xfId="0" applyFont="1" applyFill="1" applyBorder="1" applyAlignment="1">
      <alignment horizontal="right" vertical="center"/>
    </xf>
    <xf numFmtId="2" fontId="4" fillId="0" borderId="10" xfId="0" applyNumberFormat="1" applyFont="1" applyFill="1" applyBorder="1" applyAlignment="1">
      <alignment horizontal="right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2" fontId="4" fillId="0" borderId="10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7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right" vertical="center"/>
    </xf>
    <xf numFmtId="0" fontId="4" fillId="2" borderId="8" xfId="0" applyFont="1" applyFill="1" applyBorder="1" applyAlignment="1">
      <alignment horizontal="right" vertical="center"/>
    </xf>
    <xf numFmtId="0" fontId="3" fillId="0" borderId="6" xfId="0" applyFont="1" applyFill="1" applyBorder="1" applyAlignment="1">
      <alignment vertical="center"/>
    </xf>
    <xf numFmtId="0" fontId="3" fillId="0" borderId="7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2" fontId="3" fillId="2" borderId="9" xfId="0" applyNumberFormat="1" applyFont="1" applyFill="1" applyBorder="1" applyAlignment="1">
      <alignment horizontal="right" vertical="center"/>
    </xf>
    <xf numFmtId="2" fontId="3" fillId="0" borderId="10" xfId="0" applyNumberFormat="1" applyFont="1" applyFill="1" applyBorder="1" applyAlignment="1">
      <alignment horizontal="right" vertical="center"/>
    </xf>
    <xf numFmtId="2" fontId="3" fillId="0" borderId="9" xfId="0" applyNumberFormat="1" applyFont="1" applyBorder="1" applyAlignment="1">
      <alignment horizontal="right" vertical="center"/>
    </xf>
    <xf numFmtId="0" fontId="3" fillId="0" borderId="8" xfId="0" applyFont="1" applyBorder="1"/>
    <xf numFmtId="0" fontId="4" fillId="0" borderId="12" xfId="0" applyFont="1" applyFill="1" applyBorder="1" applyAlignment="1">
      <alignment horizontal="right" vertical="center"/>
    </xf>
    <xf numFmtId="0" fontId="4" fillId="0" borderId="12" xfId="0" applyFont="1" applyBorder="1"/>
    <xf numFmtId="2" fontId="4" fillId="0" borderId="13" xfId="0" applyNumberFormat="1" applyFont="1" applyBorder="1"/>
    <xf numFmtId="2" fontId="4" fillId="0" borderId="14" xfId="0" applyNumberFormat="1" applyFont="1" applyFill="1" applyBorder="1" applyAlignment="1">
      <alignment horizontal="right" vertical="center"/>
    </xf>
    <xf numFmtId="0" fontId="3" fillId="0" borderId="11" xfId="0" applyFont="1" applyFill="1" applyBorder="1" applyAlignment="1">
      <alignment horizontal="right" vertical="center"/>
    </xf>
    <xf numFmtId="2" fontId="4" fillId="2" borderId="9" xfId="0" applyNumberFormat="1" applyFont="1" applyFill="1" applyBorder="1" applyAlignment="1">
      <alignment horizontal="right" vertical="center"/>
    </xf>
    <xf numFmtId="0" fontId="4" fillId="2" borderId="11" xfId="0" applyFont="1" applyFill="1" applyBorder="1" applyAlignment="1">
      <alignment horizontal="right" vertical="center"/>
    </xf>
    <xf numFmtId="0" fontId="3" fillId="0" borderId="15" xfId="0" applyFont="1" applyFill="1" applyBorder="1" applyAlignment="1">
      <alignment vertical="center"/>
    </xf>
    <xf numFmtId="0" fontId="3" fillId="0" borderId="16" xfId="0" applyFont="1" applyFill="1" applyBorder="1" applyAlignment="1">
      <alignment horizontal="right" vertical="center"/>
    </xf>
    <xf numFmtId="0" fontId="3" fillId="0" borderId="17" xfId="0" applyFont="1" applyFill="1" applyBorder="1" applyAlignment="1">
      <alignment horizontal="right" vertical="center"/>
    </xf>
    <xf numFmtId="2" fontId="3" fillId="2" borderId="18" xfId="0" applyNumberFormat="1" applyFont="1" applyFill="1" applyBorder="1" applyAlignment="1">
      <alignment horizontal="right" vertical="center"/>
    </xf>
    <xf numFmtId="1" fontId="3" fillId="2" borderId="18" xfId="0" applyNumberFormat="1" applyFont="1" applyFill="1" applyBorder="1" applyAlignment="1">
      <alignment horizontal="right" vertical="center"/>
    </xf>
    <xf numFmtId="0" fontId="3" fillId="0" borderId="17" xfId="0" applyFont="1" applyBorder="1"/>
    <xf numFmtId="2" fontId="3" fillId="0" borderId="19" xfId="0" applyNumberFormat="1" applyFont="1" applyFill="1" applyBorder="1" applyAlignment="1">
      <alignment horizontal="right" vertical="center"/>
    </xf>
    <xf numFmtId="0" fontId="3" fillId="4" borderId="20" xfId="0" applyFont="1" applyFill="1" applyBorder="1" applyAlignment="1">
      <alignment vertical="center"/>
    </xf>
    <xf numFmtId="3" fontId="3" fillId="4" borderId="21" xfId="0" applyNumberFormat="1" applyFont="1" applyFill="1" applyBorder="1" applyAlignment="1">
      <alignment horizontal="right" vertical="center"/>
    </xf>
    <xf numFmtId="3" fontId="3" fillId="4" borderId="22" xfId="0" applyNumberFormat="1" applyFont="1" applyFill="1" applyBorder="1" applyAlignment="1">
      <alignment horizontal="right" vertical="center"/>
    </xf>
    <xf numFmtId="2" fontId="3" fillId="4" borderId="23" xfId="0" applyNumberFormat="1" applyFont="1" applyFill="1" applyBorder="1" applyAlignment="1">
      <alignment horizontal="right" vertical="center"/>
    </xf>
    <xf numFmtId="0" fontId="3" fillId="4" borderId="22" xfId="0" applyFont="1" applyFill="1" applyBorder="1" applyAlignment="1">
      <alignment horizontal="right" vertical="center"/>
    </xf>
    <xf numFmtId="2" fontId="3" fillId="4" borderId="24" xfId="0" applyNumberFormat="1" applyFont="1" applyFill="1" applyBorder="1" applyAlignment="1">
      <alignment horizontal="right" vertical="center"/>
    </xf>
    <xf numFmtId="3" fontId="3" fillId="4" borderId="21" xfId="0" applyNumberFormat="1" applyFont="1" applyFill="1" applyBorder="1" applyAlignment="1">
      <alignment horizontal="center" vertical="center"/>
    </xf>
    <xf numFmtId="0" fontId="3" fillId="4" borderId="22" xfId="0" applyFont="1" applyFill="1" applyBorder="1" applyAlignment="1">
      <alignment horizontal="center" vertical="center"/>
    </xf>
    <xf numFmtId="2" fontId="3" fillId="4" borderId="24" xfId="0" applyNumberFormat="1" applyFont="1" applyFill="1" applyBorder="1" applyAlignment="1">
      <alignment horizontal="center" vertical="center"/>
    </xf>
  </cellXfs>
  <cellStyles count="2">
    <cellStyle name="จุลภาค" xfId="1" builtinId="3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ike/Downloads/&#3619;&#3634;&#3618;&#3591;&#3634;&#3609;&#3612;&#3636;&#3604;&#3595;&#3657;&#3635;&#3611;&#3619;&#3632;&#3592;&#3635;&#3626;&#3636;&#3591;&#3627;&#3634;&#3588;&#3617;256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สรุปแยกคดีงบ 58 สะสม"/>
      <sheetName val="แยกศูนย์ปี 58 สะสม"/>
      <sheetName val="แยกจังหวัด ปีงบ58 สะสม"/>
      <sheetName val="สรุปแยกคดีงบ 58 แยกปี"/>
      <sheetName val="แยกศูนย์ปี 58 แยกปี"/>
      <sheetName val="แยกจังหวัด ปีงบ58 แยกปี"/>
      <sheetName val="สรุปแยกคดีงบ 59 สะสม"/>
      <sheetName val="แยกศูนย์ปี 59 สะสม"/>
      <sheetName val="แยกจังหวัด ปีงบ59 สะสม"/>
      <sheetName val="สรุปแยกคดีงบ 59 แยกปี"/>
      <sheetName val="แยกศูนย์ปี 59 แยกปี"/>
      <sheetName val="แยกจังหวัด ปีงบ59 แยกปี"/>
      <sheetName val="นับจวปี58ปล่อย"/>
      <sheetName val="สรุปแยกคดีงบ 60 สะสม"/>
      <sheetName val="แยกศูนย์ปี 60 สะสม"/>
      <sheetName val="แยกจังหวัด ปีงบ60 สะสม"/>
      <sheetName val="สรุปแยกคดีงบ 60 แยกปี"/>
      <sheetName val="แยกศูนย์ปี 60 แยกปี"/>
      <sheetName val="แยกจังหวัด ปีงบ60 แยกปี"/>
      <sheetName val="ผิดปี60"/>
      <sheetName val="ปล่อย5960"/>
      <sheetName val="สรุปแยกคดีปี 61"/>
      <sheetName val="แยกศูนย์ปี 61"/>
      <sheetName val="แยกจังหวัด ปี61"/>
      <sheetName val="นับจังหวัดปล่อยผิดปี61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">
          <cell r="B1" t="str">
            <v>จังหวัด</v>
          </cell>
        </row>
        <row r="2">
          <cell r="B2" t="str">
            <v>ปราจีนบุรี</v>
          </cell>
          <cell r="C2">
            <v>4</v>
          </cell>
        </row>
        <row r="3">
          <cell r="B3" t="str">
            <v>ระยอง</v>
          </cell>
          <cell r="C3">
            <v>16</v>
          </cell>
        </row>
        <row r="4">
          <cell r="B4" t="str">
            <v>สระแก้ว</v>
          </cell>
          <cell r="C4">
            <v>4</v>
          </cell>
        </row>
        <row r="5">
          <cell r="B5" t="str">
            <v>จันทบุรี</v>
          </cell>
          <cell r="C5">
            <v>12</v>
          </cell>
        </row>
        <row r="6">
          <cell r="B6" t="str">
            <v>นนทบุรี</v>
          </cell>
          <cell r="C6">
            <v>7</v>
          </cell>
        </row>
        <row r="7">
          <cell r="B7" t="str">
            <v>สมุทรสาคร</v>
          </cell>
          <cell r="C7">
            <v>3</v>
          </cell>
        </row>
        <row r="8">
          <cell r="B8" t="str">
            <v>ราชบุรี</v>
          </cell>
          <cell r="C8">
            <v>13</v>
          </cell>
        </row>
        <row r="9">
          <cell r="B9" t="str">
            <v>กาญจนบุรี</v>
          </cell>
          <cell r="C9">
            <v>18</v>
          </cell>
        </row>
        <row r="10">
          <cell r="B10" t="str">
            <v>กรุงเทพมหานคร</v>
          </cell>
          <cell r="C10">
            <v>22</v>
          </cell>
        </row>
        <row r="11">
          <cell r="B11" t="str">
            <v>นครปฐม</v>
          </cell>
          <cell r="C11">
            <v>4</v>
          </cell>
        </row>
        <row r="12">
          <cell r="B12" t="str">
            <v>เพชรบุรี</v>
          </cell>
          <cell r="C12">
            <v>3</v>
          </cell>
        </row>
        <row r="13">
          <cell r="B13" t="str">
            <v>ประจวบคีรีขันธ์</v>
          </cell>
          <cell r="C13">
            <v>5</v>
          </cell>
        </row>
        <row r="14">
          <cell r="B14" t="str">
            <v>สุรินทร์</v>
          </cell>
          <cell r="C14">
            <v>32</v>
          </cell>
        </row>
        <row r="15">
          <cell r="B15" t="str">
            <v>นครราชสีมา</v>
          </cell>
          <cell r="C15">
            <v>27</v>
          </cell>
        </row>
        <row r="16">
          <cell r="B16" t="str">
            <v>บุรีรัมย์</v>
          </cell>
          <cell r="C16">
            <v>24</v>
          </cell>
        </row>
        <row r="17">
          <cell r="B17" t="str">
            <v>ชัยภูมิ</v>
          </cell>
          <cell r="C17">
            <v>27</v>
          </cell>
        </row>
        <row r="18">
          <cell r="B18" t="str">
            <v>เลย</v>
          </cell>
          <cell r="C18">
            <v>15</v>
          </cell>
        </row>
        <row r="19">
          <cell r="B19" t="str">
            <v>อุดรธานี</v>
          </cell>
          <cell r="C19">
            <v>13</v>
          </cell>
        </row>
        <row r="20">
          <cell r="B20" t="str">
            <v>ขอนแก่น</v>
          </cell>
          <cell r="C20">
            <v>24</v>
          </cell>
        </row>
        <row r="21">
          <cell r="B21" t="str">
            <v>กาฬสินธุ์</v>
          </cell>
          <cell r="C21">
            <v>4</v>
          </cell>
        </row>
        <row r="22">
          <cell r="B22" t="str">
            <v>มหาสารคาม</v>
          </cell>
          <cell r="C22">
            <v>10</v>
          </cell>
        </row>
        <row r="23">
          <cell r="B23" t="str">
            <v>บึงกาฬ</v>
          </cell>
          <cell r="C23">
            <v>20</v>
          </cell>
        </row>
        <row r="24">
          <cell r="B24" t="str">
            <v>หนองบัวลำภู</v>
          </cell>
          <cell r="C24">
            <v>7</v>
          </cell>
        </row>
        <row r="25">
          <cell r="B25" t="str">
            <v>ตาก</v>
          </cell>
          <cell r="C25">
            <v>9</v>
          </cell>
        </row>
        <row r="26">
          <cell r="B26" t="str">
            <v>ชัยนาท</v>
          </cell>
          <cell r="C26">
            <v>7</v>
          </cell>
        </row>
        <row r="27">
          <cell r="B27" t="str">
            <v>กำแพงเพชร</v>
          </cell>
          <cell r="C27">
            <v>16</v>
          </cell>
        </row>
        <row r="28">
          <cell r="B28" t="str">
            <v>นครสวรรค์</v>
          </cell>
          <cell r="C28">
            <v>15</v>
          </cell>
        </row>
        <row r="29">
          <cell r="B29" t="str">
            <v>อุตรดิตถ์</v>
          </cell>
          <cell r="C29">
            <v>19</v>
          </cell>
        </row>
        <row r="30">
          <cell r="B30" t="str">
            <v>อุทัยธานี</v>
          </cell>
          <cell r="C30">
            <v>9</v>
          </cell>
        </row>
        <row r="31">
          <cell r="B31" t="str">
            <v>พิจิตร</v>
          </cell>
          <cell r="C31">
            <v>10</v>
          </cell>
        </row>
        <row r="32">
          <cell r="B32" t="str">
            <v>พิษณุโลก</v>
          </cell>
          <cell r="C32">
            <v>13</v>
          </cell>
        </row>
        <row r="33">
          <cell r="B33" t="str">
            <v>พระนครศรีอยุธยา</v>
          </cell>
          <cell r="C33">
            <v>24</v>
          </cell>
        </row>
        <row r="34">
          <cell r="B34" t="str">
            <v>เชียงใหม่</v>
          </cell>
          <cell r="C34">
            <v>36</v>
          </cell>
        </row>
        <row r="35">
          <cell r="B35" t="str">
            <v>แพร่</v>
          </cell>
          <cell r="C35">
            <v>14</v>
          </cell>
        </row>
        <row r="36">
          <cell r="B36" t="str">
            <v>ลำปาง</v>
          </cell>
          <cell r="C36">
            <v>15</v>
          </cell>
        </row>
        <row r="37">
          <cell r="B37" t="str">
            <v>เชียงราย</v>
          </cell>
          <cell r="C37">
            <v>7</v>
          </cell>
        </row>
        <row r="38">
          <cell r="B38" t="str">
            <v>น่าน</v>
          </cell>
          <cell r="C38">
            <v>9</v>
          </cell>
        </row>
        <row r="39">
          <cell r="B39" t="str">
            <v>พะเยา</v>
          </cell>
          <cell r="C39">
            <v>2</v>
          </cell>
        </row>
        <row r="40">
          <cell r="B40" t="str">
            <v>ลำพูน</v>
          </cell>
          <cell r="C40">
            <v>3</v>
          </cell>
        </row>
        <row r="41">
          <cell r="B41" t="str">
            <v>สุราษฎร์ธานี</v>
          </cell>
          <cell r="C41">
            <v>12</v>
          </cell>
        </row>
        <row r="42">
          <cell r="B42" t="str">
            <v>นครศรีธรรมราช</v>
          </cell>
          <cell r="C42">
            <v>7</v>
          </cell>
        </row>
        <row r="43">
          <cell r="B43" t="str">
            <v>กระบี่</v>
          </cell>
          <cell r="C43">
            <v>2</v>
          </cell>
        </row>
        <row r="44">
          <cell r="B44" t="str">
            <v>ชุมพร</v>
          </cell>
          <cell r="C44">
            <v>2</v>
          </cell>
        </row>
        <row r="45">
          <cell r="B45" t="str">
            <v>ระนอง</v>
          </cell>
          <cell r="C45">
            <v>0</v>
          </cell>
        </row>
        <row r="46">
          <cell r="B46" t="str">
            <v>ภูเก็ต</v>
          </cell>
          <cell r="C46">
            <v>7</v>
          </cell>
        </row>
        <row r="47">
          <cell r="B47" t="str">
            <v>ตรัง</v>
          </cell>
          <cell r="C47">
            <v>6</v>
          </cell>
        </row>
        <row r="48">
          <cell r="B48" t="str">
            <v>นราธิวาส</v>
          </cell>
          <cell r="C48">
            <v>6</v>
          </cell>
        </row>
        <row r="49">
          <cell r="B49" t="str">
            <v>พังงา</v>
          </cell>
          <cell r="C49">
            <v>5</v>
          </cell>
        </row>
        <row r="50">
          <cell r="B50" t="str">
            <v>ฉะเชิงเทรา</v>
          </cell>
          <cell r="C50">
            <v>9</v>
          </cell>
        </row>
        <row r="51">
          <cell r="B51" t="str">
            <v>ยะลา</v>
          </cell>
          <cell r="C51">
            <v>6</v>
          </cell>
        </row>
        <row r="52">
          <cell r="B52" t="str">
            <v>สงขลา</v>
          </cell>
          <cell r="C52">
            <v>26</v>
          </cell>
        </row>
        <row r="53">
          <cell r="B53" t="str">
            <v>สตูล</v>
          </cell>
          <cell r="C53">
            <v>12</v>
          </cell>
        </row>
        <row r="54">
          <cell r="B54" t="str">
            <v>สมุทรปราการ</v>
          </cell>
          <cell r="C54">
            <v>40</v>
          </cell>
        </row>
        <row r="55">
          <cell r="B55" t="str">
            <v>นครนายก</v>
          </cell>
          <cell r="C55">
            <v>7</v>
          </cell>
        </row>
        <row r="56">
          <cell r="B56" t="str">
            <v>สระบุรี</v>
          </cell>
          <cell r="C56">
            <v>14</v>
          </cell>
        </row>
        <row r="57">
          <cell r="B57" t="str">
            <v>อ่างทอง</v>
          </cell>
          <cell r="C57">
            <v>6</v>
          </cell>
        </row>
        <row r="58">
          <cell r="B58" t="str">
            <v>ลพบุรี</v>
          </cell>
          <cell r="C58">
            <v>7</v>
          </cell>
        </row>
        <row r="59">
          <cell r="B59" t="str">
            <v>สิงห์บุรี</v>
          </cell>
          <cell r="C59">
            <v>4</v>
          </cell>
        </row>
        <row r="60">
          <cell r="B60" t="str">
            <v>ศรีสะเกษ</v>
          </cell>
          <cell r="C60">
            <v>21</v>
          </cell>
        </row>
        <row r="61">
          <cell r="B61" t="str">
            <v>สกลนคร</v>
          </cell>
          <cell r="C61">
            <v>2</v>
          </cell>
        </row>
        <row r="62">
          <cell r="B62" t="str">
            <v>ชลบุรี</v>
          </cell>
          <cell r="C62">
            <v>18</v>
          </cell>
        </row>
        <row r="63">
          <cell r="B63" t="str">
            <v>ปทุมธานี</v>
          </cell>
          <cell r="C63">
            <v>14</v>
          </cell>
        </row>
        <row r="64">
          <cell r="B64" t="str">
            <v>ตราด</v>
          </cell>
          <cell r="C64">
            <v>0</v>
          </cell>
        </row>
        <row r="65">
          <cell r="B65" t="str">
            <v>หนองคาย</v>
          </cell>
          <cell r="C65">
            <v>12</v>
          </cell>
        </row>
        <row r="66">
          <cell r="B66" t="str">
            <v>มุกดาหาร</v>
          </cell>
          <cell r="C66">
            <v>5</v>
          </cell>
        </row>
        <row r="67">
          <cell r="B67" t="str">
            <v>ร้อยเอ็ด</v>
          </cell>
          <cell r="C67">
            <v>9</v>
          </cell>
        </row>
        <row r="68">
          <cell r="B68" t="str">
            <v>สุโขทัย</v>
          </cell>
          <cell r="C68">
            <v>5</v>
          </cell>
        </row>
        <row r="69">
          <cell r="B69" t="str">
            <v>เพชรบูรณ์</v>
          </cell>
          <cell r="C69">
            <v>5</v>
          </cell>
        </row>
        <row r="70">
          <cell r="B70" t="str">
            <v>แม่ฮ่องสอน</v>
          </cell>
          <cell r="C70">
            <v>1</v>
          </cell>
        </row>
        <row r="71">
          <cell r="B71" t="str">
            <v>ปัตตานี</v>
          </cell>
          <cell r="C71">
            <v>8</v>
          </cell>
        </row>
        <row r="72">
          <cell r="B72" t="str">
            <v>พัทลุง</v>
          </cell>
          <cell r="C72">
            <v>5</v>
          </cell>
        </row>
        <row r="73">
          <cell r="B73" t="str">
            <v>อุบลราชธานี</v>
          </cell>
          <cell r="C73">
            <v>39</v>
          </cell>
        </row>
        <row r="74">
          <cell r="B74" t="str">
            <v>นครพนม</v>
          </cell>
          <cell r="C74">
            <v>25</v>
          </cell>
        </row>
        <row r="75">
          <cell r="B75" t="str">
            <v>อำนาจเจริญ</v>
          </cell>
          <cell r="C75">
            <v>11</v>
          </cell>
        </row>
        <row r="76">
          <cell r="B76" t="str">
            <v>สมุทรสงคราม</v>
          </cell>
          <cell r="C76">
            <v>2</v>
          </cell>
        </row>
        <row r="77">
          <cell r="B77" t="str">
            <v>สุพรรณบุรี</v>
          </cell>
          <cell r="C77">
            <v>0</v>
          </cell>
        </row>
        <row r="78">
          <cell r="B78" t="str">
            <v>ยโสธร</v>
          </cell>
          <cell r="C78">
            <v>0</v>
          </cell>
        </row>
        <row r="79">
          <cell r="C79">
            <v>882</v>
          </cell>
        </row>
      </sheetData>
      <sheetData sheetId="20">
        <row r="1">
          <cell r="B1" t="str">
            <v>จังหวัด</v>
          </cell>
        </row>
        <row r="2">
          <cell r="B2" t="str">
            <v>ปราจีนบุรี</v>
          </cell>
          <cell r="C2">
            <v>17</v>
          </cell>
        </row>
        <row r="3">
          <cell r="B3" t="str">
            <v>ระยอง</v>
          </cell>
          <cell r="C3">
            <v>62</v>
          </cell>
        </row>
        <row r="4">
          <cell r="B4" t="str">
            <v>สระแก้ว</v>
          </cell>
          <cell r="C4">
            <v>21</v>
          </cell>
        </row>
        <row r="5">
          <cell r="B5" t="str">
            <v>จันทบุรี</v>
          </cell>
          <cell r="C5">
            <v>35</v>
          </cell>
        </row>
        <row r="6">
          <cell r="B6" t="str">
            <v>นนทบุรี</v>
          </cell>
          <cell r="C6">
            <v>42</v>
          </cell>
        </row>
        <row r="7">
          <cell r="B7" t="str">
            <v>สมุทรสาคร</v>
          </cell>
          <cell r="C7">
            <v>35</v>
          </cell>
        </row>
        <row r="8">
          <cell r="B8" t="str">
            <v>ราชบุรี</v>
          </cell>
          <cell r="C8">
            <v>67</v>
          </cell>
        </row>
        <row r="9">
          <cell r="B9" t="str">
            <v>กาญจนบุรี</v>
          </cell>
          <cell r="C9">
            <v>85</v>
          </cell>
        </row>
        <row r="10">
          <cell r="B10" t="str">
            <v>กรุงเทพมหานคร</v>
          </cell>
          <cell r="C10">
            <v>63</v>
          </cell>
        </row>
        <row r="11">
          <cell r="B11" t="str">
            <v>นครปฐม</v>
          </cell>
          <cell r="C11">
            <v>38</v>
          </cell>
        </row>
        <row r="12">
          <cell r="B12" t="str">
            <v>เพชรบุรี</v>
          </cell>
          <cell r="C12">
            <v>19</v>
          </cell>
        </row>
        <row r="13">
          <cell r="B13" t="str">
            <v>ประจวบคีรีขันธ์</v>
          </cell>
          <cell r="C13">
            <v>31</v>
          </cell>
        </row>
        <row r="14">
          <cell r="B14" t="str">
            <v>สุรินทร์</v>
          </cell>
          <cell r="C14">
            <v>148</v>
          </cell>
        </row>
        <row r="15">
          <cell r="B15" t="str">
            <v>นครราชสีมา</v>
          </cell>
          <cell r="C15">
            <v>91</v>
          </cell>
        </row>
        <row r="16">
          <cell r="B16" t="str">
            <v>บุรีรัมย์</v>
          </cell>
          <cell r="C16">
            <v>78</v>
          </cell>
        </row>
        <row r="17">
          <cell r="B17" t="str">
            <v>ชัยภูมิ</v>
          </cell>
          <cell r="C17">
            <v>84</v>
          </cell>
        </row>
        <row r="18">
          <cell r="B18" t="str">
            <v>เลย</v>
          </cell>
          <cell r="C18">
            <v>50</v>
          </cell>
        </row>
        <row r="19">
          <cell r="B19" t="str">
            <v>อุดรธานี</v>
          </cell>
          <cell r="C19">
            <v>72</v>
          </cell>
        </row>
        <row r="20">
          <cell r="B20" t="str">
            <v>ขอนแก่น</v>
          </cell>
          <cell r="C20">
            <v>70</v>
          </cell>
        </row>
        <row r="21">
          <cell r="B21" t="str">
            <v>กาฬสินธุ์</v>
          </cell>
          <cell r="C21">
            <v>20</v>
          </cell>
        </row>
        <row r="22">
          <cell r="B22" t="str">
            <v>มหาสารคาม</v>
          </cell>
          <cell r="C22">
            <v>46</v>
          </cell>
        </row>
        <row r="23">
          <cell r="B23" t="str">
            <v>บึงกาฬ</v>
          </cell>
          <cell r="C23">
            <v>68</v>
          </cell>
        </row>
        <row r="24">
          <cell r="B24" t="str">
            <v>หนองบัวลำภู</v>
          </cell>
          <cell r="C24">
            <v>18</v>
          </cell>
        </row>
        <row r="25">
          <cell r="B25" t="str">
            <v>ตาก</v>
          </cell>
          <cell r="C25">
            <v>49</v>
          </cell>
        </row>
        <row r="26">
          <cell r="B26" t="str">
            <v>ชัยนาท</v>
          </cell>
          <cell r="C26">
            <v>33</v>
          </cell>
        </row>
        <row r="27">
          <cell r="B27" t="str">
            <v>กำแพงเพชร</v>
          </cell>
          <cell r="C27">
            <v>47</v>
          </cell>
        </row>
        <row r="28">
          <cell r="B28" t="str">
            <v>นครสวรรค์</v>
          </cell>
          <cell r="C28">
            <v>74</v>
          </cell>
        </row>
        <row r="29">
          <cell r="B29" t="str">
            <v>อุตรดิตถ์</v>
          </cell>
          <cell r="C29">
            <v>71</v>
          </cell>
        </row>
        <row r="30">
          <cell r="B30" t="str">
            <v>อุทัยธานี</v>
          </cell>
          <cell r="C30">
            <v>27</v>
          </cell>
        </row>
        <row r="31">
          <cell r="B31" t="str">
            <v>พิจิตร</v>
          </cell>
          <cell r="C31">
            <v>43</v>
          </cell>
        </row>
        <row r="32">
          <cell r="B32" t="str">
            <v>พิษณุโลก</v>
          </cell>
          <cell r="C32">
            <v>45</v>
          </cell>
        </row>
        <row r="33">
          <cell r="B33" t="str">
            <v>พระนครศรีอยุธยา</v>
          </cell>
          <cell r="C33">
            <v>103</v>
          </cell>
        </row>
        <row r="34">
          <cell r="B34" t="str">
            <v>เชียงใหม่</v>
          </cell>
          <cell r="C34">
            <v>145</v>
          </cell>
        </row>
        <row r="35">
          <cell r="B35" t="str">
            <v>แพร่</v>
          </cell>
          <cell r="C35">
            <v>37</v>
          </cell>
        </row>
        <row r="36">
          <cell r="B36" t="str">
            <v>ลำปาง</v>
          </cell>
          <cell r="C36">
            <v>47</v>
          </cell>
        </row>
        <row r="37">
          <cell r="B37" t="str">
            <v>เชียงราย</v>
          </cell>
          <cell r="C37">
            <v>40</v>
          </cell>
        </row>
        <row r="38">
          <cell r="B38" t="str">
            <v>น่าน</v>
          </cell>
          <cell r="C38">
            <v>27</v>
          </cell>
        </row>
        <row r="39">
          <cell r="B39" t="str">
            <v>พะเยา</v>
          </cell>
          <cell r="C39">
            <v>15</v>
          </cell>
        </row>
        <row r="40">
          <cell r="B40" t="str">
            <v>ลำพูน</v>
          </cell>
          <cell r="C40">
            <v>11</v>
          </cell>
        </row>
        <row r="41">
          <cell r="B41" t="str">
            <v>สุราษฎร์ธานี</v>
          </cell>
          <cell r="C41">
            <v>53</v>
          </cell>
        </row>
        <row r="42">
          <cell r="B42" t="str">
            <v>นครศรีธรรมราช</v>
          </cell>
          <cell r="C42">
            <v>76</v>
          </cell>
        </row>
        <row r="43">
          <cell r="B43" t="str">
            <v>กระบี่</v>
          </cell>
          <cell r="C43">
            <v>22</v>
          </cell>
        </row>
        <row r="44">
          <cell r="B44" t="str">
            <v>ชุมพร</v>
          </cell>
          <cell r="C44">
            <v>20</v>
          </cell>
        </row>
        <row r="45">
          <cell r="B45" t="str">
            <v>ระนอง</v>
          </cell>
          <cell r="C45">
            <v>5</v>
          </cell>
        </row>
        <row r="46">
          <cell r="B46" t="str">
            <v>ภูเก็ต</v>
          </cell>
          <cell r="C46">
            <v>18</v>
          </cell>
        </row>
        <row r="47">
          <cell r="B47" t="str">
            <v>ตรัง</v>
          </cell>
          <cell r="C47">
            <v>38</v>
          </cell>
        </row>
        <row r="48">
          <cell r="B48" t="str">
            <v>นราธิวาส</v>
          </cell>
          <cell r="C48">
            <v>23</v>
          </cell>
        </row>
        <row r="49">
          <cell r="B49" t="str">
            <v>พังงา</v>
          </cell>
          <cell r="C49">
            <v>19</v>
          </cell>
        </row>
        <row r="50">
          <cell r="B50" t="str">
            <v>ฉะเชิงเทรา</v>
          </cell>
          <cell r="C50">
            <v>46</v>
          </cell>
        </row>
        <row r="51">
          <cell r="B51" t="str">
            <v>ยะลา</v>
          </cell>
          <cell r="C51">
            <v>22</v>
          </cell>
        </row>
        <row r="52">
          <cell r="B52" t="str">
            <v>สงขลา</v>
          </cell>
          <cell r="C52">
            <v>83</v>
          </cell>
        </row>
        <row r="53">
          <cell r="B53" t="str">
            <v>สตูล</v>
          </cell>
          <cell r="C53">
            <v>50</v>
          </cell>
        </row>
        <row r="54">
          <cell r="B54" t="str">
            <v>สมุทรปราการ</v>
          </cell>
          <cell r="C54">
            <v>192</v>
          </cell>
        </row>
        <row r="55">
          <cell r="B55" t="str">
            <v>นครนายก</v>
          </cell>
          <cell r="C55">
            <v>28</v>
          </cell>
        </row>
        <row r="56">
          <cell r="B56" t="str">
            <v>สระบุรี</v>
          </cell>
          <cell r="C56">
            <v>78</v>
          </cell>
        </row>
        <row r="57">
          <cell r="B57" t="str">
            <v>อ่างทอง</v>
          </cell>
          <cell r="C57">
            <v>24</v>
          </cell>
        </row>
        <row r="58">
          <cell r="B58" t="str">
            <v>ลพบุรี</v>
          </cell>
          <cell r="C58">
            <v>42</v>
          </cell>
        </row>
        <row r="59">
          <cell r="B59" t="str">
            <v>สิงห์บุรี</v>
          </cell>
          <cell r="C59">
            <v>17</v>
          </cell>
        </row>
        <row r="60">
          <cell r="B60" t="str">
            <v>ศรีสะเกษ</v>
          </cell>
          <cell r="C60">
            <v>100</v>
          </cell>
        </row>
        <row r="61">
          <cell r="B61" t="str">
            <v>สกลนคร</v>
          </cell>
          <cell r="C61">
            <v>14</v>
          </cell>
        </row>
        <row r="62">
          <cell r="B62" t="str">
            <v>ชลบุรี</v>
          </cell>
          <cell r="C62">
            <v>82</v>
          </cell>
        </row>
        <row r="63">
          <cell r="B63" t="str">
            <v>ปทุมธานี</v>
          </cell>
          <cell r="C63">
            <v>118</v>
          </cell>
        </row>
        <row r="64">
          <cell r="B64" t="str">
            <v>ตราด</v>
          </cell>
          <cell r="C64">
            <v>19</v>
          </cell>
        </row>
        <row r="65">
          <cell r="B65" t="str">
            <v>หนองคาย</v>
          </cell>
          <cell r="C65">
            <v>28</v>
          </cell>
        </row>
        <row r="66">
          <cell r="B66" t="str">
            <v>มุกดาหาร</v>
          </cell>
          <cell r="C66">
            <v>17</v>
          </cell>
        </row>
        <row r="67">
          <cell r="B67" t="str">
            <v>ร้อยเอ็ด</v>
          </cell>
          <cell r="C67">
            <v>35</v>
          </cell>
        </row>
        <row r="68">
          <cell r="B68" t="str">
            <v>สุโขทัย</v>
          </cell>
          <cell r="C68">
            <v>31</v>
          </cell>
        </row>
        <row r="69">
          <cell r="B69" t="str">
            <v>เพชรบูรณ์</v>
          </cell>
          <cell r="C69">
            <v>37</v>
          </cell>
        </row>
        <row r="70">
          <cell r="B70" t="str">
            <v>แม่ฮ่องสอน</v>
          </cell>
          <cell r="C70">
            <v>5</v>
          </cell>
        </row>
        <row r="71">
          <cell r="B71" t="str">
            <v>ปัตตานี</v>
          </cell>
          <cell r="C71">
            <v>28</v>
          </cell>
        </row>
        <row r="72">
          <cell r="B72" t="str">
            <v>พัทลุง</v>
          </cell>
          <cell r="C72">
            <v>23</v>
          </cell>
        </row>
        <row r="73">
          <cell r="B73" t="str">
            <v>อุบลราชธานี</v>
          </cell>
          <cell r="C73">
            <v>171</v>
          </cell>
        </row>
        <row r="74">
          <cell r="B74" t="str">
            <v>นครพนม</v>
          </cell>
          <cell r="C74">
            <v>81</v>
          </cell>
        </row>
        <row r="75">
          <cell r="B75" t="str">
            <v>อำนาจเจริญ</v>
          </cell>
          <cell r="C75">
            <v>40</v>
          </cell>
        </row>
        <row r="76">
          <cell r="B76" t="str">
            <v>สมุทรสงคราม</v>
          </cell>
          <cell r="C76">
            <v>4</v>
          </cell>
        </row>
        <row r="77">
          <cell r="B77" t="str">
            <v>สุพรรณบุรี</v>
          </cell>
          <cell r="C77">
            <v>6</v>
          </cell>
        </row>
        <row r="78">
          <cell r="B78" t="str">
            <v>ยโสธร</v>
          </cell>
          <cell r="C78">
            <v>5</v>
          </cell>
        </row>
        <row r="79">
          <cell r="C79">
            <v>3774</v>
          </cell>
        </row>
      </sheetData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EFE23-95E0-4B08-B084-258305053B2D}">
  <dimension ref="A1:J130"/>
  <sheetViews>
    <sheetView tabSelected="1" workbookViewId="0">
      <selection activeCell="M10" sqref="M10"/>
    </sheetView>
  </sheetViews>
  <sheetFormatPr defaultRowHeight="15" x14ac:dyDescent="0.25"/>
  <cols>
    <col min="1" max="1" width="16.5703125" customWidth="1"/>
    <col min="2" max="3" width="15.28515625" customWidth="1"/>
    <col min="4" max="4" width="11.42578125" customWidth="1"/>
    <col min="5" max="5" width="13.5703125" customWidth="1"/>
    <col min="6" max="6" width="16" customWidth="1"/>
    <col min="7" max="7" width="12.85546875" customWidth="1"/>
    <col min="8" max="8" width="13" customWidth="1"/>
    <col min="9" max="9" width="13.7109375" customWidth="1"/>
  </cols>
  <sheetData>
    <row r="1" spans="1:10" ht="23.25" thickBot="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2" t="s">
        <v>1</v>
      </c>
      <c r="B2" s="3" t="s">
        <v>2</v>
      </c>
      <c r="C2" s="4"/>
      <c r="D2" s="5"/>
      <c r="E2" s="3" t="s">
        <v>3</v>
      </c>
      <c r="F2" s="4"/>
      <c r="G2" s="5"/>
      <c r="H2" s="3" t="s">
        <v>4</v>
      </c>
      <c r="I2" s="4"/>
      <c r="J2" s="6"/>
    </row>
    <row r="3" spans="1:10" x14ac:dyDescent="0.25">
      <c r="A3" s="7"/>
      <c r="B3" s="8" t="s">
        <v>5</v>
      </c>
      <c r="C3" s="9" t="s">
        <v>6</v>
      </c>
      <c r="D3" s="10" t="s">
        <v>7</v>
      </c>
      <c r="E3" s="8" t="s">
        <v>5</v>
      </c>
      <c r="F3" s="9" t="s">
        <v>8</v>
      </c>
      <c r="G3" s="11" t="s">
        <v>7</v>
      </c>
      <c r="H3" s="8" t="s">
        <v>5</v>
      </c>
      <c r="I3" s="9" t="s">
        <v>8</v>
      </c>
      <c r="J3" s="11" t="s">
        <v>7</v>
      </c>
    </row>
    <row r="4" spans="1:10" x14ac:dyDescent="0.25">
      <c r="A4" s="12" t="s">
        <v>9</v>
      </c>
      <c r="B4" s="13">
        <f>B130</f>
        <v>3774</v>
      </c>
      <c r="C4" s="14">
        <f>C130</f>
        <v>882</v>
      </c>
      <c r="D4" s="15">
        <f>C4/B4*100</f>
        <v>23.370429252782195</v>
      </c>
      <c r="E4" s="16">
        <f>B4</f>
        <v>3774</v>
      </c>
      <c r="F4" s="17">
        <f>F130</f>
        <v>882</v>
      </c>
      <c r="G4" s="18">
        <f>F4/E4*100</f>
        <v>23.370429252782195</v>
      </c>
      <c r="H4" s="19" t="s">
        <v>10</v>
      </c>
      <c r="I4" s="19" t="s">
        <v>10</v>
      </c>
      <c r="J4" s="20" t="s">
        <v>10</v>
      </c>
    </row>
    <row r="5" spans="1:10" x14ac:dyDescent="0.25">
      <c r="A5" s="21" t="s">
        <v>11</v>
      </c>
      <c r="B5" s="22"/>
      <c r="C5" s="23"/>
      <c r="D5" s="23"/>
      <c r="E5" s="22"/>
      <c r="F5" s="23"/>
      <c r="G5" s="24"/>
      <c r="H5" s="22"/>
      <c r="I5" s="23"/>
      <c r="J5" s="24"/>
    </row>
    <row r="6" spans="1:10" x14ac:dyDescent="0.25">
      <c r="A6" s="12" t="s">
        <v>12</v>
      </c>
      <c r="B6" s="25"/>
      <c r="C6" s="26"/>
      <c r="D6" s="26"/>
      <c r="E6" s="25"/>
      <c r="F6" s="26"/>
      <c r="G6" s="27"/>
      <c r="H6" s="25"/>
      <c r="I6" s="26"/>
      <c r="J6" s="27"/>
    </row>
    <row r="7" spans="1:10" x14ac:dyDescent="0.25">
      <c r="A7" s="28" t="s">
        <v>13</v>
      </c>
      <c r="B7" s="29">
        <f>VLOOKUP(A7,[1]ปล่อย5960!B:C,2,0)</f>
        <v>33</v>
      </c>
      <c r="C7" s="30">
        <f>VLOOKUP(A7,[1]ผิดปี60!B:C,2,0)</f>
        <v>7</v>
      </c>
      <c r="D7" s="31">
        <f t="shared" ref="D7:D13" si="0">C7/B7*100</f>
        <v>21.212121212121211</v>
      </c>
      <c r="E7" s="32">
        <f>B7</f>
        <v>33</v>
      </c>
      <c r="F7" s="30">
        <f t="shared" ref="F7:F12" si="1">C7+L7</f>
        <v>7</v>
      </c>
      <c r="G7" s="33">
        <f>F7/E7*100</f>
        <v>21.212121212121211</v>
      </c>
      <c r="H7" s="34" t="s">
        <v>10</v>
      </c>
      <c r="I7" s="35" t="s">
        <v>10</v>
      </c>
      <c r="J7" s="36" t="s">
        <v>10</v>
      </c>
    </row>
    <row r="8" spans="1:10" x14ac:dyDescent="0.25">
      <c r="A8" s="28" t="s">
        <v>14</v>
      </c>
      <c r="B8" s="29">
        <f>VLOOKUP(A8,[1]ปล่อย5960!B:C,2,0)</f>
        <v>103</v>
      </c>
      <c r="C8" s="30">
        <f>VLOOKUP(A8,[1]ผิดปี60!B:C,2,0)</f>
        <v>24</v>
      </c>
      <c r="D8" s="31">
        <f t="shared" si="0"/>
        <v>23.300970873786408</v>
      </c>
      <c r="E8" s="32">
        <f t="shared" ref="E8:E12" si="2">B8</f>
        <v>103</v>
      </c>
      <c r="F8" s="30">
        <f t="shared" si="1"/>
        <v>24</v>
      </c>
      <c r="G8" s="33">
        <f t="shared" ref="G8:G13" si="3">F8/E8*100</f>
        <v>23.300970873786408</v>
      </c>
      <c r="H8" s="34" t="s">
        <v>10</v>
      </c>
      <c r="I8" s="35" t="s">
        <v>10</v>
      </c>
      <c r="J8" s="36" t="s">
        <v>10</v>
      </c>
    </row>
    <row r="9" spans="1:10" x14ac:dyDescent="0.25">
      <c r="A9" s="28" t="s">
        <v>15</v>
      </c>
      <c r="B9" s="29">
        <f>VLOOKUP(A9,[1]ปล่อย5960!B:C,2,0)</f>
        <v>42</v>
      </c>
      <c r="C9" s="30">
        <f>VLOOKUP(A9,[1]ผิดปี60!B:C,2,0)</f>
        <v>7</v>
      </c>
      <c r="D9" s="31">
        <f t="shared" si="0"/>
        <v>16.666666666666664</v>
      </c>
      <c r="E9" s="32">
        <f t="shared" si="2"/>
        <v>42</v>
      </c>
      <c r="F9" s="30">
        <f t="shared" si="1"/>
        <v>7</v>
      </c>
      <c r="G9" s="33">
        <f t="shared" si="3"/>
        <v>16.666666666666664</v>
      </c>
      <c r="H9" s="34" t="s">
        <v>10</v>
      </c>
      <c r="I9" s="35" t="s">
        <v>10</v>
      </c>
      <c r="J9" s="36" t="s">
        <v>10</v>
      </c>
    </row>
    <row r="10" spans="1:10" x14ac:dyDescent="0.25">
      <c r="A10" s="28" t="s">
        <v>16</v>
      </c>
      <c r="B10" s="29">
        <f>VLOOKUP(A10,[1]ปล่อย5960!B:C,2,0)</f>
        <v>78</v>
      </c>
      <c r="C10" s="30">
        <f>VLOOKUP(A10,[1]ผิดปี60!B:C,2,0)</f>
        <v>14</v>
      </c>
      <c r="D10" s="31">
        <f t="shared" si="0"/>
        <v>17.948717948717949</v>
      </c>
      <c r="E10" s="32">
        <f t="shared" si="2"/>
        <v>78</v>
      </c>
      <c r="F10" s="30">
        <f t="shared" si="1"/>
        <v>14</v>
      </c>
      <c r="G10" s="33">
        <f t="shared" si="3"/>
        <v>17.948717948717949</v>
      </c>
      <c r="H10" s="34" t="s">
        <v>10</v>
      </c>
      <c r="I10" s="35" t="s">
        <v>10</v>
      </c>
      <c r="J10" s="36" t="s">
        <v>10</v>
      </c>
    </row>
    <row r="11" spans="1:10" x14ac:dyDescent="0.25">
      <c r="A11" s="28" t="s">
        <v>17</v>
      </c>
      <c r="B11" s="29">
        <f>VLOOKUP(A11,[1]ปล่อย5960!B:C,2,0)</f>
        <v>17</v>
      </c>
      <c r="C11" s="30">
        <f>VLOOKUP(A11,[1]ผิดปี60!B:C,2,0)</f>
        <v>4</v>
      </c>
      <c r="D11" s="31">
        <f t="shared" si="0"/>
        <v>23.52941176470588</v>
      </c>
      <c r="E11" s="32">
        <f t="shared" si="2"/>
        <v>17</v>
      </c>
      <c r="F11" s="30">
        <f t="shared" si="1"/>
        <v>4</v>
      </c>
      <c r="G11" s="33">
        <f t="shared" si="3"/>
        <v>23.52941176470588</v>
      </c>
      <c r="H11" s="34" t="s">
        <v>10</v>
      </c>
      <c r="I11" s="35" t="s">
        <v>10</v>
      </c>
      <c r="J11" s="36" t="s">
        <v>10</v>
      </c>
    </row>
    <row r="12" spans="1:10" x14ac:dyDescent="0.25">
      <c r="A12" s="28" t="s">
        <v>18</v>
      </c>
      <c r="B12" s="29">
        <f>VLOOKUP(A12,[1]ปล่อย5960!B:C,2,0)</f>
        <v>24</v>
      </c>
      <c r="C12" s="30">
        <f>VLOOKUP(A12,[1]ผิดปี60!B:C,2,0)</f>
        <v>6</v>
      </c>
      <c r="D12" s="31">
        <f t="shared" si="0"/>
        <v>25</v>
      </c>
      <c r="E12" s="32">
        <f t="shared" si="2"/>
        <v>24</v>
      </c>
      <c r="F12" s="30">
        <f t="shared" si="1"/>
        <v>6</v>
      </c>
      <c r="G12" s="33">
        <f t="shared" si="3"/>
        <v>25</v>
      </c>
      <c r="H12" s="34" t="s">
        <v>10</v>
      </c>
      <c r="I12" s="37" t="s">
        <v>10</v>
      </c>
      <c r="J12" s="36" t="s">
        <v>10</v>
      </c>
    </row>
    <row r="13" spans="1:10" x14ac:dyDescent="0.25">
      <c r="A13" s="28" t="s">
        <v>19</v>
      </c>
      <c r="B13" s="29">
        <f>SUM(B7:B12)</f>
        <v>297</v>
      </c>
      <c r="C13" s="30">
        <f>SUM(C7:C12)</f>
        <v>62</v>
      </c>
      <c r="D13" s="31">
        <f t="shared" si="0"/>
        <v>20.875420875420875</v>
      </c>
      <c r="E13" s="29">
        <f>SUM(E7:E12)</f>
        <v>297</v>
      </c>
      <c r="F13" s="30">
        <f>SUM(F7:F12)</f>
        <v>62</v>
      </c>
      <c r="G13" s="33">
        <f t="shared" si="3"/>
        <v>20.875420875420875</v>
      </c>
      <c r="H13" s="34" t="s">
        <v>10</v>
      </c>
      <c r="I13" s="35" t="s">
        <v>10</v>
      </c>
      <c r="J13" s="36" t="s">
        <v>10</v>
      </c>
    </row>
    <row r="14" spans="1:10" x14ac:dyDescent="0.25">
      <c r="A14" s="12" t="s">
        <v>20</v>
      </c>
      <c r="B14" s="25"/>
      <c r="C14" s="26"/>
      <c r="D14" s="26"/>
      <c r="E14" s="25"/>
      <c r="F14" s="26"/>
      <c r="G14" s="27"/>
      <c r="H14" s="25"/>
      <c r="I14" s="26"/>
      <c r="J14" s="27"/>
    </row>
    <row r="15" spans="1:10" x14ac:dyDescent="0.25">
      <c r="A15" s="28" t="s">
        <v>21</v>
      </c>
      <c r="B15" s="29">
        <f>VLOOKUP(A15,[1]ปล่อย5960!B:C,2,0)</f>
        <v>42</v>
      </c>
      <c r="C15" s="30">
        <f>VLOOKUP(A15,[1]ผิดปี60!B:C,2,0)</f>
        <v>7</v>
      </c>
      <c r="D15" s="31">
        <f>C15/B15*100</f>
        <v>16.666666666666664</v>
      </c>
      <c r="E15" s="29">
        <f>B15</f>
        <v>42</v>
      </c>
      <c r="F15" s="30">
        <f>C15+L15</f>
        <v>7</v>
      </c>
      <c r="G15" s="33">
        <f t="shared" ref="G15:G31" si="4">F15/E15*100</f>
        <v>16.666666666666664</v>
      </c>
      <c r="H15" s="38" t="s">
        <v>10</v>
      </c>
      <c r="I15" s="35" t="s">
        <v>10</v>
      </c>
      <c r="J15" s="36" t="s">
        <v>10</v>
      </c>
    </row>
    <row r="16" spans="1:10" x14ac:dyDescent="0.25">
      <c r="A16" s="28" t="s">
        <v>22</v>
      </c>
      <c r="B16" s="29">
        <f>VLOOKUP(A16,[1]ปล่อย5960!B:C,2,0)</f>
        <v>118</v>
      </c>
      <c r="C16" s="30">
        <f>VLOOKUP(A16,[1]ผิดปี60!B:C,2,0)</f>
        <v>14</v>
      </c>
      <c r="D16" s="31">
        <f t="shared" ref="D16:D20" si="5">C16/B16*100</f>
        <v>11.864406779661017</v>
      </c>
      <c r="E16" s="29">
        <f t="shared" ref="E16:E32" si="6">B16</f>
        <v>118</v>
      </c>
      <c r="F16" s="30">
        <f>C16+L16</f>
        <v>14</v>
      </c>
      <c r="G16" s="33">
        <f t="shared" si="4"/>
        <v>11.864406779661017</v>
      </c>
      <c r="H16" s="38" t="s">
        <v>10</v>
      </c>
      <c r="I16" s="35" t="s">
        <v>10</v>
      </c>
      <c r="J16" s="36" t="s">
        <v>10</v>
      </c>
    </row>
    <row r="17" spans="1:10" x14ac:dyDescent="0.25">
      <c r="A17" s="28" t="s">
        <v>23</v>
      </c>
      <c r="B17" s="29">
        <f>VLOOKUP(A17,[1]ปล่อย5960!B:C,2,0)</f>
        <v>38</v>
      </c>
      <c r="C17" s="30">
        <f>VLOOKUP(A17,[1]ผิดปี60!B:C,2,0)</f>
        <v>4</v>
      </c>
      <c r="D17" s="31">
        <f t="shared" si="5"/>
        <v>10.526315789473683</v>
      </c>
      <c r="E17" s="29">
        <f t="shared" si="6"/>
        <v>38</v>
      </c>
      <c r="F17" s="30">
        <f>C17+L17</f>
        <v>4</v>
      </c>
      <c r="G17" s="33">
        <f t="shared" si="4"/>
        <v>10.526315789473683</v>
      </c>
      <c r="H17" s="38" t="s">
        <v>10</v>
      </c>
      <c r="I17" s="35" t="s">
        <v>10</v>
      </c>
      <c r="J17" s="36" t="s">
        <v>10</v>
      </c>
    </row>
    <row r="18" spans="1:10" x14ac:dyDescent="0.25">
      <c r="A18" s="28" t="s">
        <v>24</v>
      </c>
      <c r="B18" s="29">
        <f>VLOOKUP(A18,[1]ปล่อย5960!B:C,2,0)</f>
        <v>192</v>
      </c>
      <c r="C18" s="30">
        <f>VLOOKUP(A18,[1]ผิดปี60!B:C,2,0)</f>
        <v>40</v>
      </c>
      <c r="D18" s="31">
        <f t="shared" si="5"/>
        <v>20.833333333333336</v>
      </c>
      <c r="E18" s="29">
        <f t="shared" si="6"/>
        <v>192</v>
      </c>
      <c r="F18" s="30">
        <f>C18+L18</f>
        <v>40</v>
      </c>
      <c r="G18" s="33">
        <f t="shared" si="4"/>
        <v>20.833333333333336</v>
      </c>
      <c r="H18" s="38" t="s">
        <v>10</v>
      </c>
      <c r="I18" s="35" t="s">
        <v>10</v>
      </c>
      <c r="J18" s="36" t="s">
        <v>10</v>
      </c>
    </row>
    <row r="19" spans="1:10" x14ac:dyDescent="0.25">
      <c r="A19" s="39" t="s">
        <v>25</v>
      </c>
      <c r="B19" s="29">
        <f>VLOOKUP(A19,[1]ปล่อย5960!B:C,2,0)</f>
        <v>63</v>
      </c>
      <c r="C19" s="30">
        <f>VLOOKUP(A19,[1]ผิดปี60!B:C,2,0)</f>
        <v>22</v>
      </c>
      <c r="D19" s="31">
        <f t="shared" si="5"/>
        <v>34.920634920634917</v>
      </c>
      <c r="E19" s="29">
        <f t="shared" si="6"/>
        <v>63</v>
      </c>
      <c r="F19" s="30">
        <f>C19+L19</f>
        <v>22</v>
      </c>
      <c r="G19" s="33">
        <f t="shared" si="4"/>
        <v>34.920634920634917</v>
      </c>
      <c r="H19" s="38" t="s">
        <v>10</v>
      </c>
      <c r="I19" s="35" t="s">
        <v>10</v>
      </c>
      <c r="J19" s="36" t="s">
        <v>10</v>
      </c>
    </row>
    <row r="20" spans="1:10" x14ac:dyDescent="0.25">
      <c r="A20" s="28" t="s">
        <v>26</v>
      </c>
      <c r="B20" s="29">
        <f>SUM(B15:B19)</f>
        <v>453</v>
      </c>
      <c r="C20" s="30">
        <f>SUM(C15:C19)</f>
        <v>87</v>
      </c>
      <c r="D20" s="31">
        <f t="shared" si="5"/>
        <v>19.205298013245034</v>
      </c>
      <c r="E20" s="29">
        <f t="shared" si="6"/>
        <v>453</v>
      </c>
      <c r="F20" s="30">
        <f>SUM(F15:F19)</f>
        <v>87</v>
      </c>
      <c r="G20" s="33">
        <f t="shared" si="4"/>
        <v>19.205298013245034</v>
      </c>
      <c r="H20" s="38" t="s">
        <v>10</v>
      </c>
      <c r="I20" s="37" t="s">
        <v>10</v>
      </c>
      <c r="J20" s="36" t="s">
        <v>10</v>
      </c>
    </row>
    <row r="21" spans="1:10" x14ac:dyDescent="0.25">
      <c r="A21" s="12" t="s">
        <v>27</v>
      </c>
      <c r="B21" s="25"/>
      <c r="C21" s="26"/>
      <c r="D21" s="26"/>
      <c r="E21" s="25"/>
      <c r="F21" s="26"/>
      <c r="G21" s="27"/>
      <c r="H21" s="25"/>
      <c r="I21" s="26"/>
      <c r="J21" s="27"/>
    </row>
    <row r="22" spans="1:10" x14ac:dyDescent="0.25">
      <c r="A22" s="28" t="s">
        <v>28</v>
      </c>
      <c r="B22" s="32">
        <f>VLOOKUP(A22,[1]ปล่อย5960!B:C,2,0)</f>
        <v>85</v>
      </c>
      <c r="C22" s="30">
        <f>VLOOKUP(A22,[1]ผิดปี60!B:C,2,0)</f>
        <v>18</v>
      </c>
      <c r="D22" s="31">
        <f>C22/B22*100</f>
        <v>21.176470588235293</v>
      </c>
      <c r="E22" s="32">
        <f t="shared" si="6"/>
        <v>85</v>
      </c>
      <c r="F22" s="30">
        <f>C22+L22</f>
        <v>18</v>
      </c>
      <c r="G22" s="33">
        <f t="shared" si="4"/>
        <v>21.176470588235293</v>
      </c>
      <c r="H22" s="34" t="s">
        <v>10</v>
      </c>
      <c r="I22" s="35" t="s">
        <v>10</v>
      </c>
      <c r="J22" s="36" t="s">
        <v>10</v>
      </c>
    </row>
    <row r="23" spans="1:10" x14ac:dyDescent="0.25">
      <c r="A23" s="28" t="s">
        <v>29</v>
      </c>
      <c r="B23" s="32">
        <f>VLOOKUP(A23,[1]ปล่อย5960!B:C,2,0)</f>
        <v>67</v>
      </c>
      <c r="C23" s="30">
        <f>VLOOKUP(A23,[1]ผิดปี60!B:C,2,0)</f>
        <v>13</v>
      </c>
      <c r="D23" s="31">
        <f t="shared" ref="D23:D25" si="7">C23/B23*100</f>
        <v>19.402985074626866</v>
      </c>
      <c r="E23" s="32">
        <f t="shared" si="6"/>
        <v>67</v>
      </c>
      <c r="F23" s="30">
        <f>C23+L23</f>
        <v>13</v>
      </c>
      <c r="G23" s="33">
        <f t="shared" si="4"/>
        <v>19.402985074626866</v>
      </c>
      <c r="H23" s="34" t="s">
        <v>10</v>
      </c>
      <c r="I23" s="35" t="s">
        <v>10</v>
      </c>
      <c r="J23" s="36" t="s">
        <v>10</v>
      </c>
    </row>
    <row r="24" spans="1:10" x14ac:dyDescent="0.25">
      <c r="A24" s="28" t="s">
        <v>30</v>
      </c>
      <c r="B24" s="32">
        <f>VLOOKUP(A24,[1]ปล่อย5960!B:C,2,0)</f>
        <v>6</v>
      </c>
      <c r="C24" s="30">
        <f>VLOOKUP(A24,[1]ผิดปี60!B:C,2,0)</f>
        <v>0</v>
      </c>
      <c r="D24" s="31">
        <f t="shared" si="7"/>
        <v>0</v>
      </c>
      <c r="E24" s="32">
        <f t="shared" si="6"/>
        <v>6</v>
      </c>
      <c r="F24" s="30">
        <f>C24+L24</f>
        <v>0</v>
      </c>
      <c r="G24" s="33">
        <f t="shared" si="4"/>
        <v>0</v>
      </c>
      <c r="H24" s="34" t="s">
        <v>10</v>
      </c>
      <c r="I24" s="35" t="s">
        <v>10</v>
      </c>
      <c r="J24" s="36" t="s">
        <v>10</v>
      </c>
    </row>
    <row r="25" spans="1:10" x14ac:dyDescent="0.25">
      <c r="A25" s="28" t="s">
        <v>31</v>
      </c>
      <c r="B25" s="29">
        <f>SUM(B22:B24)</f>
        <v>158</v>
      </c>
      <c r="C25" s="30">
        <f>SUM(C22:C24)</f>
        <v>31</v>
      </c>
      <c r="D25" s="31">
        <f t="shared" si="7"/>
        <v>19.62025316455696</v>
      </c>
      <c r="E25" s="29">
        <f t="shared" si="6"/>
        <v>158</v>
      </c>
      <c r="F25" s="30">
        <f>SUM(F22:F24)</f>
        <v>31</v>
      </c>
      <c r="G25" s="33">
        <f t="shared" si="4"/>
        <v>19.62025316455696</v>
      </c>
      <c r="H25" s="34" t="s">
        <v>10</v>
      </c>
      <c r="I25" s="35" t="s">
        <v>10</v>
      </c>
      <c r="J25" s="36" t="s">
        <v>10</v>
      </c>
    </row>
    <row r="26" spans="1:10" x14ac:dyDescent="0.25">
      <c r="A26" s="12" t="s">
        <v>32</v>
      </c>
      <c r="B26" s="25"/>
      <c r="C26" s="26"/>
      <c r="D26" s="26"/>
      <c r="E26" s="25"/>
      <c r="F26" s="26"/>
      <c r="G26" s="27"/>
      <c r="H26" s="25"/>
      <c r="I26" s="26"/>
      <c r="J26" s="27"/>
    </row>
    <row r="27" spans="1:10" x14ac:dyDescent="0.25">
      <c r="A27" s="40" t="s">
        <v>33</v>
      </c>
      <c r="B27" s="32">
        <f>VLOOKUP(A27,[1]ปล่อย5960!B:C,2,0)</f>
        <v>31</v>
      </c>
      <c r="C27" s="30">
        <f>VLOOKUP(A27,[1]ผิดปี60!B:C,2,0)</f>
        <v>5</v>
      </c>
      <c r="D27" s="31">
        <f>C27/B27*100</f>
        <v>16.129032258064516</v>
      </c>
      <c r="E27" s="32">
        <f t="shared" si="6"/>
        <v>31</v>
      </c>
      <c r="F27" s="30">
        <f>C27+L27</f>
        <v>5</v>
      </c>
      <c r="G27" s="33">
        <f t="shared" si="4"/>
        <v>16.129032258064516</v>
      </c>
      <c r="H27" s="34" t="s">
        <v>10</v>
      </c>
      <c r="I27" s="35" t="s">
        <v>10</v>
      </c>
      <c r="J27" s="36" t="s">
        <v>10</v>
      </c>
    </row>
    <row r="28" spans="1:10" x14ac:dyDescent="0.25">
      <c r="A28" s="40" t="s">
        <v>34</v>
      </c>
      <c r="B28" s="32">
        <f>VLOOKUP(A28,[1]ปล่อย5960!B:C,2,0)</f>
        <v>19</v>
      </c>
      <c r="C28" s="30">
        <f>VLOOKUP(A28,[1]ผิดปี60!B:C,2,0)</f>
        <v>3</v>
      </c>
      <c r="D28" s="31">
        <f t="shared" ref="D28:D32" si="8">C28/B28*100</f>
        <v>15.789473684210526</v>
      </c>
      <c r="E28" s="32">
        <f t="shared" si="6"/>
        <v>19</v>
      </c>
      <c r="F28" s="30">
        <f>C28+L28</f>
        <v>3</v>
      </c>
      <c r="G28" s="33">
        <f t="shared" si="4"/>
        <v>15.789473684210526</v>
      </c>
      <c r="H28" s="34" t="s">
        <v>10</v>
      </c>
      <c r="I28" s="35" t="s">
        <v>10</v>
      </c>
      <c r="J28" s="36" t="s">
        <v>10</v>
      </c>
    </row>
    <row r="29" spans="1:10" x14ac:dyDescent="0.25">
      <c r="A29" s="40" t="s">
        <v>35</v>
      </c>
      <c r="B29" s="32">
        <f>VLOOKUP(A29,[1]ปล่อย5960!B:C,2,0)</f>
        <v>4</v>
      </c>
      <c r="C29" s="30">
        <f>VLOOKUP(A29,[1]ผิดปี60!B:C,2,0)</f>
        <v>2</v>
      </c>
      <c r="D29" s="31">
        <f t="shared" si="8"/>
        <v>50</v>
      </c>
      <c r="E29" s="32">
        <f t="shared" si="6"/>
        <v>4</v>
      </c>
      <c r="F29" s="30">
        <f>C29+L29</f>
        <v>2</v>
      </c>
      <c r="G29" s="33">
        <f t="shared" si="4"/>
        <v>50</v>
      </c>
      <c r="H29" s="34" t="s">
        <v>10</v>
      </c>
      <c r="I29" s="35" t="s">
        <v>10</v>
      </c>
      <c r="J29" s="36" t="s">
        <v>10</v>
      </c>
    </row>
    <row r="30" spans="1:10" x14ac:dyDescent="0.25">
      <c r="A30" s="40" t="s">
        <v>36</v>
      </c>
      <c r="B30" s="32">
        <f>VLOOKUP(A30,[1]ปล่อย5960!B:C,2,0)</f>
        <v>35</v>
      </c>
      <c r="C30" s="30">
        <f>VLOOKUP(A30,[1]ผิดปี60!B:C,2,0)</f>
        <v>3</v>
      </c>
      <c r="D30" s="31">
        <f t="shared" si="8"/>
        <v>8.5714285714285712</v>
      </c>
      <c r="E30" s="32">
        <f t="shared" si="6"/>
        <v>35</v>
      </c>
      <c r="F30" s="30">
        <f>C30+L30</f>
        <v>3</v>
      </c>
      <c r="G30" s="33">
        <f t="shared" si="4"/>
        <v>8.5714285714285712</v>
      </c>
      <c r="H30" s="34" t="s">
        <v>10</v>
      </c>
      <c r="I30" s="35" t="s">
        <v>10</v>
      </c>
      <c r="J30" s="36" t="s">
        <v>10</v>
      </c>
    </row>
    <row r="31" spans="1:10" x14ac:dyDescent="0.25">
      <c r="A31" s="40" t="s">
        <v>37</v>
      </c>
      <c r="B31" s="41">
        <f>SUM(B27:B30)</f>
        <v>89</v>
      </c>
      <c r="C31" s="42">
        <f>SUM(C27:C30)</f>
        <v>13</v>
      </c>
      <c r="D31" s="31">
        <f t="shared" si="8"/>
        <v>14.606741573033707</v>
      </c>
      <c r="E31" s="32">
        <f t="shared" si="6"/>
        <v>89</v>
      </c>
      <c r="F31" s="30">
        <f>SUM(F27:F30)</f>
        <v>13</v>
      </c>
      <c r="G31" s="33">
        <f t="shared" si="4"/>
        <v>14.606741573033707</v>
      </c>
      <c r="H31" s="34" t="s">
        <v>10</v>
      </c>
      <c r="I31" s="35" t="s">
        <v>10</v>
      </c>
      <c r="J31" s="36" t="s">
        <v>10</v>
      </c>
    </row>
    <row r="32" spans="1:10" x14ac:dyDescent="0.25">
      <c r="A32" s="43" t="s">
        <v>38</v>
      </c>
      <c r="B32" s="44">
        <f>B13+B20+B25+B31</f>
        <v>997</v>
      </c>
      <c r="C32" s="45">
        <f t="shared" ref="C32" si="9">C25+C20+C13+C31</f>
        <v>193</v>
      </c>
      <c r="D32" s="46">
        <f t="shared" si="8"/>
        <v>19.358074222668005</v>
      </c>
      <c r="E32" s="44">
        <f t="shared" si="6"/>
        <v>997</v>
      </c>
      <c r="F32" s="45">
        <f>F13+F20+F25+F31</f>
        <v>193</v>
      </c>
      <c r="G32" s="47">
        <f>F32/E32*100</f>
        <v>19.358074222668005</v>
      </c>
      <c r="H32" s="34" t="s">
        <v>10</v>
      </c>
      <c r="I32" s="35" t="s">
        <v>10</v>
      </c>
      <c r="J32" s="36" t="s">
        <v>10</v>
      </c>
    </row>
    <row r="33" spans="1:10" x14ac:dyDescent="0.25">
      <c r="A33" s="21" t="s">
        <v>39</v>
      </c>
      <c r="B33" s="22"/>
      <c r="C33" s="23"/>
      <c r="D33" s="23"/>
      <c r="E33" s="22"/>
      <c r="F33" s="23"/>
      <c r="G33" s="24"/>
      <c r="H33" s="22"/>
      <c r="I33" s="23"/>
      <c r="J33" s="24"/>
    </row>
    <row r="34" spans="1:10" x14ac:dyDescent="0.25">
      <c r="A34" s="12" t="s">
        <v>40</v>
      </c>
      <c r="B34" s="25"/>
      <c r="C34" s="26"/>
      <c r="D34" s="26"/>
      <c r="E34" s="25"/>
      <c r="F34" s="26"/>
      <c r="G34" s="27"/>
      <c r="H34" s="25"/>
      <c r="I34" s="26"/>
      <c r="J34" s="27"/>
    </row>
    <row r="35" spans="1:10" x14ac:dyDescent="0.25">
      <c r="A35" s="28" t="s">
        <v>41</v>
      </c>
      <c r="B35" s="29">
        <f>VLOOKUP(A35,[1]ปล่อย5960!B:C,2,0)</f>
        <v>20</v>
      </c>
      <c r="C35" s="30">
        <f>VLOOKUP(A35,[1]ผิดปี60!B:C,2,0)</f>
        <v>2</v>
      </c>
      <c r="D35" s="31">
        <f t="shared" ref="D35:D49" si="10">C35/B35*100</f>
        <v>10</v>
      </c>
      <c r="E35" s="32">
        <f t="shared" ref="E35:E40" si="11">B35</f>
        <v>20</v>
      </c>
      <c r="F35" s="30">
        <f>C35+L35</f>
        <v>2</v>
      </c>
      <c r="G35" s="33">
        <f t="shared" ref="G35:G49" si="12">F35/E35*100</f>
        <v>10</v>
      </c>
      <c r="H35" s="34" t="s">
        <v>10</v>
      </c>
      <c r="I35" s="35" t="s">
        <v>10</v>
      </c>
      <c r="J35" s="36" t="s">
        <v>10</v>
      </c>
    </row>
    <row r="36" spans="1:10" x14ac:dyDescent="0.25">
      <c r="A36" s="28" t="s">
        <v>42</v>
      </c>
      <c r="B36" s="29">
        <f>VLOOKUP(A36,[1]ปล่อย5960!B:C,2,0)</f>
        <v>76</v>
      </c>
      <c r="C36" s="30">
        <f>VLOOKUP(A36,[1]ผิดปี60!B:C,2,0)</f>
        <v>7</v>
      </c>
      <c r="D36" s="31">
        <f t="shared" si="10"/>
        <v>9.2105263157894726</v>
      </c>
      <c r="E36" s="32">
        <f t="shared" si="11"/>
        <v>76</v>
      </c>
      <c r="F36" s="30">
        <f>C36+L36</f>
        <v>7</v>
      </c>
      <c r="G36" s="33">
        <f t="shared" si="12"/>
        <v>9.2105263157894726</v>
      </c>
      <c r="H36" s="34" t="s">
        <v>10</v>
      </c>
      <c r="I36" s="35" t="s">
        <v>10</v>
      </c>
      <c r="J36" s="36" t="s">
        <v>10</v>
      </c>
    </row>
    <row r="37" spans="1:10" x14ac:dyDescent="0.25">
      <c r="A37" s="28" t="s">
        <v>43</v>
      </c>
      <c r="B37" s="29">
        <f>VLOOKUP(A37,[1]ปล่อย5960!B:C,2,0)</f>
        <v>23</v>
      </c>
      <c r="C37" s="30">
        <f>VLOOKUP(A37,[1]ผิดปี60!B:C,2,0)</f>
        <v>5</v>
      </c>
      <c r="D37" s="31">
        <f t="shared" si="10"/>
        <v>21.739130434782609</v>
      </c>
      <c r="E37" s="32">
        <f t="shared" si="11"/>
        <v>23</v>
      </c>
      <c r="F37" s="30">
        <f>C37+L37</f>
        <v>5</v>
      </c>
      <c r="G37" s="33">
        <f t="shared" si="12"/>
        <v>21.739130434782609</v>
      </c>
      <c r="H37" s="34" t="s">
        <v>10</v>
      </c>
      <c r="I37" s="35" t="s">
        <v>10</v>
      </c>
      <c r="J37" s="36" t="s">
        <v>10</v>
      </c>
    </row>
    <row r="38" spans="1:10" x14ac:dyDescent="0.25">
      <c r="A38" s="28" t="s">
        <v>44</v>
      </c>
      <c r="B38" s="29">
        <f>VLOOKUP(A38,[1]ปล่อย5960!B:C,2,0)</f>
        <v>53</v>
      </c>
      <c r="C38" s="30">
        <f>VLOOKUP(A38,[1]ผิดปี60!B:C,2,0)</f>
        <v>12</v>
      </c>
      <c r="D38" s="31">
        <f t="shared" si="10"/>
        <v>22.641509433962266</v>
      </c>
      <c r="E38" s="32">
        <f t="shared" si="11"/>
        <v>53</v>
      </c>
      <c r="F38" s="30">
        <f>C38+L38</f>
        <v>12</v>
      </c>
      <c r="G38" s="33">
        <f t="shared" si="12"/>
        <v>22.641509433962266</v>
      </c>
      <c r="H38" s="34" t="s">
        <v>10</v>
      </c>
      <c r="I38" s="35" t="s">
        <v>10</v>
      </c>
      <c r="J38" s="36" t="s">
        <v>10</v>
      </c>
    </row>
    <row r="39" spans="1:10" x14ac:dyDescent="0.25">
      <c r="A39" s="28" t="s">
        <v>45</v>
      </c>
      <c r="B39" s="29">
        <f>VLOOKUP(A39,[1]ปล่อย5960!B:C,2,0)</f>
        <v>83</v>
      </c>
      <c r="C39" s="30">
        <f>VLOOKUP(A39,[1]ผิดปี60!B:C,2,0)</f>
        <v>26</v>
      </c>
      <c r="D39" s="31">
        <f t="shared" si="10"/>
        <v>31.325301204819279</v>
      </c>
      <c r="E39" s="32">
        <f t="shared" si="11"/>
        <v>83</v>
      </c>
      <c r="F39" s="30">
        <f>C39+L39</f>
        <v>26</v>
      </c>
      <c r="G39" s="33">
        <f t="shared" si="12"/>
        <v>31.325301204819279</v>
      </c>
      <c r="H39" s="34" t="s">
        <v>10</v>
      </c>
      <c r="I39" s="35" t="s">
        <v>10</v>
      </c>
      <c r="J39" s="36" t="s">
        <v>10</v>
      </c>
    </row>
    <row r="40" spans="1:10" x14ac:dyDescent="0.25">
      <c r="A40" s="28" t="s">
        <v>46</v>
      </c>
      <c r="B40" s="29">
        <f>SUM(B35:B39)</f>
        <v>255</v>
      </c>
      <c r="C40" s="30">
        <f>SUM(C35:C39)</f>
        <v>52</v>
      </c>
      <c r="D40" s="31">
        <f t="shared" si="10"/>
        <v>20.392156862745097</v>
      </c>
      <c r="E40" s="29">
        <f t="shared" si="11"/>
        <v>255</v>
      </c>
      <c r="F40" s="30">
        <f>SUM(F35:F39)</f>
        <v>52</v>
      </c>
      <c r="G40" s="33">
        <f t="shared" si="12"/>
        <v>20.392156862745097</v>
      </c>
      <c r="H40" s="34" t="s">
        <v>10</v>
      </c>
      <c r="I40" s="35" t="s">
        <v>10</v>
      </c>
      <c r="J40" s="36" t="s">
        <v>10</v>
      </c>
    </row>
    <row r="41" spans="1:10" x14ac:dyDescent="0.25">
      <c r="A41" s="12" t="s">
        <v>47</v>
      </c>
      <c r="B41" s="25"/>
      <c r="C41" s="26"/>
      <c r="D41" s="26"/>
      <c r="E41" s="25"/>
      <c r="F41" s="26"/>
      <c r="G41" s="27"/>
      <c r="H41" s="25"/>
      <c r="I41" s="26"/>
      <c r="J41" s="27"/>
    </row>
    <row r="42" spans="1:10" x14ac:dyDescent="0.25">
      <c r="A42" s="28" t="s">
        <v>48</v>
      </c>
      <c r="B42" s="32">
        <f>VLOOKUP(A42,[1]ปล่อย5960!B:C,2,0)</f>
        <v>22</v>
      </c>
      <c r="C42" s="30">
        <f>VLOOKUP(A42,[1]ผิดปี60!B:C,2,0)</f>
        <v>2</v>
      </c>
      <c r="D42" s="31">
        <f t="shared" si="10"/>
        <v>9.0909090909090917</v>
      </c>
      <c r="E42" s="29">
        <f t="shared" ref="E42:E49" si="13">B42</f>
        <v>22</v>
      </c>
      <c r="F42" s="30">
        <f t="shared" ref="F42:F47" si="14">C42+L42</f>
        <v>2</v>
      </c>
      <c r="G42" s="33">
        <f t="shared" si="12"/>
        <v>9.0909090909090917</v>
      </c>
      <c r="H42" s="34" t="s">
        <v>10</v>
      </c>
      <c r="I42" s="35" t="s">
        <v>10</v>
      </c>
      <c r="J42" s="36" t="s">
        <v>10</v>
      </c>
    </row>
    <row r="43" spans="1:10" x14ac:dyDescent="0.25">
      <c r="A43" s="28" t="s">
        <v>49</v>
      </c>
      <c r="B43" s="32">
        <f>VLOOKUP(A43,[1]ปล่อย5960!B:C,2,0)</f>
        <v>38</v>
      </c>
      <c r="C43" s="30">
        <f>VLOOKUP(A43,[1]ผิดปี60!B:C,2,0)</f>
        <v>6</v>
      </c>
      <c r="D43" s="31">
        <f t="shared" si="10"/>
        <v>15.789473684210526</v>
      </c>
      <c r="E43" s="29">
        <f t="shared" si="13"/>
        <v>38</v>
      </c>
      <c r="F43" s="30">
        <f t="shared" si="14"/>
        <v>6</v>
      </c>
      <c r="G43" s="33">
        <f t="shared" si="12"/>
        <v>15.789473684210526</v>
      </c>
      <c r="H43" s="34" t="s">
        <v>10</v>
      </c>
      <c r="I43" s="35" t="s">
        <v>10</v>
      </c>
      <c r="J43" s="36" t="s">
        <v>10</v>
      </c>
    </row>
    <row r="44" spans="1:10" x14ac:dyDescent="0.25">
      <c r="A44" s="28" t="s">
        <v>50</v>
      </c>
      <c r="B44" s="32">
        <f>VLOOKUP(A44,[1]ปล่อย5960!B:C,2,0)</f>
        <v>19</v>
      </c>
      <c r="C44" s="30">
        <f>VLOOKUP(A44,[1]ผิดปี60!B:C,2,0)</f>
        <v>5</v>
      </c>
      <c r="D44" s="31">
        <f t="shared" si="10"/>
        <v>26.315789473684209</v>
      </c>
      <c r="E44" s="29">
        <f t="shared" si="13"/>
        <v>19</v>
      </c>
      <c r="F44" s="30">
        <f t="shared" si="14"/>
        <v>5</v>
      </c>
      <c r="G44" s="33">
        <f t="shared" si="12"/>
        <v>26.315789473684209</v>
      </c>
      <c r="H44" s="34" t="s">
        <v>10</v>
      </c>
      <c r="I44" s="35" t="s">
        <v>10</v>
      </c>
      <c r="J44" s="36" t="s">
        <v>10</v>
      </c>
    </row>
    <row r="45" spans="1:10" x14ac:dyDescent="0.25">
      <c r="A45" s="28" t="s">
        <v>51</v>
      </c>
      <c r="B45" s="32">
        <f>VLOOKUP(A45,[1]ปล่อย5960!B:C,2,0)</f>
        <v>18</v>
      </c>
      <c r="C45" s="30">
        <f>VLOOKUP(A45,[1]ผิดปี60!B:C,2,0)</f>
        <v>7</v>
      </c>
      <c r="D45" s="31">
        <f t="shared" si="10"/>
        <v>38.888888888888893</v>
      </c>
      <c r="E45" s="29">
        <f t="shared" si="13"/>
        <v>18</v>
      </c>
      <c r="F45" s="30">
        <f t="shared" si="14"/>
        <v>7</v>
      </c>
      <c r="G45" s="33">
        <f t="shared" si="12"/>
        <v>38.888888888888893</v>
      </c>
      <c r="H45" s="34" t="s">
        <v>10</v>
      </c>
      <c r="I45" s="35" t="s">
        <v>10</v>
      </c>
      <c r="J45" s="36" t="s">
        <v>10</v>
      </c>
    </row>
    <row r="46" spans="1:10" x14ac:dyDescent="0.25">
      <c r="A46" s="28" t="s">
        <v>52</v>
      </c>
      <c r="B46" s="32">
        <f>VLOOKUP(A46,[1]ปล่อย5960!B:C,2,0)</f>
        <v>5</v>
      </c>
      <c r="C46" s="30">
        <f>VLOOKUP(A46,[1]ผิดปี60!B:C,2,0)</f>
        <v>0</v>
      </c>
      <c r="D46" s="31">
        <f t="shared" si="10"/>
        <v>0</v>
      </c>
      <c r="E46" s="29">
        <f t="shared" si="13"/>
        <v>5</v>
      </c>
      <c r="F46" s="30">
        <f t="shared" si="14"/>
        <v>0</v>
      </c>
      <c r="G46" s="33">
        <f t="shared" si="12"/>
        <v>0</v>
      </c>
      <c r="H46" s="34" t="s">
        <v>10</v>
      </c>
      <c r="I46" s="35" t="s">
        <v>10</v>
      </c>
      <c r="J46" s="36" t="s">
        <v>10</v>
      </c>
    </row>
    <row r="47" spans="1:10" x14ac:dyDescent="0.25">
      <c r="A47" s="28" t="s">
        <v>53</v>
      </c>
      <c r="B47" s="32">
        <f>VLOOKUP(A47,[1]ปล่อย5960!B:C,2,0)</f>
        <v>50</v>
      </c>
      <c r="C47" s="30">
        <f>VLOOKUP(A47,[1]ผิดปี60!B:C,2,0)</f>
        <v>12</v>
      </c>
      <c r="D47" s="31">
        <f t="shared" si="10"/>
        <v>24</v>
      </c>
      <c r="E47" s="29">
        <f t="shared" si="13"/>
        <v>50</v>
      </c>
      <c r="F47" s="30">
        <f t="shared" si="14"/>
        <v>12</v>
      </c>
      <c r="G47" s="33">
        <f t="shared" si="12"/>
        <v>24</v>
      </c>
      <c r="H47" s="34" t="s">
        <v>10</v>
      </c>
      <c r="I47" s="35" t="s">
        <v>10</v>
      </c>
      <c r="J47" s="36" t="s">
        <v>10</v>
      </c>
    </row>
    <row r="48" spans="1:10" x14ac:dyDescent="0.25">
      <c r="A48" s="28" t="s">
        <v>54</v>
      </c>
      <c r="B48" s="29">
        <f>SUM(B42:B47)</f>
        <v>152</v>
      </c>
      <c r="C48" s="30">
        <f>SUM(C42:C47)</f>
        <v>32</v>
      </c>
      <c r="D48" s="31">
        <f t="shared" si="10"/>
        <v>21.052631578947366</v>
      </c>
      <c r="E48" s="29">
        <f t="shared" si="13"/>
        <v>152</v>
      </c>
      <c r="F48" s="30">
        <f>SUM(F42:F47)</f>
        <v>32</v>
      </c>
      <c r="G48" s="33">
        <f t="shared" si="12"/>
        <v>21.052631578947366</v>
      </c>
      <c r="H48" s="34" t="s">
        <v>10</v>
      </c>
      <c r="I48" s="35" t="s">
        <v>10</v>
      </c>
      <c r="J48" s="36" t="s">
        <v>10</v>
      </c>
    </row>
    <row r="49" spans="1:10" x14ac:dyDescent="0.25">
      <c r="A49" s="43" t="s">
        <v>55</v>
      </c>
      <c r="B49" s="44">
        <f>B40+B48</f>
        <v>407</v>
      </c>
      <c r="C49" s="45">
        <f>C40+C48</f>
        <v>84</v>
      </c>
      <c r="D49" s="48">
        <f t="shared" si="10"/>
        <v>20.638820638820636</v>
      </c>
      <c r="E49" s="44">
        <f t="shared" si="13"/>
        <v>407</v>
      </c>
      <c r="F49" s="49">
        <f>F40+F48</f>
        <v>84</v>
      </c>
      <c r="G49" s="47">
        <f t="shared" si="12"/>
        <v>20.638820638820636</v>
      </c>
      <c r="H49" s="34" t="s">
        <v>10</v>
      </c>
      <c r="I49" s="35" t="s">
        <v>10</v>
      </c>
      <c r="J49" s="36" t="s">
        <v>10</v>
      </c>
    </row>
    <row r="50" spans="1:10" x14ac:dyDescent="0.25">
      <c r="A50" s="21" t="s">
        <v>56</v>
      </c>
      <c r="B50" s="22"/>
      <c r="C50" s="23"/>
      <c r="D50" s="23"/>
      <c r="E50" s="22"/>
      <c r="F50" s="23"/>
      <c r="G50" s="24"/>
      <c r="H50" s="22"/>
      <c r="I50" s="23"/>
      <c r="J50" s="24"/>
    </row>
    <row r="51" spans="1:10" x14ac:dyDescent="0.25">
      <c r="A51" s="12" t="s">
        <v>57</v>
      </c>
      <c r="B51" s="25"/>
      <c r="C51" s="26"/>
      <c r="D51" s="26"/>
      <c r="E51" s="25"/>
      <c r="F51" s="50"/>
      <c r="G51" s="27"/>
      <c r="H51" s="25"/>
      <c r="I51" s="51"/>
      <c r="J51" s="52"/>
    </row>
    <row r="52" spans="1:10" x14ac:dyDescent="0.25">
      <c r="A52" s="28" t="s">
        <v>58</v>
      </c>
      <c r="B52" s="29">
        <f>VLOOKUP(A52,[1]ปล่อย5960!B:C,2,0)</f>
        <v>23</v>
      </c>
      <c r="C52" s="30">
        <f>VLOOKUP(A52,[1]ผิดปี60!B:C,2,0)</f>
        <v>6</v>
      </c>
      <c r="D52" s="31">
        <f t="shared" ref="D52:D56" si="15">C52/B52*100</f>
        <v>26.086956521739129</v>
      </c>
      <c r="E52" s="32">
        <f t="shared" ref="E52:E56" si="16">B52</f>
        <v>23</v>
      </c>
      <c r="F52" s="30">
        <f>C52+L52</f>
        <v>6</v>
      </c>
      <c r="G52" s="53">
        <f t="shared" ref="G52:G56" si="17">F52/E52*100</f>
        <v>26.086956521739129</v>
      </c>
      <c r="H52" s="34" t="s">
        <v>10</v>
      </c>
      <c r="I52" s="35" t="s">
        <v>10</v>
      </c>
      <c r="J52" s="36" t="s">
        <v>10</v>
      </c>
    </row>
    <row r="53" spans="1:10" x14ac:dyDescent="0.25">
      <c r="A53" s="28" t="s">
        <v>59</v>
      </c>
      <c r="B53" s="29">
        <f>VLOOKUP(A53,[1]ปล่อย5960!B:C,2,0)</f>
        <v>28</v>
      </c>
      <c r="C53" s="30">
        <f>VLOOKUP(A53,[1]ผิดปี60!B:C,2,0)</f>
        <v>8</v>
      </c>
      <c r="D53" s="31">
        <f t="shared" si="15"/>
        <v>28.571428571428569</v>
      </c>
      <c r="E53" s="32">
        <f t="shared" si="16"/>
        <v>28</v>
      </c>
      <c r="F53" s="30">
        <f>C53+L53</f>
        <v>8</v>
      </c>
      <c r="G53" s="33">
        <f t="shared" si="17"/>
        <v>28.571428571428569</v>
      </c>
      <c r="H53" s="34" t="s">
        <v>10</v>
      </c>
      <c r="I53" s="35" t="s">
        <v>10</v>
      </c>
      <c r="J53" s="36" t="s">
        <v>10</v>
      </c>
    </row>
    <row r="54" spans="1:10" x14ac:dyDescent="0.25">
      <c r="A54" s="28" t="s">
        <v>60</v>
      </c>
      <c r="B54" s="29">
        <f>VLOOKUP(A54,[1]ปล่อย5960!B:C,2,0)</f>
        <v>22</v>
      </c>
      <c r="C54" s="30">
        <f>VLOOKUP(A54,[1]ผิดปี60!B:C,2,0)</f>
        <v>6</v>
      </c>
      <c r="D54" s="31">
        <f t="shared" si="15"/>
        <v>27.27272727272727</v>
      </c>
      <c r="E54" s="32">
        <f t="shared" si="16"/>
        <v>22</v>
      </c>
      <c r="F54" s="30">
        <f>C54+L54</f>
        <v>6</v>
      </c>
      <c r="G54" s="33">
        <f t="shared" si="17"/>
        <v>27.27272727272727</v>
      </c>
      <c r="H54" s="34" t="s">
        <v>10</v>
      </c>
      <c r="I54" s="35" t="s">
        <v>10</v>
      </c>
      <c r="J54" s="36" t="s">
        <v>10</v>
      </c>
    </row>
    <row r="55" spans="1:10" x14ac:dyDescent="0.25">
      <c r="A55" s="43" t="s">
        <v>61</v>
      </c>
      <c r="B55" s="44">
        <f>SUM(B52:B54)</f>
        <v>73</v>
      </c>
      <c r="C55" s="45">
        <f>SUM(C52:C54)</f>
        <v>20</v>
      </c>
      <c r="D55" s="48">
        <f t="shared" si="15"/>
        <v>27.397260273972602</v>
      </c>
      <c r="E55" s="54">
        <f t="shared" si="16"/>
        <v>73</v>
      </c>
      <c r="F55" s="45">
        <f>SUM(F52:F54)</f>
        <v>20</v>
      </c>
      <c r="G55" s="47">
        <f t="shared" si="17"/>
        <v>27.397260273972602</v>
      </c>
      <c r="H55" s="34" t="s">
        <v>10</v>
      </c>
      <c r="I55" s="35" t="s">
        <v>10</v>
      </c>
      <c r="J55" s="36" t="s">
        <v>10</v>
      </c>
    </row>
    <row r="56" spans="1:10" x14ac:dyDescent="0.25">
      <c r="A56" s="43" t="s">
        <v>62</v>
      </c>
      <c r="B56" s="44">
        <f>B49+B55</f>
        <v>480</v>
      </c>
      <c r="C56" s="45">
        <f>C49+C55</f>
        <v>104</v>
      </c>
      <c r="D56" s="48">
        <f t="shared" si="15"/>
        <v>21.666666666666668</v>
      </c>
      <c r="E56" s="44">
        <f t="shared" si="16"/>
        <v>480</v>
      </c>
      <c r="F56" s="49">
        <f>F49+F55</f>
        <v>104</v>
      </c>
      <c r="G56" s="47">
        <f t="shared" si="17"/>
        <v>21.666666666666668</v>
      </c>
      <c r="H56" s="34" t="s">
        <v>10</v>
      </c>
      <c r="I56" s="35" t="s">
        <v>10</v>
      </c>
      <c r="J56" s="36" t="s">
        <v>10</v>
      </c>
    </row>
    <row r="57" spans="1:10" x14ac:dyDescent="0.25">
      <c r="A57" s="21" t="s">
        <v>63</v>
      </c>
      <c r="B57" s="22"/>
      <c r="C57" s="23"/>
      <c r="D57" s="23"/>
      <c r="E57" s="22"/>
      <c r="F57" s="23"/>
      <c r="G57" s="24"/>
      <c r="H57" s="22"/>
      <c r="I57" s="23"/>
      <c r="J57" s="24"/>
    </row>
    <row r="58" spans="1:10" x14ac:dyDescent="0.25">
      <c r="A58" s="12" t="s">
        <v>64</v>
      </c>
      <c r="B58" s="25"/>
      <c r="C58" s="26"/>
      <c r="D58" s="26"/>
      <c r="E58" s="25"/>
      <c r="F58" s="26"/>
      <c r="G58" s="27"/>
      <c r="H58" s="25"/>
      <c r="I58" s="26"/>
      <c r="J58" s="27"/>
    </row>
    <row r="59" spans="1:10" x14ac:dyDescent="0.25">
      <c r="A59" s="28" t="s">
        <v>65</v>
      </c>
      <c r="B59" s="32">
        <f>VLOOKUP(A59,[1]ปล่อย5960!B:C,2,0)</f>
        <v>46</v>
      </c>
      <c r="C59" s="30">
        <f>VLOOKUP(A59,[1]ผิดปี60!B:C,2,0)</f>
        <v>9</v>
      </c>
      <c r="D59" s="31">
        <f>C59/B59*100</f>
        <v>19.565217391304348</v>
      </c>
      <c r="E59" s="29">
        <f t="shared" ref="E59:E62" si="18">B59</f>
        <v>46</v>
      </c>
      <c r="F59" s="30">
        <f>C59+L59</f>
        <v>9</v>
      </c>
      <c r="G59" s="33">
        <f t="shared" ref="G59:G70" si="19">F59/E59*100</f>
        <v>19.565217391304348</v>
      </c>
      <c r="H59" s="34" t="s">
        <v>10</v>
      </c>
      <c r="I59" s="35" t="s">
        <v>10</v>
      </c>
      <c r="J59" s="36" t="s">
        <v>10</v>
      </c>
    </row>
    <row r="60" spans="1:10" x14ac:dyDescent="0.25">
      <c r="A60" s="28" t="s">
        <v>66</v>
      </c>
      <c r="B60" s="32">
        <f>VLOOKUP(A60,[1]ปล่อย5960!B:C,2,0)</f>
        <v>82</v>
      </c>
      <c r="C60" s="30">
        <f>VLOOKUP(A60,[1]ผิดปี60!B:C,2,0)</f>
        <v>18</v>
      </c>
      <c r="D60" s="31">
        <f t="shared" ref="D60:D62" si="20">C60/B60*100</f>
        <v>21.951219512195124</v>
      </c>
      <c r="E60" s="29">
        <f t="shared" si="18"/>
        <v>82</v>
      </c>
      <c r="F60" s="30">
        <f>C60+L60</f>
        <v>18</v>
      </c>
      <c r="G60" s="33">
        <f t="shared" si="19"/>
        <v>21.951219512195124</v>
      </c>
      <c r="H60" s="34" t="s">
        <v>10</v>
      </c>
      <c r="I60" s="35" t="s">
        <v>10</v>
      </c>
      <c r="J60" s="36" t="s">
        <v>10</v>
      </c>
    </row>
    <row r="61" spans="1:10" x14ac:dyDescent="0.25">
      <c r="A61" s="28" t="s">
        <v>67</v>
      </c>
      <c r="B61" s="32">
        <f>VLOOKUP(A61,[1]ปล่อย5960!B:C,2,0)</f>
        <v>62</v>
      </c>
      <c r="C61" s="30">
        <f>VLOOKUP(A61,[1]ผิดปี60!B:C,2,0)</f>
        <v>16</v>
      </c>
      <c r="D61" s="31">
        <f t="shared" si="20"/>
        <v>25.806451612903224</v>
      </c>
      <c r="E61" s="29">
        <f t="shared" si="18"/>
        <v>62</v>
      </c>
      <c r="F61" s="30">
        <f>C61+L61</f>
        <v>16</v>
      </c>
      <c r="G61" s="33">
        <f t="shared" si="19"/>
        <v>25.806451612903224</v>
      </c>
      <c r="H61" s="34" t="s">
        <v>10</v>
      </c>
      <c r="I61" s="35" t="s">
        <v>10</v>
      </c>
      <c r="J61" s="36" t="s">
        <v>10</v>
      </c>
    </row>
    <row r="62" spans="1:10" x14ac:dyDescent="0.25">
      <c r="A62" s="28" t="s">
        <v>68</v>
      </c>
      <c r="B62" s="29">
        <f>SUM(B59:B61)</f>
        <v>190</v>
      </c>
      <c r="C62" s="30">
        <f t="shared" ref="C62" si="21">SUM(C59:C61)</f>
        <v>43</v>
      </c>
      <c r="D62" s="31">
        <f t="shared" si="20"/>
        <v>22.631578947368421</v>
      </c>
      <c r="E62" s="29">
        <f t="shared" si="18"/>
        <v>190</v>
      </c>
      <c r="F62" s="30">
        <f>SUM(F59:F61)</f>
        <v>43</v>
      </c>
      <c r="G62" s="33">
        <f t="shared" si="19"/>
        <v>22.631578947368421</v>
      </c>
      <c r="H62" s="34" t="s">
        <v>10</v>
      </c>
      <c r="I62" s="35" t="s">
        <v>10</v>
      </c>
      <c r="J62" s="36" t="s">
        <v>10</v>
      </c>
    </row>
    <row r="63" spans="1:10" x14ac:dyDescent="0.25">
      <c r="A63" s="12" t="s">
        <v>69</v>
      </c>
      <c r="B63" s="25"/>
      <c r="C63" s="26"/>
      <c r="D63" s="26"/>
      <c r="E63" s="25"/>
      <c r="F63" s="26"/>
      <c r="G63" s="27"/>
      <c r="H63" s="25"/>
      <c r="I63" s="26"/>
      <c r="J63" s="27"/>
    </row>
    <row r="64" spans="1:10" x14ac:dyDescent="0.25">
      <c r="A64" s="28" t="s">
        <v>70</v>
      </c>
      <c r="B64" s="29">
        <f>VLOOKUP(A64,[1]ปล่อย5960!B:C,2,0)</f>
        <v>35</v>
      </c>
      <c r="C64" s="30">
        <f>VLOOKUP(A64,[1]ผิดปี60!B:C,2,0)</f>
        <v>12</v>
      </c>
      <c r="D64" s="31">
        <f>C64/B64*100</f>
        <v>34.285714285714285</v>
      </c>
      <c r="E64" s="32">
        <f t="shared" ref="E64:E70" si="22">B64</f>
        <v>35</v>
      </c>
      <c r="F64" s="30">
        <f>C64+L64</f>
        <v>12</v>
      </c>
      <c r="G64" s="33">
        <f t="shared" si="19"/>
        <v>34.285714285714285</v>
      </c>
      <c r="H64" s="34" t="s">
        <v>10</v>
      </c>
      <c r="I64" s="35" t="s">
        <v>10</v>
      </c>
      <c r="J64" s="36" t="s">
        <v>10</v>
      </c>
    </row>
    <row r="65" spans="1:10" x14ac:dyDescent="0.25">
      <c r="A65" s="28" t="s">
        <v>71</v>
      </c>
      <c r="B65" s="29">
        <f>VLOOKUP(A65,[1]ปล่อย5960!B:C,2,0)</f>
        <v>19</v>
      </c>
      <c r="C65" s="30">
        <f>VLOOKUP(A65,[1]ผิดปี60!B:C,2,0)</f>
        <v>0</v>
      </c>
      <c r="D65" s="31">
        <f t="shared" ref="D65:D69" si="23">C65/B65*100</f>
        <v>0</v>
      </c>
      <c r="E65" s="32">
        <f t="shared" si="22"/>
        <v>19</v>
      </c>
      <c r="F65" s="30">
        <f>C65+L65</f>
        <v>0</v>
      </c>
      <c r="G65" s="33">
        <f t="shared" si="19"/>
        <v>0</v>
      </c>
      <c r="H65" s="34" t="s">
        <v>10</v>
      </c>
      <c r="I65" s="35" t="s">
        <v>10</v>
      </c>
      <c r="J65" s="36" t="s">
        <v>10</v>
      </c>
    </row>
    <row r="66" spans="1:10" x14ac:dyDescent="0.25">
      <c r="A66" s="28" t="s">
        <v>72</v>
      </c>
      <c r="B66" s="29">
        <f>VLOOKUP(A66,[1]ปล่อย5960!B:C,2,0)</f>
        <v>28</v>
      </c>
      <c r="C66" s="30">
        <f>VLOOKUP(A66,[1]ผิดปี60!B:C,2,0)</f>
        <v>7</v>
      </c>
      <c r="D66" s="31">
        <f t="shared" si="23"/>
        <v>25</v>
      </c>
      <c r="E66" s="32">
        <f t="shared" si="22"/>
        <v>28</v>
      </c>
      <c r="F66" s="30">
        <f>C66+L66</f>
        <v>7</v>
      </c>
      <c r="G66" s="33">
        <f t="shared" si="19"/>
        <v>25</v>
      </c>
      <c r="H66" s="34" t="s">
        <v>10</v>
      </c>
      <c r="I66" s="35" t="s">
        <v>10</v>
      </c>
      <c r="J66" s="36" t="s">
        <v>10</v>
      </c>
    </row>
    <row r="67" spans="1:10" x14ac:dyDescent="0.25">
      <c r="A67" s="28" t="s">
        <v>73</v>
      </c>
      <c r="B67" s="29">
        <f>VLOOKUP(A67,[1]ปล่อย5960!B:C,2,0)</f>
        <v>17</v>
      </c>
      <c r="C67" s="30">
        <f>VLOOKUP(A67,[1]ผิดปี60!B:C,2,0)</f>
        <v>4</v>
      </c>
      <c r="D67" s="31">
        <f t="shared" si="23"/>
        <v>23.52941176470588</v>
      </c>
      <c r="E67" s="32">
        <f t="shared" si="22"/>
        <v>17</v>
      </c>
      <c r="F67" s="30">
        <f>C67+L67</f>
        <v>4</v>
      </c>
      <c r="G67" s="33">
        <f t="shared" si="19"/>
        <v>23.52941176470588</v>
      </c>
      <c r="H67" s="34" t="s">
        <v>10</v>
      </c>
      <c r="I67" s="35" t="s">
        <v>10</v>
      </c>
      <c r="J67" s="36" t="s">
        <v>10</v>
      </c>
    </row>
    <row r="68" spans="1:10" x14ac:dyDescent="0.25">
      <c r="A68" s="28" t="s">
        <v>74</v>
      </c>
      <c r="B68" s="29">
        <f>VLOOKUP(A68,[1]ปล่อย5960!B:C,2,0)</f>
        <v>21</v>
      </c>
      <c r="C68" s="30">
        <f>VLOOKUP(A68,[1]ผิดปี60!B:C,2,0)</f>
        <v>4</v>
      </c>
      <c r="D68" s="31">
        <f t="shared" si="23"/>
        <v>19.047619047619047</v>
      </c>
      <c r="E68" s="32">
        <f t="shared" si="22"/>
        <v>21</v>
      </c>
      <c r="F68" s="30">
        <f>C68+L68</f>
        <v>4</v>
      </c>
      <c r="G68" s="33">
        <f t="shared" si="19"/>
        <v>19.047619047619047</v>
      </c>
      <c r="H68" s="34" t="s">
        <v>10</v>
      </c>
      <c r="I68" s="35" t="s">
        <v>10</v>
      </c>
      <c r="J68" s="36" t="s">
        <v>10</v>
      </c>
    </row>
    <row r="69" spans="1:10" x14ac:dyDescent="0.25">
      <c r="A69" s="28" t="s">
        <v>75</v>
      </c>
      <c r="B69" s="29">
        <f>SUM(B64:B68)</f>
        <v>120</v>
      </c>
      <c r="C69" s="30">
        <f t="shared" ref="C69" si="24">SUM(C64:C68)</f>
        <v>27</v>
      </c>
      <c r="D69" s="31">
        <f t="shared" si="23"/>
        <v>22.5</v>
      </c>
      <c r="E69" s="32">
        <f t="shared" si="22"/>
        <v>120</v>
      </c>
      <c r="F69" s="30">
        <f>SUM(F64:F68)</f>
        <v>27</v>
      </c>
      <c r="G69" s="33">
        <f t="shared" si="19"/>
        <v>22.5</v>
      </c>
      <c r="H69" s="34" t="s">
        <v>10</v>
      </c>
      <c r="I69" s="35" t="s">
        <v>10</v>
      </c>
      <c r="J69" s="36" t="s">
        <v>10</v>
      </c>
    </row>
    <row r="70" spans="1:10" x14ac:dyDescent="0.25">
      <c r="A70" s="43" t="s">
        <v>76</v>
      </c>
      <c r="B70" s="44">
        <f>B62+B69</f>
        <v>310</v>
      </c>
      <c r="C70" s="45">
        <f t="shared" ref="C70" si="25">C62+C69</f>
        <v>70</v>
      </c>
      <c r="D70" s="48">
        <f>C70/B70*100</f>
        <v>22.58064516129032</v>
      </c>
      <c r="E70" s="44">
        <f t="shared" si="22"/>
        <v>310</v>
      </c>
      <c r="F70" s="49">
        <f>F69+F62</f>
        <v>70</v>
      </c>
      <c r="G70" s="47">
        <f t="shared" si="19"/>
        <v>22.58064516129032</v>
      </c>
      <c r="H70" s="34" t="s">
        <v>10</v>
      </c>
      <c r="I70" s="35" t="s">
        <v>10</v>
      </c>
      <c r="J70" s="36" t="s">
        <v>10</v>
      </c>
    </row>
    <row r="71" spans="1:10" x14ac:dyDescent="0.25">
      <c r="A71" s="21" t="s">
        <v>77</v>
      </c>
      <c r="B71" s="22"/>
      <c r="C71" s="23"/>
      <c r="D71" s="23"/>
      <c r="E71" s="22"/>
      <c r="F71" s="23"/>
      <c r="G71" s="24"/>
      <c r="H71" s="22"/>
      <c r="I71" s="23"/>
      <c r="J71" s="24"/>
    </row>
    <row r="72" spans="1:10" x14ac:dyDescent="0.25">
      <c r="A72" s="12" t="s">
        <v>78</v>
      </c>
      <c r="B72" s="25"/>
      <c r="C72" s="26"/>
      <c r="D72" s="26"/>
      <c r="E72" s="25"/>
      <c r="F72" s="26"/>
      <c r="G72" s="27"/>
      <c r="H72" s="25"/>
      <c r="I72" s="26"/>
      <c r="J72" s="27"/>
    </row>
    <row r="73" spans="1:10" x14ac:dyDescent="0.25">
      <c r="A73" s="28" t="s">
        <v>79</v>
      </c>
      <c r="B73" s="32">
        <f>VLOOKUP(A73,[1]ปล่อย5960!B:C,2,0)</f>
        <v>68</v>
      </c>
      <c r="C73" s="30">
        <f>VLOOKUP(A73,[1]ผิดปี60!B:C,2,0)</f>
        <v>20</v>
      </c>
      <c r="D73" s="31">
        <f>C73/B73*100</f>
        <v>29.411764705882355</v>
      </c>
      <c r="E73" s="29">
        <f t="shared" ref="E73:E78" si="26">B73</f>
        <v>68</v>
      </c>
      <c r="F73" s="30">
        <f>C73+L73</f>
        <v>20</v>
      </c>
      <c r="G73" s="33">
        <f t="shared" ref="G73:G102" si="27">F73/E73*100</f>
        <v>29.411764705882355</v>
      </c>
      <c r="H73" s="34" t="s">
        <v>10</v>
      </c>
      <c r="I73" s="35" t="s">
        <v>10</v>
      </c>
      <c r="J73" s="36" t="s">
        <v>10</v>
      </c>
    </row>
    <row r="74" spans="1:10" x14ac:dyDescent="0.25">
      <c r="A74" s="28" t="s">
        <v>80</v>
      </c>
      <c r="B74" s="32">
        <f>VLOOKUP(A74,[1]ปล่อย5960!B:C,2,0)</f>
        <v>50</v>
      </c>
      <c r="C74" s="30">
        <f>VLOOKUP(A74,[1]ผิดปี60!B:C,2,0)</f>
        <v>15</v>
      </c>
      <c r="D74" s="31">
        <f t="shared" ref="D74:D78" si="28">C74/B74*100</f>
        <v>30</v>
      </c>
      <c r="E74" s="29">
        <f t="shared" si="26"/>
        <v>50</v>
      </c>
      <c r="F74" s="30">
        <f>C74+L74</f>
        <v>15</v>
      </c>
      <c r="G74" s="33">
        <f t="shared" si="27"/>
        <v>30</v>
      </c>
      <c r="H74" s="34" t="s">
        <v>10</v>
      </c>
      <c r="I74" s="35" t="s">
        <v>10</v>
      </c>
      <c r="J74" s="36" t="s">
        <v>10</v>
      </c>
    </row>
    <row r="75" spans="1:10" x14ac:dyDescent="0.25">
      <c r="A75" s="28" t="s">
        <v>81</v>
      </c>
      <c r="B75" s="32">
        <f>VLOOKUP(A75,[1]ปล่อย5960!B:C,2,0)</f>
        <v>28</v>
      </c>
      <c r="C75" s="30">
        <f>VLOOKUP(A75,[1]ผิดปี60!B:C,2,0)</f>
        <v>12</v>
      </c>
      <c r="D75" s="31">
        <f t="shared" si="28"/>
        <v>42.857142857142854</v>
      </c>
      <c r="E75" s="29">
        <f t="shared" si="26"/>
        <v>28</v>
      </c>
      <c r="F75" s="30">
        <f>C75+L75</f>
        <v>12</v>
      </c>
      <c r="G75" s="33">
        <f t="shared" si="27"/>
        <v>42.857142857142854</v>
      </c>
      <c r="H75" s="34" t="s">
        <v>10</v>
      </c>
      <c r="I75" s="35" t="s">
        <v>10</v>
      </c>
      <c r="J75" s="36" t="s">
        <v>10</v>
      </c>
    </row>
    <row r="76" spans="1:10" x14ac:dyDescent="0.25">
      <c r="A76" s="28" t="s">
        <v>82</v>
      </c>
      <c r="B76" s="32">
        <f>VLOOKUP(A76,[1]ปล่อย5960!B:C,2,0)</f>
        <v>18</v>
      </c>
      <c r="C76" s="30">
        <f>VLOOKUP(A76,[1]ผิดปี60!B:C,2,0)</f>
        <v>7</v>
      </c>
      <c r="D76" s="31">
        <f t="shared" si="28"/>
        <v>38.888888888888893</v>
      </c>
      <c r="E76" s="29">
        <f t="shared" si="26"/>
        <v>18</v>
      </c>
      <c r="F76" s="30">
        <f>C76+L76</f>
        <v>7</v>
      </c>
      <c r="G76" s="33">
        <f t="shared" si="27"/>
        <v>38.888888888888893</v>
      </c>
      <c r="H76" s="34" t="s">
        <v>10</v>
      </c>
      <c r="I76" s="35" t="s">
        <v>10</v>
      </c>
      <c r="J76" s="36" t="s">
        <v>10</v>
      </c>
    </row>
    <row r="77" spans="1:10" x14ac:dyDescent="0.25">
      <c r="A77" s="28" t="s">
        <v>83</v>
      </c>
      <c r="B77" s="32">
        <f>VLOOKUP(A77,[1]ปล่อย5960!B:C,2,0)</f>
        <v>72</v>
      </c>
      <c r="C77" s="30">
        <f>VLOOKUP(A77,[1]ผิดปี60!B:C,2,0)</f>
        <v>13</v>
      </c>
      <c r="D77" s="31">
        <f t="shared" si="28"/>
        <v>18.055555555555554</v>
      </c>
      <c r="E77" s="29">
        <f t="shared" si="26"/>
        <v>72</v>
      </c>
      <c r="F77" s="30">
        <f>C77+L77</f>
        <v>13</v>
      </c>
      <c r="G77" s="33">
        <f t="shared" si="27"/>
        <v>18.055555555555554</v>
      </c>
      <c r="H77" s="34" t="s">
        <v>10</v>
      </c>
      <c r="I77" s="35" t="s">
        <v>10</v>
      </c>
      <c r="J77" s="36" t="s">
        <v>10</v>
      </c>
    </row>
    <row r="78" spans="1:10" x14ac:dyDescent="0.25">
      <c r="A78" s="28" t="s">
        <v>84</v>
      </c>
      <c r="B78" s="29">
        <f>SUM(B73:B77)</f>
        <v>236</v>
      </c>
      <c r="C78" s="30">
        <f t="shared" ref="C78" si="29">SUM(C73:C77)</f>
        <v>67</v>
      </c>
      <c r="D78" s="31">
        <f t="shared" si="28"/>
        <v>28.389830508474578</v>
      </c>
      <c r="E78" s="29">
        <f t="shared" si="26"/>
        <v>236</v>
      </c>
      <c r="F78" s="30">
        <f>SUM(F73:F77)</f>
        <v>67</v>
      </c>
      <c r="G78" s="33">
        <f t="shared" si="27"/>
        <v>28.389830508474578</v>
      </c>
      <c r="H78" s="34" t="s">
        <v>10</v>
      </c>
      <c r="I78" s="35" t="s">
        <v>10</v>
      </c>
      <c r="J78" s="36" t="s">
        <v>10</v>
      </c>
    </row>
    <row r="79" spans="1:10" x14ac:dyDescent="0.25">
      <c r="A79" s="12" t="s">
        <v>85</v>
      </c>
      <c r="B79" s="25"/>
      <c r="C79" s="26"/>
      <c r="D79" s="26"/>
      <c r="E79" s="25"/>
      <c r="F79" s="26"/>
      <c r="G79" s="27"/>
      <c r="H79" s="25"/>
      <c r="I79" s="26"/>
      <c r="J79" s="27"/>
    </row>
    <row r="80" spans="1:10" x14ac:dyDescent="0.25">
      <c r="A80" s="28" t="s">
        <v>86</v>
      </c>
      <c r="B80" s="29">
        <f>VLOOKUP(A80,[1]ปล่อย5960!B:C,2,0)</f>
        <v>81</v>
      </c>
      <c r="C80" s="30">
        <f>VLOOKUP(A80,[1]ผิดปี60!B:C,2,0)</f>
        <v>25</v>
      </c>
      <c r="D80" s="31">
        <f>C80/B80*100</f>
        <v>30.864197530864196</v>
      </c>
      <c r="E80" s="32">
        <f t="shared" ref="E80:E83" si="30">B80</f>
        <v>81</v>
      </c>
      <c r="F80" s="30">
        <f>C80+L80</f>
        <v>25</v>
      </c>
      <c r="G80" s="33">
        <f t="shared" si="27"/>
        <v>30.864197530864196</v>
      </c>
      <c r="H80" s="34" t="s">
        <v>10</v>
      </c>
      <c r="I80" s="35" t="s">
        <v>10</v>
      </c>
      <c r="J80" s="36" t="s">
        <v>10</v>
      </c>
    </row>
    <row r="81" spans="1:10" x14ac:dyDescent="0.25">
      <c r="A81" s="28" t="s">
        <v>87</v>
      </c>
      <c r="B81" s="29">
        <f>VLOOKUP(A81,[1]ปล่อย5960!B:C,2,0)</f>
        <v>17</v>
      </c>
      <c r="C81" s="30">
        <f>VLOOKUP(A81,[1]ผิดปี60!B:C,2,0)</f>
        <v>5</v>
      </c>
      <c r="D81" s="31">
        <f t="shared" ref="D81:D83" si="31">C81/B81*100</f>
        <v>29.411764705882355</v>
      </c>
      <c r="E81" s="32">
        <f t="shared" si="30"/>
        <v>17</v>
      </c>
      <c r="F81" s="30">
        <f>C81+L81</f>
        <v>5</v>
      </c>
      <c r="G81" s="33">
        <f t="shared" si="27"/>
        <v>29.411764705882355</v>
      </c>
      <c r="H81" s="34" t="s">
        <v>10</v>
      </c>
      <c r="I81" s="35" t="s">
        <v>10</v>
      </c>
      <c r="J81" s="36" t="s">
        <v>10</v>
      </c>
    </row>
    <row r="82" spans="1:10" x14ac:dyDescent="0.25">
      <c r="A82" s="28" t="s">
        <v>88</v>
      </c>
      <c r="B82" s="29">
        <f>VLOOKUP(A82,[1]ปล่อย5960!B:C,2,0)</f>
        <v>14</v>
      </c>
      <c r="C82" s="30">
        <f>VLOOKUP(A82,[1]ผิดปี60!B:C,2,0)</f>
        <v>2</v>
      </c>
      <c r="D82" s="31">
        <f t="shared" si="31"/>
        <v>14.285714285714285</v>
      </c>
      <c r="E82" s="32">
        <f t="shared" si="30"/>
        <v>14</v>
      </c>
      <c r="F82" s="30">
        <f>C82+L82</f>
        <v>2</v>
      </c>
      <c r="G82" s="33">
        <f t="shared" si="27"/>
        <v>14.285714285714285</v>
      </c>
      <c r="H82" s="34" t="s">
        <v>10</v>
      </c>
      <c r="I82" s="35" t="s">
        <v>10</v>
      </c>
      <c r="J82" s="36" t="s">
        <v>10</v>
      </c>
    </row>
    <row r="83" spans="1:10" x14ac:dyDescent="0.25">
      <c r="A83" s="28" t="s">
        <v>89</v>
      </c>
      <c r="B83" s="29">
        <f>SUM(B80:B82)</f>
        <v>112</v>
      </c>
      <c r="C83" s="30">
        <f t="shared" ref="C83" si="32">SUM(C80:C82)</f>
        <v>32</v>
      </c>
      <c r="D83" s="31">
        <f t="shared" si="31"/>
        <v>28.571428571428569</v>
      </c>
      <c r="E83" s="29">
        <f t="shared" si="30"/>
        <v>112</v>
      </c>
      <c r="F83" s="30">
        <f>SUM(F80:F82)</f>
        <v>32</v>
      </c>
      <c r="G83" s="33">
        <f t="shared" si="27"/>
        <v>28.571428571428569</v>
      </c>
      <c r="H83" s="34" t="s">
        <v>10</v>
      </c>
      <c r="I83" s="35" t="s">
        <v>10</v>
      </c>
      <c r="J83" s="36" t="s">
        <v>10</v>
      </c>
    </row>
    <row r="84" spans="1:10" x14ac:dyDescent="0.25">
      <c r="A84" s="12" t="s">
        <v>90</v>
      </c>
      <c r="B84" s="25"/>
      <c r="C84" s="26"/>
      <c r="D84" s="26"/>
      <c r="E84" s="25"/>
      <c r="F84" s="26"/>
      <c r="G84" s="27"/>
      <c r="H84" s="25"/>
      <c r="I84" s="26"/>
      <c r="J84" s="27"/>
    </row>
    <row r="85" spans="1:10" x14ac:dyDescent="0.25">
      <c r="A85" s="28" t="s">
        <v>91</v>
      </c>
      <c r="B85" s="32">
        <f>VLOOKUP(A85,[1]ปล่อย5960!B:C,2,0)</f>
        <v>20</v>
      </c>
      <c r="C85" s="30">
        <f>VLOOKUP(A85,[1]ผิดปี60!B:C,2,0)</f>
        <v>4</v>
      </c>
      <c r="D85" s="31">
        <f>C85/B85*100</f>
        <v>20</v>
      </c>
      <c r="E85" s="29">
        <f t="shared" ref="E85:E89" si="33">B85</f>
        <v>20</v>
      </c>
      <c r="F85" s="30">
        <f>C85+L85</f>
        <v>4</v>
      </c>
      <c r="G85" s="33">
        <f t="shared" si="27"/>
        <v>20</v>
      </c>
      <c r="H85" s="34" t="s">
        <v>10</v>
      </c>
      <c r="I85" s="35" t="s">
        <v>10</v>
      </c>
      <c r="J85" s="36" t="s">
        <v>10</v>
      </c>
    </row>
    <row r="86" spans="1:10" x14ac:dyDescent="0.25">
      <c r="A86" s="28" t="s">
        <v>92</v>
      </c>
      <c r="B86" s="32">
        <f>VLOOKUP(A86,[1]ปล่อย5960!B:C,2,0)</f>
        <v>70</v>
      </c>
      <c r="C86" s="30">
        <f>VLOOKUP(A86,[1]ผิดปี60!B:C,2,0)</f>
        <v>24</v>
      </c>
      <c r="D86" s="31">
        <f t="shared" ref="D86:D89" si="34">C86/B86*100</f>
        <v>34.285714285714285</v>
      </c>
      <c r="E86" s="29">
        <f t="shared" si="33"/>
        <v>70</v>
      </c>
      <c r="F86" s="30">
        <f>C86+L86</f>
        <v>24</v>
      </c>
      <c r="G86" s="33">
        <f t="shared" si="27"/>
        <v>34.285714285714285</v>
      </c>
      <c r="H86" s="34" t="s">
        <v>10</v>
      </c>
      <c r="I86" s="35" t="s">
        <v>10</v>
      </c>
      <c r="J86" s="36" t="s">
        <v>10</v>
      </c>
    </row>
    <row r="87" spans="1:10" x14ac:dyDescent="0.25">
      <c r="A87" s="28" t="s">
        <v>93</v>
      </c>
      <c r="B87" s="32">
        <f>VLOOKUP(A87,[1]ปล่อย5960!B:C,2,0)</f>
        <v>46</v>
      </c>
      <c r="C87" s="30">
        <f>VLOOKUP(A87,[1]ผิดปี60!B:C,2,0)</f>
        <v>10</v>
      </c>
      <c r="D87" s="31">
        <f t="shared" si="34"/>
        <v>21.739130434782609</v>
      </c>
      <c r="E87" s="29">
        <f t="shared" si="33"/>
        <v>46</v>
      </c>
      <c r="F87" s="30">
        <f>C87+L87</f>
        <v>10</v>
      </c>
      <c r="G87" s="33">
        <f t="shared" si="27"/>
        <v>21.739130434782609</v>
      </c>
      <c r="H87" s="34" t="s">
        <v>10</v>
      </c>
      <c r="I87" s="35" t="s">
        <v>10</v>
      </c>
      <c r="J87" s="36" t="s">
        <v>10</v>
      </c>
    </row>
    <row r="88" spans="1:10" x14ac:dyDescent="0.25">
      <c r="A88" s="28" t="s">
        <v>94</v>
      </c>
      <c r="B88" s="32">
        <f>VLOOKUP(A88,[1]ปล่อย5960!B:C,2,0)</f>
        <v>35</v>
      </c>
      <c r="C88" s="30">
        <f>VLOOKUP(A88,[1]ผิดปี60!B:C,2,0)</f>
        <v>9</v>
      </c>
      <c r="D88" s="31">
        <f t="shared" si="34"/>
        <v>25.714285714285712</v>
      </c>
      <c r="E88" s="29">
        <f t="shared" si="33"/>
        <v>35</v>
      </c>
      <c r="F88" s="30">
        <f>C88+L88</f>
        <v>9</v>
      </c>
      <c r="G88" s="33">
        <f t="shared" si="27"/>
        <v>25.714285714285712</v>
      </c>
      <c r="H88" s="34" t="s">
        <v>10</v>
      </c>
      <c r="I88" s="35" t="s">
        <v>10</v>
      </c>
      <c r="J88" s="36" t="s">
        <v>10</v>
      </c>
    </row>
    <row r="89" spans="1:10" x14ac:dyDescent="0.25">
      <c r="A89" s="28" t="s">
        <v>95</v>
      </c>
      <c r="B89" s="32">
        <f>SUM(B85:B88)</f>
        <v>171</v>
      </c>
      <c r="C89" s="30">
        <f t="shared" ref="C89" si="35">SUM(C85:C88)</f>
        <v>47</v>
      </c>
      <c r="D89" s="31">
        <f t="shared" si="34"/>
        <v>27.485380116959064</v>
      </c>
      <c r="E89" s="29">
        <f t="shared" si="33"/>
        <v>171</v>
      </c>
      <c r="F89" s="30">
        <f>SUM(F85:F88)</f>
        <v>47</v>
      </c>
      <c r="G89" s="33">
        <f t="shared" si="27"/>
        <v>27.485380116959064</v>
      </c>
      <c r="H89" s="34" t="s">
        <v>10</v>
      </c>
      <c r="I89" s="35" t="s">
        <v>10</v>
      </c>
      <c r="J89" s="36" t="s">
        <v>10</v>
      </c>
    </row>
    <row r="90" spans="1:10" x14ac:dyDescent="0.25">
      <c r="A90" s="12" t="s">
        <v>96</v>
      </c>
      <c r="B90" s="25"/>
      <c r="C90" s="26"/>
      <c r="D90" s="26"/>
      <c r="E90" s="25"/>
      <c r="F90" s="26"/>
      <c r="G90" s="27"/>
      <c r="H90" s="25"/>
      <c r="I90" s="26"/>
      <c r="J90" s="27"/>
    </row>
    <row r="91" spans="1:10" x14ac:dyDescent="0.25">
      <c r="A91" s="28" t="s">
        <v>97</v>
      </c>
      <c r="B91" s="29">
        <f>VLOOKUP(A91,[1]ปล่อย5960!B:C,2,0)</f>
        <v>84</v>
      </c>
      <c r="C91" s="30">
        <f>VLOOKUP(A91,[1]ผิดปี60!B:C,2,0)</f>
        <v>27</v>
      </c>
      <c r="D91" s="31">
        <f>C91/B91*100</f>
        <v>32.142857142857146</v>
      </c>
      <c r="E91" s="32">
        <f t="shared" ref="E91:E95" si="36">B91</f>
        <v>84</v>
      </c>
      <c r="F91" s="30">
        <f>C91+L91</f>
        <v>27</v>
      </c>
      <c r="G91" s="33">
        <f t="shared" si="27"/>
        <v>32.142857142857146</v>
      </c>
      <c r="H91" s="34" t="s">
        <v>10</v>
      </c>
      <c r="I91" s="35" t="s">
        <v>10</v>
      </c>
      <c r="J91" s="36" t="s">
        <v>10</v>
      </c>
    </row>
    <row r="92" spans="1:10" x14ac:dyDescent="0.25">
      <c r="A92" s="28" t="s">
        <v>98</v>
      </c>
      <c r="B92" s="29">
        <f>VLOOKUP(A92,[1]ปล่อย5960!B:C,2,0)</f>
        <v>91</v>
      </c>
      <c r="C92" s="30">
        <f>VLOOKUP(A92,[1]ผิดปี60!B:C,2,0)</f>
        <v>27</v>
      </c>
      <c r="D92" s="31">
        <f t="shared" ref="D92:D94" si="37">C92/B92*100</f>
        <v>29.670329670329672</v>
      </c>
      <c r="E92" s="32">
        <f t="shared" si="36"/>
        <v>91</v>
      </c>
      <c r="F92" s="30">
        <f>C92+L92</f>
        <v>27</v>
      </c>
      <c r="G92" s="33">
        <f t="shared" si="27"/>
        <v>29.670329670329672</v>
      </c>
      <c r="H92" s="34" t="s">
        <v>10</v>
      </c>
      <c r="I92" s="35" t="s">
        <v>10</v>
      </c>
      <c r="J92" s="36" t="s">
        <v>10</v>
      </c>
    </row>
    <row r="93" spans="1:10" x14ac:dyDescent="0.25">
      <c r="A93" s="28" t="s">
        <v>99</v>
      </c>
      <c r="B93" s="29">
        <f>VLOOKUP(A93,[1]ปล่อย5960!B:C,2,0)</f>
        <v>78</v>
      </c>
      <c r="C93" s="30">
        <f>VLOOKUP(A93,[1]ผิดปี60!B:C,2,0)</f>
        <v>24</v>
      </c>
      <c r="D93" s="31">
        <f t="shared" si="37"/>
        <v>30.76923076923077</v>
      </c>
      <c r="E93" s="32">
        <f t="shared" si="36"/>
        <v>78</v>
      </c>
      <c r="F93" s="30">
        <f>C93+L93</f>
        <v>24</v>
      </c>
      <c r="G93" s="33">
        <f t="shared" si="27"/>
        <v>30.76923076923077</v>
      </c>
      <c r="H93" s="34" t="s">
        <v>10</v>
      </c>
      <c r="I93" s="35" t="s">
        <v>10</v>
      </c>
      <c r="J93" s="36" t="s">
        <v>10</v>
      </c>
    </row>
    <row r="94" spans="1:10" x14ac:dyDescent="0.25">
      <c r="A94" s="28" t="s">
        <v>100</v>
      </c>
      <c r="B94" s="29">
        <f>VLOOKUP(A94,[1]ปล่อย5960!B:C,2,0)</f>
        <v>148</v>
      </c>
      <c r="C94" s="30">
        <f>VLOOKUP(A94,[1]ผิดปี60!B:C,2,0)</f>
        <v>32</v>
      </c>
      <c r="D94" s="31">
        <f t="shared" si="37"/>
        <v>21.621621621621621</v>
      </c>
      <c r="E94" s="32">
        <f t="shared" si="36"/>
        <v>148</v>
      </c>
      <c r="F94" s="30">
        <f>C94+L94</f>
        <v>32</v>
      </c>
      <c r="G94" s="33">
        <f t="shared" si="27"/>
        <v>21.621621621621621</v>
      </c>
      <c r="H94" s="34" t="s">
        <v>10</v>
      </c>
      <c r="I94" s="35" t="s">
        <v>10</v>
      </c>
      <c r="J94" s="36" t="s">
        <v>10</v>
      </c>
    </row>
    <row r="95" spans="1:10" x14ac:dyDescent="0.25">
      <c r="A95" s="28" t="s">
        <v>101</v>
      </c>
      <c r="B95" s="29">
        <f>SUM(B91:B94)</f>
        <v>401</v>
      </c>
      <c r="C95" s="30">
        <f t="shared" ref="C95" si="38">SUM(C91:C94)</f>
        <v>110</v>
      </c>
      <c r="D95" s="31">
        <f>C95/B95*100</f>
        <v>27.431421446384043</v>
      </c>
      <c r="E95" s="32">
        <f t="shared" si="36"/>
        <v>401</v>
      </c>
      <c r="F95" s="30">
        <f>SUM(F91:F94)</f>
        <v>110</v>
      </c>
      <c r="G95" s="33">
        <f t="shared" si="27"/>
        <v>27.431421446384043</v>
      </c>
      <c r="H95" s="34" t="s">
        <v>10</v>
      </c>
      <c r="I95" s="35" t="s">
        <v>10</v>
      </c>
      <c r="J95" s="36" t="s">
        <v>10</v>
      </c>
    </row>
    <row r="96" spans="1:10" x14ac:dyDescent="0.25">
      <c r="A96" s="12" t="s">
        <v>102</v>
      </c>
      <c r="B96" s="25"/>
      <c r="C96" s="26"/>
      <c r="D96" s="26"/>
      <c r="E96" s="25"/>
      <c r="F96" s="26"/>
      <c r="G96" s="27"/>
      <c r="H96" s="25"/>
      <c r="I96" s="26"/>
      <c r="J96" s="27"/>
    </row>
    <row r="97" spans="1:10" x14ac:dyDescent="0.25">
      <c r="A97" s="28" t="s">
        <v>103</v>
      </c>
      <c r="B97" s="32">
        <f>VLOOKUP(A97,[1]ปล่อย5960!B:C,2,0)</f>
        <v>5</v>
      </c>
      <c r="C97" s="30">
        <f>VLOOKUP(A97,[1]ผิดปี60!B:C,2,0)</f>
        <v>0</v>
      </c>
      <c r="D97" s="31">
        <f>C97/B97*100</f>
        <v>0</v>
      </c>
      <c r="E97" s="29">
        <f t="shared" ref="E97:E102" si="39">B97</f>
        <v>5</v>
      </c>
      <c r="F97" s="30">
        <f>C97+L97</f>
        <v>0</v>
      </c>
      <c r="G97" s="33">
        <f t="shared" si="27"/>
        <v>0</v>
      </c>
      <c r="H97" s="34" t="s">
        <v>10</v>
      </c>
      <c r="I97" s="35" t="s">
        <v>10</v>
      </c>
      <c r="J97" s="36" t="s">
        <v>10</v>
      </c>
    </row>
    <row r="98" spans="1:10" x14ac:dyDescent="0.25">
      <c r="A98" s="28" t="s">
        <v>104</v>
      </c>
      <c r="B98" s="32">
        <f>VLOOKUP(A98,[1]ปล่อย5960!B:C,2,0)</f>
        <v>100</v>
      </c>
      <c r="C98" s="30">
        <f>VLOOKUP(A98,[1]ผิดปี60!B:C,2,0)</f>
        <v>21</v>
      </c>
      <c r="D98" s="31">
        <f t="shared" ref="D98:D102" si="40">C98/B98*100</f>
        <v>21</v>
      </c>
      <c r="E98" s="29">
        <f t="shared" si="39"/>
        <v>100</v>
      </c>
      <c r="F98" s="30">
        <f>C98+L98</f>
        <v>21</v>
      </c>
      <c r="G98" s="33">
        <f t="shared" si="27"/>
        <v>21</v>
      </c>
      <c r="H98" s="34" t="s">
        <v>10</v>
      </c>
      <c r="I98" s="35" t="s">
        <v>10</v>
      </c>
      <c r="J98" s="36" t="s">
        <v>10</v>
      </c>
    </row>
    <row r="99" spans="1:10" x14ac:dyDescent="0.25">
      <c r="A99" s="28" t="s">
        <v>105</v>
      </c>
      <c r="B99" s="32">
        <f>VLOOKUP(A99,[1]ปล่อย5960!B:C,2,0)</f>
        <v>40</v>
      </c>
      <c r="C99" s="30">
        <f>VLOOKUP(A99,[1]ผิดปี60!B:C,2,0)</f>
        <v>11</v>
      </c>
      <c r="D99" s="31">
        <f t="shared" si="40"/>
        <v>27.500000000000004</v>
      </c>
      <c r="E99" s="29">
        <f t="shared" si="39"/>
        <v>40</v>
      </c>
      <c r="F99" s="30">
        <f>C99+L99</f>
        <v>11</v>
      </c>
      <c r="G99" s="33">
        <f t="shared" si="27"/>
        <v>27.500000000000004</v>
      </c>
      <c r="H99" s="34" t="s">
        <v>10</v>
      </c>
      <c r="I99" s="35" t="s">
        <v>10</v>
      </c>
      <c r="J99" s="36" t="s">
        <v>10</v>
      </c>
    </row>
    <row r="100" spans="1:10" x14ac:dyDescent="0.25">
      <c r="A100" s="28" t="s">
        <v>106</v>
      </c>
      <c r="B100" s="32">
        <f>VLOOKUP(A100,[1]ปล่อย5960!B:C,2,0)</f>
        <v>171</v>
      </c>
      <c r="C100" s="30">
        <f>VLOOKUP(A100,[1]ผิดปี60!B:C,2,0)</f>
        <v>39</v>
      </c>
      <c r="D100" s="31">
        <f t="shared" si="40"/>
        <v>22.807017543859647</v>
      </c>
      <c r="E100" s="29">
        <f t="shared" si="39"/>
        <v>171</v>
      </c>
      <c r="F100" s="30">
        <f>C100+L100</f>
        <v>39</v>
      </c>
      <c r="G100" s="33">
        <f t="shared" si="27"/>
        <v>22.807017543859647</v>
      </c>
      <c r="H100" s="34" t="s">
        <v>10</v>
      </c>
      <c r="I100" s="35" t="s">
        <v>10</v>
      </c>
      <c r="J100" s="36" t="s">
        <v>10</v>
      </c>
    </row>
    <row r="101" spans="1:10" x14ac:dyDescent="0.25">
      <c r="A101" s="28" t="s">
        <v>107</v>
      </c>
      <c r="B101" s="29">
        <f>SUM(B97:B100)</f>
        <v>316</v>
      </c>
      <c r="C101" s="30">
        <f t="shared" ref="C101" si="41">SUM(C97:C100)</f>
        <v>71</v>
      </c>
      <c r="D101" s="31">
        <f t="shared" si="40"/>
        <v>22.468354430379748</v>
      </c>
      <c r="E101" s="29">
        <f t="shared" si="39"/>
        <v>316</v>
      </c>
      <c r="F101" s="30">
        <f>SUM(F97:F100)</f>
        <v>71</v>
      </c>
      <c r="G101" s="33">
        <f t="shared" si="27"/>
        <v>22.468354430379748</v>
      </c>
      <c r="H101" s="34" t="s">
        <v>10</v>
      </c>
      <c r="I101" s="35" t="s">
        <v>10</v>
      </c>
      <c r="J101" s="36" t="s">
        <v>10</v>
      </c>
    </row>
    <row r="102" spans="1:10" x14ac:dyDescent="0.25">
      <c r="A102" s="43" t="s">
        <v>108</v>
      </c>
      <c r="B102" s="44">
        <f>B78+B83+B89+B95+B101</f>
        <v>1236</v>
      </c>
      <c r="C102" s="45">
        <f t="shared" ref="C102" si="42">C78+C83+C89+C95+C101</f>
        <v>327</v>
      </c>
      <c r="D102" s="48">
        <f t="shared" si="40"/>
        <v>26.456310679611651</v>
      </c>
      <c r="E102" s="44">
        <f t="shared" si="39"/>
        <v>1236</v>
      </c>
      <c r="F102" s="45">
        <f>F78+F83+F89+F95+F101</f>
        <v>327</v>
      </c>
      <c r="G102" s="47">
        <f t="shared" si="27"/>
        <v>26.456310679611651</v>
      </c>
      <c r="H102" s="34" t="s">
        <v>10</v>
      </c>
      <c r="I102" s="35" t="s">
        <v>10</v>
      </c>
      <c r="J102" s="36" t="s">
        <v>10</v>
      </c>
    </row>
    <row r="103" spans="1:10" x14ac:dyDescent="0.25">
      <c r="A103" s="21" t="s">
        <v>109</v>
      </c>
      <c r="B103" s="22"/>
      <c r="C103" s="23"/>
      <c r="D103" s="23"/>
      <c r="E103" s="22"/>
      <c r="F103" s="23"/>
      <c r="G103" s="24"/>
      <c r="H103" s="22"/>
      <c r="I103" s="23"/>
      <c r="J103" s="24"/>
    </row>
    <row r="104" spans="1:10" x14ac:dyDescent="0.25">
      <c r="A104" s="12" t="s">
        <v>110</v>
      </c>
      <c r="B104" s="25"/>
      <c r="C104" s="26"/>
      <c r="D104" s="26"/>
      <c r="E104" s="25"/>
      <c r="F104" s="26"/>
      <c r="G104" s="27"/>
      <c r="H104" s="25"/>
      <c r="I104" s="26"/>
      <c r="J104" s="27"/>
    </row>
    <row r="105" spans="1:10" x14ac:dyDescent="0.25">
      <c r="A105" s="28" t="s">
        <v>111</v>
      </c>
      <c r="B105" s="29">
        <f>VLOOKUP(A105,[1]ปล่อย5960!B:C,2,0)</f>
        <v>145</v>
      </c>
      <c r="C105" s="30">
        <f>VLOOKUP(A105,[1]ผิดปี60!B:C,2,0)</f>
        <v>36</v>
      </c>
      <c r="D105" s="31">
        <f>C105/B105*100</f>
        <v>24.827586206896552</v>
      </c>
      <c r="E105" s="32">
        <f t="shared" ref="E105:E109" si="43">B105</f>
        <v>145</v>
      </c>
      <c r="F105" s="30">
        <f>C105+L105</f>
        <v>36</v>
      </c>
      <c r="G105" s="33">
        <f t="shared" ref="G105:G130" si="44">F105/E105*100</f>
        <v>24.827586206896552</v>
      </c>
      <c r="H105" s="34" t="s">
        <v>10</v>
      </c>
      <c r="I105" s="35" t="s">
        <v>10</v>
      </c>
      <c r="J105" s="36" t="s">
        <v>10</v>
      </c>
    </row>
    <row r="106" spans="1:10" x14ac:dyDescent="0.25">
      <c r="A106" s="28" t="s">
        <v>112</v>
      </c>
      <c r="B106" s="29">
        <f>VLOOKUP(A106,[1]ปล่อย5960!B:C,2,0)</f>
        <v>5</v>
      </c>
      <c r="C106" s="30">
        <f>VLOOKUP(A106,[1]ผิดปี60!B:C,2,0)</f>
        <v>1</v>
      </c>
      <c r="D106" s="31">
        <f t="shared" ref="D106:D109" si="45">C106/B106*100</f>
        <v>20</v>
      </c>
      <c r="E106" s="32">
        <f t="shared" si="43"/>
        <v>5</v>
      </c>
      <c r="F106" s="30">
        <f>C106+L106</f>
        <v>1</v>
      </c>
      <c r="G106" s="33">
        <f t="shared" si="44"/>
        <v>20</v>
      </c>
      <c r="H106" s="34" t="s">
        <v>10</v>
      </c>
      <c r="I106" s="35" t="s">
        <v>10</v>
      </c>
      <c r="J106" s="36" t="s">
        <v>10</v>
      </c>
    </row>
    <row r="107" spans="1:10" x14ac:dyDescent="0.25">
      <c r="A107" s="28" t="s">
        <v>113</v>
      </c>
      <c r="B107" s="29">
        <f>VLOOKUP(A107,[1]ปล่อย5960!B:C,2,0)</f>
        <v>47</v>
      </c>
      <c r="C107" s="30">
        <f>VLOOKUP(A107,[1]ผิดปี60!B:C,2,0)</f>
        <v>15</v>
      </c>
      <c r="D107" s="31">
        <f t="shared" si="45"/>
        <v>31.914893617021278</v>
      </c>
      <c r="E107" s="32">
        <f t="shared" si="43"/>
        <v>47</v>
      </c>
      <c r="F107" s="30">
        <f>C107+L107</f>
        <v>15</v>
      </c>
      <c r="G107" s="33">
        <f t="shared" si="44"/>
        <v>31.914893617021278</v>
      </c>
      <c r="H107" s="34" t="s">
        <v>10</v>
      </c>
      <c r="I107" s="35" t="s">
        <v>10</v>
      </c>
      <c r="J107" s="36" t="s">
        <v>10</v>
      </c>
    </row>
    <row r="108" spans="1:10" x14ac:dyDescent="0.25">
      <c r="A108" s="28" t="s">
        <v>114</v>
      </c>
      <c r="B108" s="29">
        <f>VLOOKUP(A108,[1]ปล่อย5960!B:C,2,0)</f>
        <v>11</v>
      </c>
      <c r="C108" s="30">
        <f>VLOOKUP(A108,[1]ผิดปี60!B:C,2,0)</f>
        <v>3</v>
      </c>
      <c r="D108" s="31">
        <f t="shared" si="45"/>
        <v>27.27272727272727</v>
      </c>
      <c r="E108" s="32">
        <f t="shared" si="43"/>
        <v>11</v>
      </c>
      <c r="F108" s="30">
        <f>C108+L108</f>
        <v>3</v>
      </c>
      <c r="G108" s="33">
        <f t="shared" si="44"/>
        <v>27.27272727272727</v>
      </c>
      <c r="H108" s="34" t="s">
        <v>10</v>
      </c>
      <c r="I108" s="35" t="s">
        <v>10</v>
      </c>
      <c r="J108" s="36" t="s">
        <v>10</v>
      </c>
    </row>
    <row r="109" spans="1:10" x14ac:dyDescent="0.25">
      <c r="A109" s="28" t="s">
        <v>115</v>
      </c>
      <c r="B109" s="29">
        <f>SUM(B105:B108)</f>
        <v>208</v>
      </c>
      <c r="C109" s="30">
        <f t="shared" ref="C109" si="46">SUM(C105:C108)</f>
        <v>55</v>
      </c>
      <c r="D109" s="31">
        <f t="shared" si="45"/>
        <v>26.442307692307693</v>
      </c>
      <c r="E109" s="32">
        <f t="shared" si="43"/>
        <v>208</v>
      </c>
      <c r="F109" s="30">
        <f>SUM(F105:F108)</f>
        <v>55</v>
      </c>
      <c r="G109" s="33">
        <f t="shared" si="44"/>
        <v>26.442307692307693</v>
      </c>
      <c r="H109" s="34" t="s">
        <v>10</v>
      </c>
      <c r="I109" s="35" t="s">
        <v>10</v>
      </c>
      <c r="J109" s="36" t="s">
        <v>10</v>
      </c>
    </row>
    <row r="110" spans="1:10" x14ac:dyDescent="0.25">
      <c r="A110" s="12" t="s">
        <v>116</v>
      </c>
      <c r="B110" s="25"/>
      <c r="C110" s="26"/>
      <c r="D110" s="26"/>
      <c r="E110" s="25"/>
      <c r="F110" s="26"/>
      <c r="G110" s="27"/>
      <c r="H110" s="25"/>
      <c r="I110" s="26"/>
      <c r="J110" s="27"/>
    </row>
    <row r="111" spans="1:10" x14ac:dyDescent="0.25">
      <c r="A111" s="28" t="s">
        <v>117</v>
      </c>
      <c r="B111" s="32">
        <f>VLOOKUP(A111,[1]ปล่อย5960!B:C,2,0)</f>
        <v>40</v>
      </c>
      <c r="C111" s="30">
        <f>VLOOKUP(A111,[1]ผิดปี60!B:C,2,0)</f>
        <v>7</v>
      </c>
      <c r="D111" s="31">
        <f>C111/B111*100</f>
        <v>17.5</v>
      </c>
      <c r="E111" s="29">
        <f t="shared" ref="E111:E115" si="47">B111</f>
        <v>40</v>
      </c>
      <c r="F111" s="30">
        <f>C111+L111</f>
        <v>7</v>
      </c>
      <c r="G111" s="33">
        <f t="shared" si="44"/>
        <v>17.5</v>
      </c>
      <c r="H111" s="34" t="s">
        <v>10</v>
      </c>
      <c r="I111" s="35" t="s">
        <v>10</v>
      </c>
      <c r="J111" s="36" t="s">
        <v>10</v>
      </c>
    </row>
    <row r="112" spans="1:10" x14ac:dyDescent="0.25">
      <c r="A112" s="28" t="s">
        <v>118</v>
      </c>
      <c r="B112" s="32">
        <f>VLOOKUP(A112,[1]ปล่อย5960!B:C,2,0)</f>
        <v>27</v>
      </c>
      <c r="C112" s="30">
        <f>VLOOKUP(A112,[1]ผิดปี60!B:C,2,0)</f>
        <v>9</v>
      </c>
      <c r="D112" s="31">
        <f t="shared" ref="D112:D115" si="48">C112/B112*100</f>
        <v>33.333333333333329</v>
      </c>
      <c r="E112" s="29">
        <f t="shared" si="47"/>
        <v>27</v>
      </c>
      <c r="F112" s="30">
        <f>C112+L112</f>
        <v>9</v>
      </c>
      <c r="G112" s="33">
        <f t="shared" si="44"/>
        <v>33.333333333333329</v>
      </c>
      <c r="H112" s="34" t="s">
        <v>10</v>
      </c>
      <c r="I112" s="35" t="s">
        <v>10</v>
      </c>
      <c r="J112" s="36" t="s">
        <v>10</v>
      </c>
    </row>
    <row r="113" spans="1:10" x14ac:dyDescent="0.25">
      <c r="A113" s="28" t="s">
        <v>119</v>
      </c>
      <c r="B113" s="32">
        <f>VLOOKUP(A113,[1]ปล่อย5960!B:C,2,0)</f>
        <v>15</v>
      </c>
      <c r="C113" s="30">
        <f>VLOOKUP(A113,[1]ผิดปี60!B:C,2,0)</f>
        <v>2</v>
      </c>
      <c r="D113" s="31">
        <f t="shared" si="48"/>
        <v>13.333333333333334</v>
      </c>
      <c r="E113" s="29">
        <f t="shared" si="47"/>
        <v>15</v>
      </c>
      <c r="F113" s="30">
        <f>C113+L113</f>
        <v>2</v>
      </c>
      <c r="G113" s="33">
        <f t="shared" si="44"/>
        <v>13.333333333333334</v>
      </c>
      <c r="H113" s="34" t="s">
        <v>10</v>
      </c>
      <c r="I113" s="35" t="s">
        <v>10</v>
      </c>
      <c r="J113" s="36" t="s">
        <v>10</v>
      </c>
    </row>
    <row r="114" spans="1:10" x14ac:dyDescent="0.25">
      <c r="A114" s="28" t="s">
        <v>120</v>
      </c>
      <c r="B114" s="32">
        <f>VLOOKUP(A114,[1]ปล่อย5960!B:C,2,0)</f>
        <v>37</v>
      </c>
      <c r="C114" s="30">
        <f>VLOOKUP(A114,[1]ผิดปี60!B:C,2,0)</f>
        <v>14</v>
      </c>
      <c r="D114" s="31">
        <f t="shared" si="48"/>
        <v>37.837837837837839</v>
      </c>
      <c r="E114" s="29">
        <f t="shared" si="47"/>
        <v>37</v>
      </c>
      <c r="F114" s="30">
        <f>C114+L114</f>
        <v>14</v>
      </c>
      <c r="G114" s="33">
        <f t="shared" si="44"/>
        <v>37.837837837837839</v>
      </c>
      <c r="H114" s="34" t="s">
        <v>10</v>
      </c>
      <c r="I114" s="35" t="s">
        <v>10</v>
      </c>
      <c r="J114" s="36" t="s">
        <v>10</v>
      </c>
    </row>
    <row r="115" spans="1:10" x14ac:dyDescent="0.25">
      <c r="A115" s="28" t="s">
        <v>121</v>
      </c>
      <c r="B115" s="29">
        <f>SUM(B111:B114)</f>
        <v>119</v>
      </c>
      <c r="C115" s="30">
        <f t="shared" ref="C115" si="49">SUM(C111:C114)</f>
        <v>32</v>
      </c>
      <c r="D115" s="31">
        <f t="shared" si="48"/>
        <v>26.890756302521009</v>
      </c>
      <c r="E115" s="29">
        <f t="shared" si="47"/>
        <v>119</v>
      </c>
      <c r="F115" s="30">
        <f>SUM(F111:F114)</f>
        <v>32</v>
      </c>
      <c r="G115" s="33">
        <f t="shared" si="44"/>
        <v>26.890756302521009</v>
      </c>
      <c r="H115" s="34" t="s">
        <v>10</v>
      </c>
      <c r="I115" s="35" t="s">
        <v>10</v>
      </c>
      <c r="J115" s="36" t="s">
        <v>10</v>
      </c>
    </row>
    <row r="116" spans="1:10" x14ac:dyDescent="0.25">
      <c r="A116" s="12" t="s">
        <v>122</v>
      </c>
      <c r="B116" s="25"/>
      <c r="C116" s="26"/>
      <c r="D116" s="26"/>
      <c r="E116" s="25"/>
      <c r="F116" s="26"/>
      <c r="G116" s="27"/>
      <c r="H116" s="25"/>
      <c r="I116" s="26"/>
      <c r="J116" s="27"/>
    </row>
    <row r="117" spans="1:10" x14ac:dyDescent="0.25">
      <c r="A117" s="28" t="s">
        <v>123</v>
      </c>
      <c r="B117" s="29">
        <f>VLOOKUP(A117,[1]ปล่อย5960!B:C,2,0)</f>
        <v>49</v>
      </c>
      <c r="C117" s="30">
        <f>VLOOKUP(A117,[1]ผิดปี60!B:C,2,0)</f>
        <v>9</v>
      </c>
      <c r="D117" s="31">
        <f>C117/B117*100</f>
        <v>18.367346938775512</v>
      </c>
      <c r="E117" s="32">
        <f t="shared" ref="E117:E122" si="50">B117</f>
        <v>49</v>
      </c>
      <c r="F117" s="30">
        <f>C117+L117</f>
        <v>9</v>
      </c>
      <c r="G117" s="33">
        <f>F117/E117*100</f>
        <v>18.367346938775512</v>
      </c>
      <c r="H117" s="34" t="s">
        <v>10</v>
      </c>
      <c r="I117" s="35" t="s">
        <v>10</v>
      </c>
      <c r="J117" s="36" t="s">
        <v>10</v>
      </c>
    </row>
    <row r="118" spans="1:10" x14ac:dyDescent="0.25">
      <c r="A118" s="28" t="s">
        <v>124</v>
      </c>
      <c r="B118" s="29">
        <f>VLOOKUP(A118,[1]ปล่อย5960!B:C,2,0)</f>
        <v>45</v>
      </c>
      <c r="C118" s="30">
        <f>VLOOKUP(A118,[1]ผิดปี60!B:C,2,0)</f>
        <v>13</v>
      </c>
      <c r="D118" s="31">
        <f t="shared" ref="D118:D122" si="51">C118/B118*100</f>
        <v>28.888888888888886</v>
      </c>
      <c r="E118" s="32">
        <f t="shared" si="50"/>
        <v>45</v>
      </c>
      <c r="F118" s="30">
        <f>C118+L118</f>
        <v>13</v>
      </c>
      <c r="G118" s="33">
        <f t="shared" ref="G118:G122" si="52">F118/E118*100</f>
        <v>28.888888888888886</v>
      </c>
      <c r="H118" s="34" t="s">
        <v>10</v>
      </c>
      <c r="I118" s="35" t="s">
        <v>10</v>
      </c>
      <c r="J118" s="36" t="s">
        <v>10</v>
      </c>
    </row>
    <row r="119" spans="1:10" x14ac:dyDescent="0.25">
      <c r="A119" s="28" t="s">
        <v>125</v>
      </c>
      <c r="B119" s="29">
        <f>VLOOKUP(A119,[1]ปล่อย5960!B:C,2,0)</f>
        <v>37</v>
      </c>
      <c r="C119" s="30">
        <f>VLOOKUP(A119,[1]ผิดปี60!B:C,2,0)</f>
        <v>5</v>
      </c>
      <c r="D119" s="31">
        <f t="shared" si="51"/>
        <v>13.513513513513514</v>
      </c>
      <c r="E119" s="32">
        <f t="shared" si="50"/>
        <v>37</v>
      </c>
      <c r="F119" s="30">
        <f>C119+L119</f>
        <v>5</v>
      </c>
      <c r="G119" s="33">
        <f t="shared" si="52"/>
        <v>13.513513513513514</v>
      </c>
      <c r="H119" s="34" t="s">
        <v>10</v>
      </c>
      <c r="I119" s="35" t="s">
        <v>10</v>
      </c>
      <c r="J119" s="36" t="s">
        <v>10</v>
      </c>
    </row>
    <row r="120" spans="1:10" x14ac:dyDescent="0.25">
      <c r="A120" s="28" t="s">
        <v>126</v>
      </c>
      <c r="B120" s="29">
        <f>VLOOKUP(A120,[1]ปล่อย5960!B:C,2,0)</f>
        <v>31</v>
      </c>
      <c r="C120" s="30">
        <f>VLOOKUP(A120,[1]ผิดปี60!B:C,2,0)</f>
        <v>5</v>
      </c>
      <c r="D120" s="31">
        <f t="shared" si="51"/>
        <v>16.129032258064516</v>
      </c>
      <c r="E120" s="32">
        <f t="shared" si="50"/>
        <v>31</v>
      </c>
      <c r="F120" s="30">
        <f>C120+L120</f>
        <v>5</v>
      </c>
      <c r="G120" s="33">
        <f t="shared" si="52"/>
        <v>16.129032258064516</v>
      </c>
      <c r="H120" s="34" t="s">
        <v>10</v>
      </c>
      <c r="I120" s="35" t="s">
        <v>10</v>
      </c>
      <c r="J120" s="36" t="s">
        <v>10</v>
      </c>
    </row>
    <row r="121" spans="1:10" x14ac:dyDescent="0.25">
      <c r="A121" s="28" t="s">
        <v>127</v>
      </c>
      <c r="B121" s="29">
        <f>VLOOKUP(A121,[1]ปล่อย5960!B:C,2,0)</f>
        <v>71</v>
      </c>
      <c r="C121" s="30">
        <f>VLOOKUP(A121,[1]ผิดปี60!B:C,2,0)</f>
        <v>19</v>
      </c>
      <c r="D121" s="31">
        <f t="shared" si="51"/>
        <v>26.760563380281688</v>
      </c>
      <c r="E121" s="32">
        <f t="shared" si="50"/>
        <v>71</v>
      </c>
      <c r="F121" s="30">
        <f>C121+L121</f>
        <v>19</v>
      </c>
      <c r="G121" s="33">
        <f t="shared" si="52"/>
        <v>26.760563380281688</v>
      </c>
      <c r="H121" s="34" t="s">
        <v>10</v>
      </c>
      <c r="I121" s="35" t="s">
        <v>10</v>
      </c>
      <c r="J121" s="36" t="s">
        <v>10</v>
      </c>
    </row>
    <row r="122" spans="1:10" x14ac:dyDescent="0.25">
      <c r="A122" s="28" t="s">
        <v>128</v>
      </c>
      <c r="B122" s="29">
        <f>SUM(B117:B121)</f>
        <v>233</v>
      </c>
      <c r="C122" s="30">
        <f>SUM(C117:C121)</f>
        <v>51</v>
      </c>
      <c r="D122" s="31">
        <f t="shared" si="51"/>
        <v>21.888412017167383</v>
      </c>
      <c r="E122" s="29">
        <f t="shared" si="50"/>
        <v>233</v>
      </c>
      <c r="F122" s="30">
        <f>SUM(F117:F121)</f>
        <v>51</v>
      </c>
      <c r="G122" s="33">
        <f t="shared" si="52"/>
        <v>21.888412017167383</v>
      </c>
      <c r="H122" s="34" t="s">
        <v>10</v>
      </c>
      <c r="I122" s="35" t="s">
        <v>10</v>
      </c>
      <c r="J122" s="36" t="s">
        <v>10</v>
      </c>
    </row>
    <row r="123" spans="1:10" x14ac:dyDescent="0.25">
      <c r="A123" s="12" t="s">
        <v>129</v>
      </c>
      <c r="B123" s="25"/>
      <c r="C123" s="26"/>
      <c r="D123" s="26"/>
      <c r="E123" s="25"/>
      <c r="F123" s="26"/>
      <c r="G123" s="27"/>
      <c r="H123" s="25"/>
      <c r="I123" s="26"/>
      <c r="J123" s="27"/>
    </row>
    <row r="124" spans="1:10" x14ac:dyDescent="0.25">
      <c r="A124" s="40" t="s">
        <v>130</v>
      </c>
      <c r="B124" s="32">
        <f>VLOOKUP(A124,[1]ปล่อย5960!B:C,2,0)</f>
        <v>47</v>
      </c>
      <c r="C124" s="30">
        <f>VLOOKUP(A124,[1]ผิดปี60!B:C,2,0)</f>
        <v>16</v>
      </c>
      <c r="D124" s="55">
        <f>C124/B124*100</f>
        <v>34.042553191489361</v>
      </c>
      <c r="E124" s="29">
        <f t="shared" ref="E124:E129" si="53">B124</f>
        <v>47</v>
      </c>
      <c r="F124" s="30">
        <f>C124+L124</f>
        <v>16</v>
      </c>
      <c r="G124" s="33">
        <f t="shared" si="44"/>
        <v>34.042553191489361</v>
      </c>
      <c r="H124" s="34" t="s">
        <v>10</v>
      </c>
      <c r="I124" s="35" t="s">
        <v>10</v>
      </c>
      <c r="J124" s="36" t="s">
        <v>10</v>
      </c>
    </row>
    <row r="125" spans="1:10" x14ac:dyDescent="0.25">
      <c r="A125" s="40" t="s">
        <v>131</v>
      </c>
      <c r="B125" s="32">
        <f>VLOOKUP(A125,[1]ปล่อย5960!B:C,2,0)</f>
        <v>74</v>
      </c>
      <c r="C125" s="30">
        <f>VLOOKUP(A125,[1]ผิดปี60!B:C,2,0)</f>
        <v>15</v>
      </c>
      <c r="D125" s="55">
        <f t="shared" ref="D125:D130" si="54">C125/B125*100</f>
        <v>20.27027027027027</v>
      </c>
      <c r="E125" s="29">
        <f t="shared" si="53"/>
        <v>74</v>
      </c>
      <c r="F125" s="30">
        <f>C125+L125</f>
        <v>15</v>
      </c>
      <c r="G125" s="33">
        <f t="shared" si="44"/>
        <v>20.27027027027027</v>
      </c>
      <c r="H125" s="34" t="s">
        <v>10</v>
      </c>
      <c r="I125" s="35" t="s">
        <v>10</v>
      </c>
      <c r="J125" s="36" t="s">
        <v>10</v>
      </c>
    </row>
    <row r="126" spans="1:10" x14ac:dyDescent="0.25">
      <c r="A126" s="40" t="s">
        <v>132</v>
      </c>
      <c r="B126" s="32">
        <f>VLOOKUP(A126,[1]ปล่อย5960!B:C,2,0)</f>
        <v>43</v>
      </c>
      <c r="C126" s="30">
        <f>VLOOKUP(A126,[1]ผิดปี60!B:C,2,0)</f>
        <v>10</v>
      </c>
      <c r="D126" s="55">
        <f t="shared" si="54"/>
        <v>23.255813953488371</v>
      </c>
      <c r="E126" s="29">
        <f t="shared" si="53"/>
        <v>43</v>
      </c>
      <c r="F126" s="30">
        <f>C126+L126</f>
        <v>10</v>
      </c>
      <c r="G126" s="33">
        <f t="shared" si="44"/>
        <v>23.255813953488371</v>
      </c>
      <c r="H126" s="34" t="s">
        <v>10</v>
      </c>
      <c r="I126" s="35" t="s">
        <v>10</v>
      </c>
      <c r="J126" s="36" t="s">
        <v>10</v>
      </c>
    </row>
    <row r="127" spans="1:10" x14ac:dyDescent="0.25">
      <c r="A127" s="40" t="s">
        <v>133</v>
      </c>
      <c r="B127" s="32">
        <f>VLOOKUP(A127,[1]ปล่อย5960!B:C,2,0)</f>
        <v>27</v>
      </c>
      <c r="C127" s="30">
        <f>VLOOKUP(A127,[1]ผิดปี60!B:C,2,0)</f>
        <v>9</v>
      </c>
      <c r="D127" s="55">
        <f t="shared" si="54"/>
        <v>33.333333333333329</v>
      </c>
      <c r="E127" s="29">
        <f t="shared" si="53"/>
        <v>27</v>
      </c>
      <c r="F127" s="30">
        <f>C127+L127</f>
        <v>9</v>
      </c>
      <c r="G127" s="33">
        <f t="shared" si="44"/>
        <v>33.333333333333329</v>
      </c>
      <c r="H127" s="34" t="s">
        <v>10</v>
      </c>
      <c r="I127" s="35" t="s">
        <v>10</v>
      </c>
      <c r="J127" s="36" t="s">
        <v>10</v>
      </c>
    </row>
    <row r="128" spans="1:10" x14ac:dyDescent="0.25">
      <c r="A128" s="40" t="s">
        <v>134</v>
      </c>
      <c r="B128" s="56">
        <f>SUM(B124:B127)</f>
        <v>191</v>
      </c>
      <c r="C128" s="42">
        <f>SUM(C124:C127)</f>
        <v>50</v>
      </c>
      <c r="D128" s="55">
        <f t="shared" si="54"/>
        <v>26.178010471204189</v>
      </c>
      <c r="E128" s="29">
        <f t="shared" si="53"/>
        <v>191</v>
      </c>
      <c r="F128" s="42">
        <f>SUM(F124:F127)</f>
        <v>50</v>
      </c>
      <c r="G128" s="33">
        <f t="shared" si="44"/>
        <v>26.178010471204189</v>
      </c>
      <c r="H128" s="34" t="s">
        <v>10</v>
      </c>
      <c r="I128" s="35" t="s">
        <v>10</v>
      </c>
      <c r="J128" s="36" t="s">
        <v>10</v>
      </c>
    </row>
    <row r="129" spans="1:10" ht="15.75" thickBot="1" x14ac:dyDescent="0.3">
      <c r="A129" s="57" t="s">
        <v>135</v>
      </c>
      <c r="B129" s="58">
        <f>B109+B115+B122+B128</f>
        <v>751</v>
      </c>
      <c r="C129" s="59">
        <f t="shared" ref="C129" si="55">C109+C115+C122+C128</f>
        <v>188</v>
      </c>
      <c r="D129" s="60">
        <f t="shared" si="54"/>
        <v>25.033288948069242</v>
      </c>
      <c r="E129" s="61">
        <f t="shared" si="53"/>
        <v>751</v>
      </c>
      <c r="F129" s="62">
        <f>F128+F122+F115+F109</f>
        <v>188</v>
      </c>
      <c r="G129" s="63">
        <f t="shared" si="44"/>
        <v>25.033288948069242</v>
      </c>
      <c r="H129" s="34" t="s">
        <v>10</v>
      </c>
      <c r="I129" s="35" t="s">
        <v>10</v>
      </c>
      <c r="J129" s="36" t="s">
        <v>10</v>
      </c>
    </row>
    <row r="130" spans="1:10" ht="15.75" thickBot="1" x14ac:dyDescent="0.3">
      <c r="A130" s="64" t="s">
        <v>136</v>
      </c>
      <c r="B130" s="65">
        <f>B129+B102+B70+B56+B32</f>
        <v>3774</v>
      </c>
      <c r="C130" s="66">
        <f>C129+C102+C70+C56+C32</f>
        <v>882</v>
      </c>
      <c r="D130" s="67">
        <f t="shared" si="54"/>
        <v>23.370429252782195</v>
      </c>
      <c r="E130" s="65">
        <f>E129+E102+E70+E56+E32</f>
        <v>3774</v>
      </c>
      <c r="F130" s="68">
        <f>F129+F102+F70+F56+F32</f>
        <v>882</v>
      </c>
      <c r="G130" s="69">
        <f t="shared" si="44"/>
        <v>23.370429252782195</v>
      </c>
      <c r="H130" s="70" t="s">
        <v>10</v>
      </c>
      <c r="I130" s="71" t="s">
        <v>10</v>
      </c>
      <c r="J130" s="72" t="s">
        <v>10</v>
      </c>
    </row>
  </sheetData>
  <mergeCells count="5">
    <mergeCell ref="A1:J1"/>
    <mergeCell ref="A2:A3"/>
    <mergeCell ref="B2:D2"/>
    <mergeCell ref="E2:G2"/>
    <mergeCell ref="H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Dike</dc:creator>
  <cp:lastModifiedBy>Dike</cp:lastModifiedBy>
  <dcterms:created xsi:type="dcterms:W3CDTF">2019-09-24T04:46:59Z</dcterms:created>
  <dcterms:modified xsi:type="dcterms:W3CDTF">2019-09-24T04:47:42Z</dcterms:modified>
</cp:coreProperties>
</file>