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activeTab="3"/>
  </bookViews>
  <sheets>
    <sheet name="Totais" sheetId="1" r:id="rId1"/>
    <sheet name="Baixa Altitude" sheetId="2" r:id="rId2"/>
    <sheet name="Alta Altitude" sheetId="3" r:id="rId3"/>
    <sheet name="Gráficos" sheetId="4" r:id="rId4"/>
  </sheets>
  <definedNames>
    <definedName name="_xlnm.Print_Area" localSheetId="2">'Alta Altitude'!$A$1:$I$45</definedName>
    <definedName name="_xlnm.Print_Area" localSheetId="1">'Baixa Altitude'!$A$1:$I$45</definedName>
    <definedName name="_xlnm.Print_Area" localSheetId="0">Totais!$A$1:$I$87</definedName>
  </definedNames>
  <calcPr calcId="125725"/>
</workbook>
</file>

<file path=xl/calcChain.xml><?xml version="1.0" encoding="utf-8"?>
<calcChain xmlns="http://schemas.openxmlformats.org/spreadsheetml/2006/main">
  <c r="D88" i="1"/>
  <c r="D87"/>
  <c r="D86"/>
  <c r="E86"/>
  <c r="E49" i="3"/>
  <c r="D49"/>
  <c r="E48"/>
  <c r="D48"/>
  <c r="E47"/>
  <c r="D47"/>
  <c r="E46"/>
  <c r="D46"/>
  <c r="E48" i="2"/>
  <c r="D48"/>
  <c r="E46"/>
  <c r="E47"/>
  <c r="E49"/>
  <c r="D49"/>
  <c r="D47"/>
  <c r="D46"/>
  <c r="D11" i="4"/>
  <c r="D10"/>
  <c r="C12"/>
  <c r="D12" s="1"/>
  <c r="B12"/>
  <c r="H6"/>
  <c r="G6"/>
  <c r="F6"/>
  <c r="B6"/>
  <c r="C6"/>
  <c r="F2" i="3"/>
  <c r="G2" s="1"/>
  <c r="H2"/>
  <c r="F3"/>
  <c r="G3" s="1"/>
  <c r="H3"/>
  <c r="F4"/>
  <c r="G4" s="1"/>
  <c r="H4"/>
  <c r="F5"/>
  <c r="G5" s="1"/>
  <c r="H5"/>
  <c r="F6"/>
  <c r="G6" s="1"/>
  <c r="H6"/>
  <c r="F7"/>
  <c r="G7" s="1"/>
  <c r="H7"/>
  <c r="F8"/>
  <c r="G8" s="1"/>
  <c r="H8"/>
  <c r="F9"/>
  <c r="G9" s="1"/>
  <c r="H9"/>
  <c r="F10"/>
  <c r="G10" s="1"/>
  <c r="H10"/>
  <c r="F11"/>
  <c r="G11" s="1"/>
  <c r="H11"/>
  <c r="F12"/>
  <c r="G12" s="1"/>
  <c r="H12"/>
  <c r="F13"/>
  <c r="G13" s="1"/>
  <c r="H13"/>
  <c r="F14"/>
  <c r="G14" s="1"/>
  <c r="H14"/>
  <c r="F15"/>
  <c r="G15" s="1"/>
  <c r="H15"/>
  <c r="F16"/>
  <c r="G16" s="1"/>
  <c r="H16"/>
  <c r="F17"/>
  <c r="G17" s="1"/>
  <c r="H17"/>
  <c r="F18"/>
  <c r="G18" s="1"/>
  <c r="H18"/>
  <c r="F19"/>
  <c r="G19" s="1"/>
  <c r="H19"/>
  <c r="F20"/>
  <c r="G20" s="1"/>
  <c r="H20"/>
  <c r="F21"/>
  <c r="G21" s="1"/>
  <c r="H21"/>
  <c r="F22"/>
  <c r="G22" s="1"/>
  <c r="H22"/>
  <c r="F23"/>
  <c r="G23" s="1"/>
  <c r="H23"/>
  <c r="F24"/>
  <c r="G24" s="1"/>
  <c r="H24"/>
  <c r="F25"/>
  <c r="H25"/>
  <c r="F26"/>
  <c r="H26"/>
  <c r="F27"/>
  <c r="H27"/>
  <c r="F28"/>
  <c r="H28"/>
  <c r="F29"/>
  <c r="H29"/>
  <c r="F30"/>
  <c r="H30"/>
  <c r="F31"/>
  <c r="H31"/>
  <c r="F32"/>
  <c r="H32"/>
  <c r="F33"/>
  <c r="H33"/>
  <c r="F34"/>
  <c r="H34"/>
  <c r="F35"/>
  <c r="H35"/>
  <c r="F36"/>
  <c r="H36"/>
  <c r="F37"/>
  <c r="H37"/>
  <c r="F38"/>
  <c r="H38"/>
  <c r="F39"/>
  <c r="H39"/>
  <c r="F40"/>
  <c r="H40"/>
  <c r="F41"/>
  <c r="H41"/>
  <c r="F42"/>
  <c r="H42"/>
  <c r="F43"/>
  <c r="H43"/>
  <c r="D44"/>
  <c r="E44"/>
  <c r="F2" i="2"/>
  <c r="H2" s="1"/>
  <c r="F3"/>
  <c r="H3" s="1"/>
  <c r="F4"/>
  <c r="H4" s="1"/>
  <c r="F5"/>
  <c r="H5" s="1"/>
  <c r="F6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F27"/>
  <c r="H27" s="1"/>
  <c r="F28"/>
  <c r="H28" s="1"/>
  <c r="F29"/>
  <c r="H29" s="1"/>
  <c r="F30"/>
  <c r="H30" s="1"/>
  <c r="F31"/>
  <c r="H31" s="1"/>
  <c r="F32"/>
  <c r="H32" s="1"/>
  <c r="F33"/>
  <c r="H33" s="1"/>
  <c r="F34"/>
  <c r="H34" s="1"/>
  <c r="F35"/>
  <c r="H35" s="1"/>
  <c r="F36"/>
  <c r="H36" s="1"/>
  <c r="F37"/>
  <c r="H37" s="1"/>
  <c r="F38"/>
  <c r="H38" s="1"/>
  <c r="F39"/>
  <c r="H39" s="1"/>
  <c r="F40"/>
  <c r="H40" s="1"/>
  <c r="F41"/>
  <c r="H41" s="1"/>
  <c r="F42"/>
  <c r="H42" s="1"/>
  <c r="F43"/>
  <c r="H43" s="1"/>
  <c r="D44"/>
  <c r="E44"/>
  <c r="F2" i="1"/>
  <c r="H2"/>
  <c r="F3"/>
  <c r="H3"/>
  <c r="F4"/>
  <c r="H4"/>
  <c r="F5"/>
  <c r="H5"/>
  <c r="F6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F26"/>
  <c r="H26"/>
  <c r="F27"/>
  <c r="H27"/>
  <c r="F28"/>
  <c r="H28"/>
  <c r="F29"/>
  <c r="H29"/>
  <c r="F30"/>
  <c r="H30"/>
  <c r="F31"/>
  <c r="H31"/>
  <c r="F32"/>
  <c r="H32"/>
  <c r="F33"/>
  <c r="H33"/>
  <c r="F34"/>
  <c r="H34"/>
  <c r="F35"/>
  <c r="H35"/>
  <c r="F36"/>
  <c r="H36"/>
  <c r="F37"/>
  <c r="H37"/>
  <c r="F38"/>
  <c r="H38"/>
  <c r="F39"/>
  <c r="H39"/>
  <c r="F40"/>
  <c r="H40"/>
  <c r="F41"/>
  <c r="H41"/>
  <c r="F42"/>
  <c r="H42"/>
  <c r="F43"/>
  <c r="H43"/>
  <c r="F44"/>
  <c r="G44"/>
  <c r="H44"/>
  <c r="I44"/>
  <c r="F45"/>
  <c r="G45"/>
  <c r="H45"/>
  <c r="I45"/>
  <c r="F46"/>
  <c r="G46"/>
  <c r="H46"/>
  <c r="I46"/>
  <c r="F47"/>
  <c r="G47"/>
  <c r="H47"/>
  <c r="I47"/>
  <c r="F48"/>
  <c r="G48"/>
  <c r="H48"/>
  <c r="I48"/>
  <c r="F49"/>
  <c r="G49"/>
  <c r="H49"/>
  <c r="I49"/>
  <c r="F50"/>
  <c r="G50"/>
  <c r="H50"/>
  <c r="I50"/>
  <c r="F51"/>
  <c r="G51"/>
  <c r="H51"/>
  <c r="I51"/>
  <c r="F52"/>
  <c r="G52"/>
  <c r="H52"/>
  <c r="I52"/>
  <c r="F53"/>
  <c r="G53"/>
  <c r="H53"/>
  <c r="I53"/>
  <c r="F54"/>
  <c r="G54"/>
  <c r="H54"/>
  <c r="I54"/>
  <c r="F55"/>
  <c r="G55"/>
  <c r="H55"/>
  <c r="I55"/>
  <c r="F56"/>
  <c r="G56"/>
  <c r="H56"/>
  <c r="I56"/>
  <c r="F57"/>
  <c r="G57"/>
  <c r="H57"/>
  <c r="I57"/>
  <c r="F58"/>
  <c r="G58"/>
  <c r="H58"/>
  <c r="I58"/>
  <c r="F59"/>
  <c r="G59"/>
  <c r="H59"/>
  <c r="I59"/>
  <c r="F60"/>
  <c r="G60"/>
  <c r="H60"/>
  <c r="I60"/>
  <c r="F61"/>
  <c r="G61"/>
  <c r="H61"/>
  <c r="I61"/>
  <c r="F62"/>
  <c r="G62"/>
  <c r="H62"/>
  <c r="I62"/>
  <c r="F63"/>
  <c r="G63"/>
  <c r="H63"/>
  <c r="I63"/>
  <c r="F64"/>
  <c r="G64"/>
  <c r="H64"/>
  <c r="I64"/>
  <c r="F65"/>
  <c r="G65"/>
  <c r="H65"/>
  <c r="I65"/>
  <c r="F66"/>
  <c r="G66"/>
  <c r="H66"/>
  <c r="I66"/>
  <c r="F67"/>
  <c r="G67"/>
  <c r="H67"/>
  <c r="I67"/>
  <c r="F68"/>
  <c r="G68"/>
  <c r="H68"/>
  <c r="I68"/>
  <c r="F69"/>
  <c r="G69"/>
  <c r="H69"/>
  <c r="I69"/>
  <c r="F70"/>
  <c r="G70"/>
  <c r="H70"/>
  <c r="I70"/>
  <c r="F71"/>
  <c r="G71"/>
  <c r="H71"/>
  <c r="I71"/>
  <c r="F72"/>
  <c r="G72"/>
  <c r="H72"/>
  <c r="I72"/>
  <c r="F73"/>
  <c r="G73"/>
  <c r="H73"/>
  <c r="I73"/>
  <c r="F74"/>
  <c r="G74"/>
  <c r="H74"/>
  <c r="I74"/>
  <c r="F75"/>
  <c r="G75"/>
  <c r="H75"/>
  <c r="I75"/>
  <c r="F76"/>
  <c r="G76"/>
  <c r="H76"/>
  <c r="I76"/>
  <c r="F77"/>
  <c r="G77"/>
  <c r="H77"/>
  <c r="I77"/>
  <c r="F78"/>
  <c r="G78"/>
  <c r="H78"/>
  <c r="I78"/>
  <c r="F79"/>
  <c r="G79"/>
  <c r="H79"/>
  <c r="I79"/>
  <c r="F80"/>
  <c r="G80"/>
  <c r="H80"/>
  <c r="I80"/>
  <c r="F81"/>
  <c r="G81"/>
  <c r="H81"/>
  <c r="I81"/>
  <c r="F82"/>
  <c r="G82"/>
  <c r="H82"/>
  <c r="I82"/>
  <c r="F83"/>
  <c r="G83"/>
  <c r="H83"/>
  <c r="I83"/>
  <c r="F84"/>
  <c r="G84"/>
  <c r="H84"/>
  <c r="I84"/>
  <c r="F85"/>
  <c r="G85"/>
  <c r="H85"/>
  <c r="I85"/>
  <c r="H86"/>
  <c r="G43" l="1"/>
  <c r="I43"/>
  <c r="G42"/>
  <c r="I42"/>
  <c r="G41"/>
  <c r="I41"/>
  <c r="G40"/>
  <c r="I40"/>
  <c r="G39"/>
  <c r="I39"/>
  <c r="G38"/>
  <c r="I38"/>
  <c r="G37"/>
  <c r="I37"/>
  <c r="G36"/>
  <c r="I36"/>
  <c r="G35"/>
  <c r="I35"/>
  <c r="G34"/>
  <c r="I34"/>
  <c r="G33"/>
  <c r="I33"/>
  <c r="G32"/>
  <c r="I32"/>
  <c r="G31"/>
  <c r="I31"/>
  <c r="G30"/>
  <c r="I30"/>
  <c r="G29"/>
  <c r="I29"/>
  <c r="G28"/>
  <c r="I28"/>
  <c r="G27"/>
  <c r="I27"/>
  <c r="G26"/>
  <c r="I26"/>
  <c r="G25"/>
  <c r="I25"/>
  <c r="G24"/>
  <c r="I24"/>
  <c r="G23"/>
  <c r="I23"/>
  <c r="G22"/>
  <c r="I22"/>
  <c r="G21"/>
  <c r="I21"/>
  <c r="G20"/>
  <c r="I20"/>
  <c r="G19"/>
  <c r="I19"/>
  <c r="G18"/>
  <c r="I18"/>
  <c r="G17"/>
  <c r="I17"/>
  <c r="G16"/>
  <c r="I16"/>
  <c r="G15"/>
  <c r="I15"/>
  <c r="G14"/>
  <c r="I14"/>
  <c r="G13"/>
  <c r="I13"/>
  <c r="G12"/>
  <c r="I12"/>
  <c r="G11"/>
  <c r="I11"/>
  <c r="G10"/>
  <c r="I10"/>
  <c r="G9"/>
  <c r="I9"/>
  <c r="G8"/>
  <c r="I8"/>
  <c r="G7"/>
  <c r="I7"/>
  <c r="G6"/>
  <c r="I6"/>
  <c r="G5"/>
  <c r="I5"/>
  <c r="G4"/>
  <c r="I4"/>
  <c r="G3"/>
  <c r="I3"/>
  <c r="G2"/>
  <c r="G86" s="1"/>
  <c r="I2"/>
  <c r="I86" s="1"/>
  <c r="G43" i="2"/>
  <c r="I43"/>
  <c r="G42"/>
  <c r="I42"/>
  <c r="G41"/>
  <c r="I41"/>
  <c r="G40"/>
  <c r="I40"/>
  <c r="G39"/>
  <c r="I39"/>
  <c r="G38"/>
  <c r="I38"/>
  <c r="G37"/>
  <c r="I37"/>
  <c r="G36"/>
  <c r="I36"/>
  <c r="G35"/>
  <c r="I35"/>
  <c r="G34"/>
  <c r="I34"/>
  <c r="G33"/>
  <c r="I33"/>
  <c r="G32"/>
  <c r="I32"/>
  <c r="G31"/>
  <c r="I31"/>
  <c r="G30"/>
  <c r="I30"/>
  <c r="G29"/>
  <c r="I29"/>
  <c r="G28"/>
  <c r="I28"/>
  <c r="G27"/>
  <c r="I27"/>
  <c r="G26"/>
  <c r="I26"/>
  <c r="G25"/>
  <c r="I25"/>
  <c r="G24"/>
  <c r="I24"/>
  <c r="G23"/>
  <c r="I23"/>
  <c r="G22"/>
  <c r="I22"/>
  <c r="G21"/>
  <c r="I21"/>
  <c r="G20"/>
  <c r="I20"/>
  <c r="G19"/>
  <c r="I19"/>
  <c r="G18"/>
  <c r="I18"/>
  <c r="G17"/>
  <c r="I17"/>
  <c r="G16"/>
  <c r="I16"/>
  <c r="G15"/>
  <c r="I15"/>
  <c r="G14"/>
  <c r="I14"/>
  <c r="G13"/>
  <c r="I13"/>
  <c r="G12"/>
  <c r="I12"/>
  <c r="G11"/>
  <c r="I11"/>
  <c r="G10"/>
  <c r="I10"/>
  <c r="G9"/>
  <c r="I9"/>
  <c r="G8"/>
  <c r="I8"/>
  <c r="G7"/>
  <c r="I7"/>
  <c r="G6"/>
  <c r="I6"/>
  <c r="G5"/>
  <c r="I5"/>
  <c r="G4"/>
  <c r="I4"/>
  <c r="G3"/>
  <c r="I3"/>
  <c r="G2"/>
  <c r="G44" s="1"/>
  <c r="I2"/>
  <c r="I44" s="1"/>
  <c r="G43" i="3"/>
  <c r="I43"/>
  <c r="G42"/>
  <c r="I42"/>
  <c r="G41"/>
  <c r="I41"/>
  <c r="G40"/>
  <c r="I40"/>
  <c r="G39"/>
  <c r="I39"/>
  <c r="G38"/>
  <c r="I38"/>
  <c r="G37"/>
  <c r="I37"/>
  <c r="G36"/>
  <c r="I36"/>
  <c r="G35"/>
  <c r="I35"/>
  <c r="G34"/>
  <c r="I34"/>
  <c r="G33"/>
  <c r="I33"/>
  <c r="G32"/>
  <c r="I32"/>
  <c r="G31"/>
  <c r="I31"/>
  <c r="G30"/>
  <c r="I30"/>
  <c r="G29"/>
  <c r="I29"/>
  <c r="G28"/>
  <c r="I28"/>
  <c r="G27"/>
  <c r="I27"/>
  <c r="G26"/>
  <c r="I26"/>
  <c r="G25"/>
  <c r="G44" s="1"/>
  <c r="I25"/>
  <c r="H44" i="2"/>
  <c r="H44" i="3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44" l="1"/>
  <c r="G87" i="1"/>
</calcChain>
</file>

<file path=xl/sharedStrings.xml><?xml version="1.0" encoding="utf-8"?>
<sst xmlns="http://schemas.openxmlformats.org/spreadsheetml/2006/main" count="398" uniqueCount="127">
  <si>
    <t>Ano</t>
  </si>
  <si>
    <t>Cidade</t>
  </si>
  <si>
    <t>Partida</t>
  </si>
  <si>
    <t>Mandante</t>
  </si>
  <si>
    <t>Visitante</t>
  </si>
  <si>
    <t>Empate</t>
  </si>
  <si>
    <t>Derrota</t>
  </si>
  <si>
    <t>Vitória</t>
  </si>
  <si>
    <t>Cidade do México</t>
  </si>
  <si>
    <t>CF América - Santos FC</t>
  </si>
  <si>
    <t>Santos</t>
  </si>
  <si>
    <t>Santos FC - CF América</t>
  </si>
  <si>
    <t>Quito</t>
  </si>
  <si>
    <t>Liga D. Universitaria Quito - Internaciona</t>
  </si>
  <si>
    <t xml:space="preserve"> Porto Alegre</t>
  </si>
  <si>
    <t>Internacional - Liga D. Universitaria Quito</t>
  </si>
  <si>
    <t>Cusco</t>
  </si>
  <si>
    <t xml:space="preserve">Cienciano - São Paulo FC </t>
  </si>
  <si>
    <t xml:space="preserve"> São Paulo</t>
  </si>
  <si>
    <t>São Paulo FC - Cienciano</t>
  </si>
  <si>
    <t>La Paz</t>
  </si>
  <si>
    <t>The Strongest - Goiás EC</t>
  </si>
  <si>
    <t>Goiânia</t>
  </si>
  <si>
    <t>Goiás EC - The Strongest</t>
  </si>
  <si>
    <t>Cali</t>
  </si>
  <si>
    <t>Deportivo Cali - Corinthians</t>
  </si>
  <si>
    <t>São Paulo</t>
  </si>
  <si>
    <t>Corinthians - Deportivo Cali</t>
  </si>
  <si>
    <t xml:space="preserve">Cidade do México </t>
  </si>
  <si>
    <t>Pumas UNAM - Internacional</t>
  </si>
  <si>
    <t>Porto Alegre</t>
  </si>
  <si>
    <t>Internacional - Pumas UNAM</t>
  </si>
  <si>
    <t>El Nacional - Paulista FC</t>
  </si>
  <si>
    <r>
      <t xml:space="preserve"> </t>
    </r>
    <r>
      <rPr>
        <sz val="10"/>
        <rFont val="Arial"/>
        <family val="2"/>
        <charset val="1"/>
      </rPr>
      <t>Jundiaí</t>
    </r>
  </si>
  <si>
    <r>
      <t xml:space="preserve"> </t>
    </r>
    <r>
      <rPr>
        <sz val="10"/>
        <rFont val="Arial"/>
        <family val="2"/>
        <charset val="1"/>
      </rPr>
      <t>Paulista FC - El Nacional</t>
    </r>
  </si>
  <si>
    <t>Bolívar - Santos FC</t>
  </si>
  <si>
    <t>Santos FC - Bolívar</t>
  </si>
  <si>
    <t>Liga D. Universitaria Quito - Santos FC</t>
  </si>
  <si>
    <t>Santos FC - Liga D. Universitaria Quito</t>
  </si>
  <si>
    <t>The Strongest - São Paulo FC</t>
  </si>
  <si>
    <t>São Paulo FC - The Strongest</t>
  </si>
  <si>
    <t>The Strongest - São Caetano</t>
  </si>
  <si>
    <t>São Caetano do Sul</t>
  </si>
  <si>
    <t>São Caetano - The Strongest</t>
  </si>
  <si>
    <t>Liga D. Universitaria Quito- São Paulo FC</t>
  </si>
  <si>
    <t>São Paulo FC - Liga D. Universitaria Quito</t>
  </si>
  <si>
    <t>Liga D. Universitaria Quito- Santos FC</t>
  </si>
  <si>
    <t>Bolívar - Grêmio</t>
  </si>
  <si>
    <t>Grêmio - Bolívar</t>
  </si>
  <si>
    <t>The Strongest - Corinthians</t>
  </si>
  <si>
    <t>Corinthians - The Strongest</t>
  </si>
  <si>
    <t>El Nacional - Santos FC</t>
  </si>
  <si>
    <t>Santos FC - El Nacional</t>
  </si>
  <si>
    <t>Bolívar - Atl. Paranaense</t>
  </si>
  <si>
    <t>Curitiba</t>
  </si>
  <si>
    <t>Atl. Paranaense - Bolívar</t>
  </si>
  <si>
    <t>El Nacional - Cruzeiro</t>
  </si>
  <si>
    <t>Belo Horizonte</t>
  </si>
  <si>
    <t>Cruzeiro - El Nacional</t>
  </si>
  <si>
    <t>Cruz Azul - São Caetano</t>
  </si>
  <si>
    <t>São Caetano - Cruz Azul</t>
  </si>
  <si>
    <t>Lima</t>
  </si>
  <si>
    <t>Alianza Lima - Atl. Paranaense</t>
  </si>
  <si>
    <t>Atl. Paranaense - Alianza Lima</t>
  </si>
  <si>
    <t>Liga D. Universitaria Quito - Corinthians</t>
  </si>
  <si>
    <t>Corinthians - Liga D. Universitaria Quito</t>
  </si>
  <si>
    <t>The Strongest - Palmeiras</t>
  </si>
  <si>
    <t>Palmeiras - The Strongest</t>
  </si>
  <si>
    <t>El Nacional - Juventude-RS</t>
  </si>
  <si>
    <t>Caxias do Sul</t>
  </si>
  <si>
    <t>Juventude-RS - El Nacional</t>
  </si>
  <si>
    <t>El Nacional - Palmeiras</t>
  </si>
  <si>
    <t>Palmeiras - El Nacional</t>
  </si>
  <si>
    <t>The Strongest - Juventude-RS</t>
  </si>
  <si>
    <t>Juventude-RS - The Strongest</t>
  </si>
  <si>
    <t>Bolívar - Atlético Mineiro</t>
  </si>
  <si>
    <t>Atlético Mineiro - Bolívar</t>
  </si>
  <si>
    <t>CF América – Corinthians</t>
  </si>
  <si>
    <t>Corinthians – CF América</t>
  </si>
  <si>
    <t>CF América - Grêmio</t>
  </si>
  <si>
    <t>Grêmio - CF América</t>
  </si>
  <si>
    <t>CF América - Vasco da Gama</t>
  </si>
  <si>
    <t>Rio de Janeiro</t>
  </si>
  <si>
    <t>Vasco da Gama - CF América</t>
  </si>
  <si>
    <t>Espoli - Corinthians</t>
  </si>
  <si>
    <t>Corinthians - Espoli</t>
  </si>
  <si>
    <t>El Nacional - Grêmio</t>
  </si>
  <si>
    <t>Grêmio - El Nacional</t>
  </si>
  <si>
    <t>Bolívar - Palmeiras</t>
  </si>
  <si>
    <t>Palmeiras - Bolívar</t>
  </si>
  <si>
    <t>Bolívar - São Paulo FC</t>
  </si>
  <si>
    <t>São Paulo FC - Bolívar</t>
  </si>
  <si>
    <t>Bolívar - Criciúma</t>
  </si>
  <si>
    <t>Criciúma</t>
  </si>
  <si>
    <t>Criciúma - Bolívar</t>
  </si>
  <si>
    <t>Deportivo Quito - Coritiba FC</t>
  </si>
  <si>
    <t>Coritiba FC - Deportivo Quito</t>
  </si>
  <si>
    <t>Deportivo Quito - Bangú</t>
  </si>
  <si>
    <t>Bangú - Deportivo Quito</t>
  </si>
  <si>
    <t>Bolívar - Flamengo</t>
  </si>
  <si>
    <t>Flamengo - Bolívar</t>
  </si>
  <si>
    <t>El Nacional - Corinthians</t>
  </si>
  <si>
    <t>Corinthians - El Nacional</t>
  </si>
  <si>
    <t>El Nacional - Internacional</t>
  </si>
  <si>
    <t>Internacional - El Nacional</t>
  </si>
  <si>
    <t>84 partidas</t>
  </si>
  <si>
    <t>Total</t>
  </si>
  <si>
    <t>Frequência Absoluta</t>
  </si>
  <si>
    <t>Frequência Relativa</t>
  </si>
  <si>
    <t>Tabela de distribuição de freqüencias</t>
  </si>
  <si>
    <t>Tabela de contingência</t>
  </si>
  <si>
    <t>Baixa altitude</t>
  </si>
  <si>
    <t>Alta altitude</t>
  </si>
  <si>
    <t>Partidas</t>
  </si>
  <si>
    <t>Resultados</t>
  </si>
  <si>
    <t>Totais</t>
  </si>
  <si>
    <t>Resultado</t>
  </si>
  <si>
    <t>Gols</t>
  </si>
  <si>
    <t>Média</t>
  </si>
  <si>
    <t>Mediana</t>
  </si>
  <si>
    <t>Moda</t>
  </si>
  <si>
    <t>Desvio padrão</t>
  </si>
  <si>
    <t>Amplitude total</t>
  </si>
  <si>
    <t>BR</t>
  </si>
  <si>
    <t>Adversários</t>
  </si>
  <si>
    <t>Brasileiros</t>
  </si>
  <si>
    <t>Quantidade de gols marcados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</si>
</sst>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  <charset val="1"/>
    </font>
    <font>
      <sz val="10"/>
      <name val="Lucida Sans Unicode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22"/>
      </patternFill>
    </fill>
    <fill>
      <patternFill patternType="solid">
        <fgColor indexed="22"/>
        <bgColor indexed="31"/>
      </patternFill>
    </fill>
  </fills>
  <borders count="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0" fillId="3" borderId="0" xfId="0" applyFont="1" applyFill="1"/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/>
            </a:pPr>
            <a:r>
              <a:rPr lang="en-US" sz="1550"/>
              <a:t>Resultados da partidas</a:t>
            </a:r>
            <a:r>
              <a:rPr lang="en-US" sz="1550" baseline="0"/>
              <a:t> realizadas em baixa altitude</a:t>
            </a:r>
          </a:p>
        </c:rich>
      </c:tx>
      <c:layout>
        <c:manualLayout>
          <c:xMode val="edge"/>
          <c:yMode val="edge"/>
          <c:x val="0.14573393759863626"/>
          <c:y val="0"/>
        </c:manualLayout>
      </c:layout>
    </c:title>
    <c:plotArea>
      <c:layout>
        <c:manualLayout>
          <c:layoutTarget val="inner"/>
          <c:xMode val="edge"/>
          <c:yMode val="edge"/>
          <c:x val="0.10750228321773259"/>
          <c:y val="0.33913210848643921"/>
          <c:w val="0.58230131891820736"/>
          <c:h val="0.6191804024496943"/>
        </c:manualLayout>
      </c:layout>
      <c:pieChart>
        <c:varyColors val="1"/>
        <c:ser>
          <c:idx val="1"/>
          <c:order val="1"/>
          <c:tx>
            <c:strRef>
              <c:f>Gráficos!$E$4</c:f>
              <c:strCache>
                <c:ptCount val="1"/>
                <c:pt idx="0">
                  <c:v>Baixa altitude</c:v>
                </c:pt>
              </c:strCache>
            </c:strRef>
          </c:tx>
          <c:dPt>
            <c:idx val="0"/>
            <c:spPr/>
          </c:dPt>
          <c:dLbls>
            <c:dLblPos val="outEnd"/>
            <c:showPercent val="1"/>
            <c:showLeaderLines val="1"/>
          </c:dLbls>
          <c:cat>
            <c:strRef>
              <c:f>Gráficos!$F$3:$H$3</c:f>
              <c:strCache>
                <c:ptCount val="3"/>
                <c:pt idx="0">
                  <c:v>Vitória</c:v>
                </c:pt>
                <c:pt idx="1">
                  <c:v>Empate</c:v>
                </c:pt>
                <c:pt idx="2">
                  <c:v>Derrota</c:v>
                </c:pt>
              </c:strCache>
            </c:strRef>
          </c:cat>
          <c:val>
            <c:numRef>
              <c:f>Gráficos!$F$4:$H$4</c:f>
              <c:numCache>
                <c:formatCode>General</c:formatCode>
                <c:ptCount val="3"/>
                <c:pt idx="0">
                  <c:v>36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ser>
          <c:idx val="0"/>
          <c:order val="0"/>
          <c:tx>
            <c:strRef>
              <c:f>Gráficos!$E$4</c:f>
              <c:strCache>
                <c:ptCount val="1"/>
                <c:pt idx="0">
                  <c:v>Baixa altitude</c:v>
                </c:pt>
              </c:strCache>
            </c:strRef>
          </c:tx>
          <c:dLbls>
            <c:dLblPos val="outEnd"/>
            <c:showPercent val="1"/>
            <c:separator>, </c:separator>
            <c:showLeaderLines val="1"/>
          </c:dLbls>
          <c:cat>
            <c:strRef>
              <c:f>Gráficos!$F$3:$H$3</c:f>
              <c:strCache>
                <c:ptCount val="3"/>
                <c:pt idx="0">
                  <c:v>Vitória</c:v>
                </c:pt>
                <c:pt idx="1">
                  <c:v>Empate</c:v>
                </c:pt>
                <c:pt idx="2">
                  <c:v>Derrota</c:v>
                </c:pt>
              </c:strCache>
            </c:strRef>
          </c:cat>
          <c:val>
            <c:numRef>
              <c:f>Gráficos!$F$4:$H$4</c:f>
              <c:numCache>
                <c:formatCode>General</c:formatCode>
                <c:ptCount val="3"/>
                <c:pt idx="0">
                  <c:v>36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9209222641382082"/>
          <c:y val="0.74705161854768176"/>
          <c:w val="0.20269378553386161"/>
          <c:h val="0.24110551181102369"/>
        </c:manualLayout>
      </c:layout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/>
            </a:pPr>
            <a:r>
              <a:rPr lang="en-US" sz="1600"/>
              <a:t>Resultados da partidas</a:t>
            </a:r>
            <a:r>
              <a:rPr lang="en-US" sz="1600" baseline="0"/>
              <a:t> realizadas em alta altitude</a:t>
            </a:r>
          </a:p>
        </c:rich>
      </c:tx>
      <c:layout>
        <c:manualLayout>
          <c:xMode val="edge"/>
          <c:yMode val="edge"/>
          <c:x val="0.14573393759863632"/>
          <c:y val="0"/>
        </c:manualLayout>
      </c:layout>
    </c:title>
    <c:plotArea>
      <c:layout>
        <c:manualLayout>
          <c:layoutTarget val="inner"/>
          <c:xMode val="edge"/>
          <c:yMode val="edge"/>
          <c:x val="0.14094010975900739"/>
          <c:y val="0.33913210848643921"/>
          <c:w val="0.58230131891820736"/>
          <c:h val="0.61918040244969474"/>
        </c:manualLayout>
      </c:layout>
      <c:pieChart>
        <c:varyColors val="1"/>
        <c:ser>
          <c:idx val="0"/>
          <c:order val="0"/>
          <c:tx>
            <c:strRef>
              <c:f>Gráficos!$E$5</c:f>
              <c:strCache>
                <c:ptCount val="1"/>
                <c:pt idx="0">
                  <c:v>Alta altitude</c:v>
                </c:pt>
              </c:strCache>
            </c:strRef>
          </c:tx>
          <c:dLbls>
            <c:dLblPos val="outEnd"/>
            <c:showPercent val="1"/>
            <c:separator>, </c:separator>
            <c:showLeaderLines val="1"/>
          </c:dLbls>
          <c:cat>
            <c:strRef>
              <c:f>Gráficos!$F$3:$H$3</c:f>
              <c:strCache>
                <c:ptCount val="3"/>
                <c:pt idx="0">
                  <c:v>Vitória</c:v>
                </c:pt>
                <c:pt idx="1">
                  <c:v>Empate</c:v>
                </c:pt>
                <c:pt idx="2">
                  <c:v>Derrota</c:v>
                </c:pt>
              </c:strCache>
            </c:strRef>
          </c:cat>
          <c:val>
            <c:numRef>
              <c:f>Gráficos!$F$5:$H$5</c:f>
              <c:numCache>
                <c:formatCode>General</c:formatCode>
                <c:ptCount val="3"/>
                <c:pt idx="0">
                  <c:v>12</c:v>
                </c:pt>
                <c:pt idx="1">
                  <c:v>8</c:v>
                </c:pt>
                <c:pt idx="2">
                  <c:v>22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9209222641382104"/>
          <c:y val="0.74705161854768221"/>
          <c:w val="0.20269378553386166"/>
          <c:h val="0.24110551181102371"/>
        </c:manualLayout>
      </c:layout>
      <c:txPr>
        <a:bodyPr/>
        <a:lstStyle/>
        <a:p>
          <a:pPr rtl="0">
            <a:defRPr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/>
            </a:pPr>
            <a:r>
              <a:rPr lang="en-US" sz="1550"/>
              <a:t>Resultados totais</a:t>
            </a:r>
            <a:endParaRPr lang="en-US" sz="1550" baseline="0"/>
          </a:p>
        </c:rich>
      </c:tx>
      <c:layout>
        <c:manualLayout>
          <c:xMode val="edge"/>
          <c:yMode val="edge"/>
          <c:x val="0.25858662651494579"/>
          <c:y val="3.5555555555555556E-2"/>
        </c:manualLayout>
      </c:layout>
    </c:title>
    <c:plotArea>
      <c:layout>
        <c:manualLayout>
          <c:layoutTarget val="inner"/>
          <c:xMode val="edge"/>
          <c:yMode val="edge"/>
          <c:x val="4.898608677050164E-2"/>
          <c:y val="0.19246544181977251"/>
          <c:w val="0.72023235340096592"/>
          <c:h val="0.76584706911636047"/>
        </c:manualLayout>
      </c:layout>
      <c:pieChart>
        <c:varyColors val="1"/>
        <c:ser>
          <c:idx val="0"/>
          <c:order val="0"/>
          <c:tx>
            <c:strRef>
              <c:f>Gráficos!$B$2:$C$2</c:f>
              <c:strCache>
                <c:ptCount val="1"/>
                <c:pt idx="0">
                  <c:v>Frequência Absoluta Frequência Relativa</c:v>
                </c:pt>
              </c:strCache>
            </c:strRef>
          </c:tx>
          <c:dLbls>
            <c:spPr>
              <a:noFill/>
            </c:spPr>
            <c:dLblPos val="outEnd"/>
            <c:showPercent val="1"/>
            <c:showLeaderLines val="1"/>
          </c:dLbls>
          <c:cat>
            <c:strRef>
              <c:f>Gráficos!$A$3:$A$5</c:f>
              <c:strCache>
                <c:ptCount val="3"/>
                <c:pt idx="0">
                  <c:v>Vitória</c:v>
                </c:pt>
                <c:pt idx="1">
                  <c:v>Empate</c:v>
                </c:pt>
                <c:pt idx="2">
                  <c:v>Derrota</c:v>
                </c:pt>
              </c:strCache>
            </c:strRef>
          </c:cat>
          <c:val>
            <c:numRef>
              <c:f>Gráficos!$B$3:$B$5</c:f>
              <c:numCache>
                <c:formatCode>General</c:formatCode>
                <c:ptCount val="3"/>
                <c:pt idx="0">
                  <c:v>48</c:v>
                </c:pt>
                <c:pt idx="1">
                  <c:v>13</c:v>
                </c:pt>
                <c:pt idx="2">
                  <c:v>23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9209222641382104"/>
          <c:y val="0.74705161854768221"/>
          <c:w val="0.20269378553386155"/>
          <c:h val="0.24110551181102363"/>
        </c:manualLayout>
      </c:layout>
      <c:txPr>
        <a:bodyPr/>
        <a:lstStyle/>
        <a:p>
          <a:pPr rtl="0">
            <a:defRPr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6459039678863671"/>
          <c:y val="0.20946773960947188"/>
          <c:w val="0.60780958262570117"/>
          <c:h val="0.75829782815609592"/>
        </c:manualLayout>
      </c:layout>
      <c:barChart>
        <c:barDir val="bar"/>
        <c:grouping val="clustered"/>
        <c:ser>
          <c:idx val="0"/>
          <c:order val="0"/>
          <c:tx>
            <c:strRef>
              <c:f>Gráficos!$B$8:$B$9</c:f>
              <c:strCache>
                <c:ptCount val="1"/>
                <c:pt idx="0">
                  <c:v>Quantidade de gols marcados Baixa altitude</c:v>
                </c:pt>
              </c:strCache>
            </c:strRef>
          </c:tx>
          <c:dLbls>
            <c:showVal val="1"/>
          </c:dLbls>
          <c:cat>
            <c:strRef>
              <c:f>Gráficos!$A$10:$A$12</c:f>
              <c:strCache>
                <c:ptCount val="3"/>
                <c:pt idx="0">
                  <c:v>Brasileiros</c:v>
                </c:pt>
                <c:pt idx="1">
                  <c:v>Adversários</c:v>
                </c:pt>
                <c:pt idx="2">
                  <c:v>Total</c:v>
                </c:pt>
              </c:strCache>
            </c:strRef>
          </c:cat>
          <c:val>
            <c:numRef>
              <c:f>Gráficos!$B$10:$B$12</c:f>
              <c:numCache>
                <c:formatCode>General</c:formatCode>
                <c:ptCount val="3"/>
                <c:pt idx="0">
                  <c:v>112</c:v>
                </c:pt>
                <c:pt idx="1">
                  <c:v>26</c:v>
                </c:pt>
                <c:pt idx="2">
                  <c:v>138</c:v>
                </c:pt>
              </c:numCache>
            </c:numRef>
          </c:val>
        </c:ser>
        <c:ser>
          <c:idx val="1"/>
          <c:order val="1"/>
          <c:tx>
            <c:strRef>
              <c:f>Gráficos!$C$8:$C$9</c:f>
              <c:strCache>
                <c:ptCount val="1"/>
                <c:pt idx="0">
                  <c:v>Quantidade de gols marcados Alta altitude</c:v>
                </c:pt>
              </c:strCache>
            </c:strRef>
          </c:tx>
          <c:dLbls>
            <c:showVal val="1"/>
          </c:dLbls>
          <c:cat>
            <c:strRef>
              <c:f>Gráficos!$A$10:$A$12</c:f>
              <c:strCache>
                <c:ptCount val="3"/>
                <c:pt idx="0">
                  <c:v>Brasileiros</c:v>
                </c:pt>
                <c:pt idx="1">
                  <c:v>Adversários</c:v>
                </c:pt>
                <c:pt idx="2">
                  <c:v>Total</c:v>
                </c:pt>
              </c:strCache>
            </c:strRef>
          </c:cat>
          <c:val>
            <c:numRef>
              <c:f>Gráficos!$C$10:$C$12</c:f>
              <c:numCache>
                <c:formatCode>General</c:formatCode>
                <c:ptCount val="3"/>
                <c:pt idx="0">
                  <c:v>52</c:v>
                </c:pt>
                <c:pt idx="1">
                  <c:v>71</c:v>
                </c:pt>
                <c:pt idx="2">
                  <c:v>123</c:v>
                </c:pt>
              </c:numCache>
            </c:numRef>
          </c:val>
        </c:ser>
        <c:axId val="104181760"/>
        <c:axId val="104183680"/>
      </c:barChart>
      <c:catAx>
        <c:axId val="104181760"/>
        <c:scaling>
          <c:orientation val="maxMin"/>
        </c:scaling>
        <c:axPos val="l"/>
        <c:tickLblPos val="nextTo"/>
        <c:crossAx val="104183680"/>
        <c:crosses val="autoZero"/>
        <c:auto val="1"/>
        <c:lblAlgn val="ctr"/>
        <c:lblOffset val="100"/>
      </c:catAx>
      <c:valAx>
        <c:axId val="104183680"/>
        <c:scaling>
          <c:orientation val="minMax"/>
          <c:min val="0"/>
        </c:scaling>
        <c:axPos val="t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inorTickMark val="in"/>
        <c:tickLblPos val="high"/>
        <c:crossAx val="104181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47292503422665"/>
          <c:y val="0.25440836844546971"/>
          <c:w val="0.16185415953440607"/>
          <c:h val="0.5654361848836692"/>
        </c:manualLayout>
      </c:layout>
    </c:legend>
    <c:plotVisOnly val="1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0</xdr:row>
      <xdr:rowOff>0</xdr:rowOff>
    </xdr:from>
    <xdr:to>
      <xdr:col>13</xdr:col>
      <xdr:colOff>266700</xdr:colOff>
      <xdr:row>17</xdr:row>
      <xdr:rowOff>104775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18</xdr:row>
      <xdr:rowOff>104775</xdr:rowOff>
    </xdr:from>
    <xdr:to>
      <xdr:col>13</xdr:col>
      <xdr:colOff>257175</xdr:colOff>
      <xdr:row>36</xdr:row>
      <xdr:rowOff>47625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13</xdr:row>
      <xdr:rowOff>57150</xdr:rowOff>
    </xdr:from>
    <xdr:to>
      <xdr:col>7</xdr:col>
      <xdr:colOff>295275</xdr:colOff>
      <xdr:row>31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866775</xdr:colOff>
      <xdr:row>34</xdr:row>
      <xdr:rowOff>19049</xdr:rowOff>
    </xdr:from>
    <xdr:to>
      <xdr:col>11</xdr:col>
      <xdr:colOff>9525</xdr:colOff>
      <xdr:row>58</xdr:row>
      <xdr:rowOff>66674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U97"/>
  <sheetViews>
    <sheetView topLeftCell="A57" workbookViewId="0">
      <selection activeCell="D88" sqref="D88"/>
    </sheetView>
  </sheetViews>
  <sheetFormatPr defaultColWidth="11.7109375" defaultRowHeight="12.75"/>
  <cols>
    <col min="1" max="1" width="11.7109375" style="1"/>
    <col min="2" max="2" width="18.28515625" style="1" customWidth="1"/>
    <col min="3" max="3" width="36.28515625" style="1" customWidth="1"/>
    <col min="4" max="6" width="11.7109375" style="1"/>
    <col min="7" max="7" width="7.7109375" style="1" customWidth="1"/>
    <col min="8" max="8" width="7.5703125" style="1" customWidth="1"/>
    <col min="9" max="9" width="6.85546875" style="1" customWidth="1"/>
    <col min="10" max="10" width="11.7109375" style="1"/>
    <col min="11" max="11" width="2.5703125" style="1" customWidth="1"/>
    <col min="12" max="13" width="2.85546875" style="1" customWidth="1"/>
    <col min="14" max="255" width="11.7109375" style="1"/>
  </cols>
  <sheetData>
    <row r="1" spans="1:12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/>
      <c r="G1" s="4" t="s">
        <v>5</v>
      </c>
      <c r="H1" s="2" t="s">
        <v>6</v>
      </c>
      <c r="I1" s="2" t="s">
        <v>7</v>
      </c>
    </row>
    <row r="2" spans="1:12">
      <c r="A2" s="5">
        <v>2007</v>
      </c>
      <c r="B2" s="6" t="s">
        <v>8</v>
      </c>
      <c r="C2" s="5" t="s">
        <v>9</v>
      </c>
      <c r="D2" s="5">
        <v>0</v>
      </c>
      <c r="E2" s="5">
        <v>0</v>
      </c>
      <c r="F2" s="5" t="str">
        <f>IF(D2=E2,"Empate",IF(D2&gt;E2,"Derrota","Vitória"))</f>
        <v>Empate</v>
      </c>
      <c r="G2" s="5">
        <f t="shared" ref="G2:G33" si="0">IF(F2="Empate",1,0)</f>
        <v>1</v>
      </c>
      <c r="H2" s="5">
        <f t="shared" ref="H2:H33" si="1">IF(F2="Derrota",1,0)</f>
        <v>0</v>
      </c>
      <c r="I2" s="5">
        <f t="shared" ref="I2:I33" si="2">IF(F2="Vitória",1,0)</f>
        <v>0</v>
      </c>
    </row>
    <row r="3" spans="1:12">
      <c r="A3" s="5">
        <v>2007</v>
      </c>
      <c r="B3" s="6" t="s">
        <v>10</v>
      </c>
      <c r="C3" s="5" t="s">
        <v>11</v>
      </c>
      <c r="D3" s="5">
        <v>2</v>
      </c>
      <c r="E3" s="5">
        <v>1</v>
      </c>
      <c r="F3" s="5" t="str">
        <f>IF(D3=E3,"Empate",IF(D3&lt;E3,"Derrota","Vitória"))</f>
        <v>Vitória</v>
      </c>
      <c r="G3" s="5">
        <f t="shared" si="0"/>
        <v>0</v>
      </c>
      <c r="H3" s="5">
        <f t="shared" si="1"/>
        <v>0</v>
      </c>
      <c r="I3" s="5">
        <f t="shared" si="2"/>
        <v>1</v>
      </c>
    </row>
    <row r="4" spans="1:12">
      <c r="A4" s="5">
        <v>2006</v>
      </c>
      <c r="B4" s="5" t="s">
        <v>12</v>
      </c>
      <c r="C4" s="5" t="s">
        <v>13</v>
      </c>
      <c r="D4" s="5">
        <v>2</v>
      </c>
      <c r="E4" s="5">
        <v>1</v>
      </c>
      <c r="F4" s="5" t="str">
        <f>IF(D4=E4,"Empate",IF(D4&gt;E4,"Derrota","Vitória"))</f>
        <v>Derrota</v>
      </c>
      <c r="G4" s="5">
        <f t="shared" si="0"/>
        <v>0</v>
      </c>
      <c r="H4" s="5">
        <f t="shared" si="1"/>
        <v>1</v>
      </c>
      <c r="I4" s="5">
        <f t="shared" si="2"/>
        <v>0</v>
      </c>
    </row>
    <row r="5" spans="1:12">
      <c r="A5" s="5">
        <v>2006</v>
      </c>
      <c r="B5" s="5" t="s">
        <v>14</v>
      </c>
      <c r="C5" s="5" t="s">
        <v>15</v>
      </c>
      <c r="D5" s="5">
        <v>2</v>
      </c>
      <c r="E5" s="5">
        <v>0</v>
      </c>
      <c r="F5" s="5" t="str">
        <f>IF(D5=E5,"Empate",IF(D5&lt;E5,"Derrota","Vitória"))</f>
        <v>Vitória</v>
      </c>
      <c r="G5" s="5">
        <f t="shared" si="0"/>
        <v>0</v>
      </c>
      <c r="H5" s="5">
        <f t="shared" si="1"/>
        <v>0</v>
      </c>
      <c r="I5" s="5">
        <f t="shared" si="2"/>
        <v>1</v>
      </c>
    </row>
    <row r="6" spans="1:12">
      <c r="A6" s="5">
        <v>2006</v>
      </c>
      <c r="B6" s="5" t="s">
        <v>16</v>
      </c>
      <c r="C6" s="5" t="s">
        <v>17</v>
      </c>
      <c r="D6" s="5">
        <v>0</v>
      </c>
      <c r="E6" s="5">
        <v>2</v>
      </c>
      <c r="F6" s="5" t="str">
        <f>IF(D6=E6,"Empate",IF(D6&gt;E6,"Derrota","Vitória"))</f>
        <v>Vitória</v>
      </c>
      <c r="G6" s="5">
        <f t="shared" si="0"/>
        <v>0</v>
      </c>
      <c r="H6" s="5">
        <f t="shared" si="1"/>
        <v>0</v>
      </c>
      <c r="I6" s="5">
        <f t="shared" si="2"/>
        <v>1</v>
      </c>
      <c r="J6"/>
      <c r="K6"/>
      <c r="L6"/>
    </row>
    <row r="7" spans="1:12">
      <c r="A7" s="5">
        <v>2006</v>
      </c>
      <c r="B7" s="5" t="s">
        <v>18</v>
      </c>
      <c r="C7" s="5" t="s">
        <v>19</v>
      </c>
      <c r="D7" s="5">
        <v>4</v>
      </c>
      <c r="E7" s="5">
        <v>1</v>
      </c>
      <c r="F7" s="5" t="str">
        <f>IF(D7=E7,"Empate",IF(D7&lt;E7,"Derrota","Vitória"))</f>
        <v>Vitória</v>
      </c>
      <c r="G7" s="5">
        <f t="shared" si="0"/>
        <v>0</v>
      </c>
      <c r="H7" s="5">
        <f t="shared" si="1"/>
        <v>0</v>
      </c>
      <c r="I7" s="5">
        <f t="shared" si="2"/>
        <v>1</v>
      </c>
    </row>
    <row r="8" spans="1:12">
      <c r="A8" s="5">
        <v>2006</v>
      </c>
      <c r="B8" s="5" t="s">
        <v>20</v>
      </c>
      <c r="C8" s="5" t="s">
        <v>21</v>
      </c>
      <c r="D8" s="5">
        <v>1</v>
      </c>
      <c r="E8" s="5">
        <v>0</v>
      </c>
      <c r="F8" s="5" t="str">
        <f>IF(D8=E8,"Empate",IF(D8&gt;E8,"Derrota","Vitória"))</f>
        <v>Derrota</v>
      </c>
      <c r="G8" s="5">
        <f t="shared" si="0"/>
        <v>0</v>
      </c>
      <c r="H8" s="5">
        <f t="shared" si="1"/>
        <v>1</v>
      </c>
      <c r="I8" s="5">
        <f t="shared" si="2"/>
        <v>0</v>
      </c>
    </row>
    <row r="9" spans="1:12">
      <c r="A9" s="5">
        <v>2006</v>
      </c>
      <c r="B9" s="5" t="s">
        <v>22</v>
      </c>
      <c r="C9" s="5" t="s">
        <v>23</v>
      </c>
      <c r="D9" s="5">
        <v>2</v>
      </c>
      <c r="E9" s="5">
        <v>0</v>
      </c>
      <c r="F9" s="5" t="str">
        <f>IF(D9=E9,"Empate",IF(D9&lt;E9,"Derrota","Vitória"))</f>
        <v>Vitória</v>
      </c>
      <c r="G9" s="5">
        <f t="shared" si="0"/>
        <v>0</v>
      </c>
      <c r="H9" s="5">
        <f t="shared" si="1"/>
        <v>0</v>
      </c>
      <c r="I9" s="5">
        <f t="shared" si="2"/>
        <v>1</v>
      </c>
      <c r="J9"/>
      <c r="K9"/>
      <c r="L9"/>
    </row>
    <row r="10" spans="1:12">
      <c r="A10" s="5">
        <v>2006</v>
      </c>
      <c r="B10" s="7" t="s">
        <v>24</v>
      </c>
      <c r="C10" s="5" t="s">
        <v>25</v>
      </c>
      <c r="D10" s="5">
        <v>0</v>
      </c>
      <c r="E10" s="5">
        <v>1</v>
      </c>
      <c r="F10" s="5" t="str">
        <f>IF(D10=E10,"Empate",IF(D10&gt;E10,"Derrota","Vitória"))</f>
        <v>Vitória</v>
      </c>
      <c r="G10" s="5">
        <f t="shared" si="0"/>
        <v>0</v>
      </c>
      <c r="H10" s="5">
        <f t="shared" si="1"/>
        <v>0</v>
      </c>
      <c r="I10" s="5">
        <f t="shared" si="2"/>
        <v>1</v>
      </c>
    </row>
    <row r="11" spans="1:12">
      <c r="A11" s="5">
        <v>2006</v>
      </c>
      <c r="B11" s="5" t="s">
        <v>26</v>
      </c>
      <c r="C11" s="5" t="s">
        <v>27</v>
      </c>
      <c r="D11" s="5">
        <v>3</v>
      </c>
      <c r="E11" s="5">
        <v>0</v>
      </c>
      <c r="F11" s="5" t="str">
        <f>IF(D11=E11,"Empate",IF(D11&lt;E11,"Derrota","Vitória"))</f>
        <v>Vitória</v>
      </c>
      <c r="G11" s="5">
        <f t="shared" si="0"/>
        <v>0</v>
      </c>
      <c r="H11" s="5">
        <f t="shared" si="1"/>
        <v>0</v>
      </c>
      <c r="I11" s="5">
        <f t="shared" si="2"/>
        <v>1</v>
      </c>
    </row>
    <row r="12" spans="1:12">
      <c r="A12" s="5">
        <v>2006</v>
      </c>
      <c r="B12" s="5" t="s">
        <v>28</v>
      </c>
      <c r="C12" s="5" t="s">
        <v>29</v>
      </c>
      <c r="D12" s="5">
        <v>1</v>
      </c>
      <c r="E12" s="5">
        <v>2</v>
      </c>
      <c r="F12" s="5" t="str">
        <f>IF(D12=E12,"Empate",IF(D12&gt;E12,"Derrota","Vitória"))</f>
        <v>Vitória</v>
      </c>
      <c r="G12" s="5">
        <f t="shared" si="0"/>
        <v>0</v>
      </c>
      <c r="H12" s="5">
        <f t="shared" si="1"/>
        <v>0</v>
      </c>
      <c r="I12" s="5">
        <f t="shared" si="2"/>
        <v>1</v>
      </c>
    </row>
    <row r="13" spans="1:12">
      <c r="A13" s="5">
        <v>2006</v>
      </c>
      <c r="B13" s="5" t="s">
        <v>30</v>
      </c>
      <c r="C13" s="5" t="s">
        <v>31</v>
      </c>
      <c r="D13" s="5">
        <v>3</v>
      </c>
      <c r="E13" s="5">
        <v>2</v>
      </c>
      <c r="F13" s="5" t="str">
        <f>IF(D13=E13,"Empate",IF(D13&lt;E13,"Derrota","Vitória"))</f>
        <v>Vitória</v>
      </c>
      <c r="G13" s="5">
        <f t="shared" si="0"/>
        <v>0</v>
      </c>
      <c r="H13" s="5">
        <f t="shared" si="1"/>
        <v>0</v>
      </c>
      <c r="I13" s="5">
        <f t="shared" si="2"/>
        <v>1</v>
      </c>
    </row>
    <row r="14" spans="1:12">
      <c r="A14" s="5">
        <v>2006</v>
      </c>
      <c r="B14" s="5" t="s">
        <v>12</v>
      </c>
      <c r="C14" s="5" t="s">
        <v>32</v>
      </c>
      <c r="D14" s="5">
        <v>1</v>
      </c>
      <c r="E14" s="5">
        <v>1</v>
      </c>
      <c r="F14" s="5" t="str">
        <f>IF(D14=E14,"Empate",IF(D14&gt;E14,"Derrota","Vitória"))</f>
        <v>Empate</v>
      </c>
      <c r="G14" s="5">
        <f t="shared" si="0"/>
        <v>1</v>
      </c>
      <c r="H14" s="5">
        <f t="shared" si="1"/>
        <v>0</v>
      </c>
      <c r="I14" s="5">
        <f t="shared" si="2"/>
        <v>0</v>
      </c>
    </row>
    <row r="15" spans="1:12">
      <c r="A15" s="5">
        <v>2006</v>
      </c>
      <c r="B15" s="8" t="s">
        <v>33</v>
      </c>
      <c r="C15" s="8" t="s">
        <v>34</v>
      </c>
      <c r="D15" s="5">
        <v>0</v>
      </c>
      <c r="E15" s="5">
        <v>0</v>
      </c>
      <c r="F15" s="5" t="str">
        <f>IF(D15=E15,"Empate",IF(D15&lt;E15,"Derrota","Vitória"))</f>
        <v>Empate</v>
      </c>
      <c r="G15" s="5">
        <f t="shared" si="0"/>
        <v>1</v>
      </c>
      <c r="H15" s="5">
        <f t="shared" si="1"/>
        <v>0</v>
      </c>
      <c r="I15" s="5">
        <f t="shared" si="2"/>
        <v>0</v>
      </c>
    </row>
    <row r="16" spans="1:12">
      <c r="A16" s="5">
        <v>2005</v>
      </c>
      <c r="B16" s="6" t="s">
        <v>20</v>
      </c>
      <c r="C16" s="5" t="s">
        <v>35</v>
      </c>
      <c r="D16" s="5">
        <v>4</v>
      </c>
      <c r="E16" s="5">
        <v>3</v>
      </c>
      <c r="F16" s="5" t="str">
        <f>IF(D16=E16,"Empate",IF(D16&gt;E16,"Derrota","Vitória"))</f>
        <v>Derrota</v>
      </c>
      <c r="G16" s="5">
        <f t="shared" si="0"/>
        <v>0</v>
      </c>
      <c r="H16" s="5">
        <f t="shared" si="1"/>
        <v>1</v>
      </c>
      <c r="I16" s="5">
        <f t="shared" si="2"/>
        <v>0</v>
      </c>
    </row>
    <row r="17" spans="1:9">
      <c r="A17" s="5">
        <v>2005</v>
      </c>
      <c r="B17" s="6" t="s">
        <v>10</v>
      </c>
      <c r="C17" s="5" t="s">
        <v>36</v>
      </c>
      <c r="D17" s="5">
        <v>6</v>
      </c>
      <c r="E17" s="5">
        <v>0</v>
      </c>
      <c r="F17" s="5" t="str">
        <f>IF(D17=E17,"Empate",IF(D17&lt;E17,"Derrota","Vitória"))</f>
        <v>Vitória</v>
      </c>
      <c r="G17" s="5">
        <f t="shared" si="0"/>
        <v>0</v>
      </c>
      <c r="H17" s="5">
        <f t="shared" si="1"/>
        <v>0</v>
      </c>
      <c r="I17" s="5">
        <f t="shared" si="2"/>
        <v>1</v>
      </c>
    </row>
    <row r="18" spans="1:9">
      <c r="A18" s="5">
        <v>2005</v>
      </c>
      <c r="B18" s="9" t="s">
        <v>12</v>
      </c>
      <c r="C18" s="5" t="s">
        <v>37</v>
      </c>
      <c r="D18" s="5">
        <v>2</v>
      </c>
      <c r="E18" s="5">
        <v>1</v>
      </c>
      <c r="F18" s="5" t="str">
        <f>IF(D18=E18,"Empate",IF(D18&gt;E18,"Derrota","Vitória"))</f>
        <v>Derrota</v>
      </c>
      <c r="G18" s="5">
        <f t="shared" si="0"/>
        <v>0</v>
      </c>
      <c r="H18" s="5">
        <f t="shared" si="1"/>
        <v>1</v>
      </c>
      <c r="I18" s="5">
        <f t="shared" si="2"/>
        <v>0</v>
      </c>
    </row>
    <row r="19" spans="1:9">
      <c r="A19" s="5">
        <v>2005</v>
      </c>
      <c r="B19" s="6" t="s">
        <v>10</v>
      </c>
      <c r="C19" s="5" t="s">
        <v>38</v>
      </c>
      <c r="D19" s="5">
        <v>3</v>
      </c>
      <c r="E19" s="5">
        <v>1</v>
      </c>
      <c r="F19" s="5" t="str">
        <f>IF(D19=E19,"Empate",IF(D19&lt;E19,"Derrota","Vitória"))</f>
        <v>Vitória</v>
      </c>
      <c r="G19" s="5">
        <f t="shared" si="0"/>
        <v>0</v>
      </c>
      <c r="H19" s="5">
        <f t="shared" si="1"/>
        <v>0</v>
      </c>
      <c r="I19" s="5">
        <f t="shared" si="2"/>
        <v>1</v>
      </c>
    </row>
    <row r="20" spans="1:9">
      <c r="A20" s="5">
        <v>2005</v>
      </c>
      <c r="B20" s="6" t="s">
        <v>20</v>
      </c>
      <c r="C20" s="5" t="s">
        <v>39</v>
      </c>
      <c r="D20" s="5">
        <v>3</v>
      </c>
      <c r="E20" s="5">
        <v>3</v>
      </c>
      <c r="F20" s="5" t="str">
        <f>IF(D20=E20,"Empate",IF(D20&gt;E20,"Derrota","Vitória"))</f>
        <v>Empate</v>
      </c>
      <c r="G20" s="5">
        <f t="shared" si="0"/>
        <v>1</v>
      </c>
      <c r="H20" s="5">
        <f t="shared" si="1"/>
        <v>0</v>
      </c>
      <c r="I20" s="5">
        <f t="shared" si="2"/>
        <v>0</v>
      </c>
    </row>
    <row r="21" spans="1:9">
      <c r="A21" s="5">
        <v>2005</v>
      </c>
      <c r="B21" s="6" t="s">
        <v>26</v>
      </c>
      <c r="C21" s="5" t="s">
        <v>40</v>
      </c>
      <c r="D21" s="5">
        <v>3</v>
      </c>
      <c r="E21" s="5">
        <v>0</v>
      </c>
      <c r="F21" s="5" t="str">
        <f>IF(D21=E21,"Empate",IF(D21&lt;E21,"Derrota","Vitória"))</f>
        <v>Vitória</v>
      </c>
      <c r="G21" s="5">
        <f t="shared" si="0"/>
        <v>0</v>
      </c>
      <c r="H21" s="5">
        <f t="shared" si="1"/>
        <v>0</v>
      </c>
      <c r="I21" s="5">
        <f t="shared" si="2"/>
        <v>1</v>
      </c>
    </row>
    <row r="22" spans="1:9">
      <c r="A22" s="5">
        <v>2004</v>
      </c>
      <c r="B22" s="6" t="s">
        <v>20</v>
      </c>
      <c r="C22" s="5" t="s">
        <v>41</v>
      </c>
      <c r="D22" s="5">
        <v>0</v>
      </c>
      <c r="E22" s="5">
        <v>2</v>
      </c>
      <c r="F22" s="5" t="str">
        <f>IF(D22=E22,"Empate",IF(D22&gt;E22,"Derrota","Vitória"))</f>
        <v>Vitória</v>
      </c>
      <c r="G22" s="5">
        <f t="shared" si="0"/>
        <v>0</v>
      </c>
      <c r="H22" s="5">
        <f t="shared" si="1"/>
        <v>0</v>
      </c>
      <c r="I22" s="5">
        <f t="shared" si="2"/>
        <v>1</v>
      </c>
    </row>
    <row r="23" spans="1:9">
      <c r="A23" s="5">
        <v>2004</v>
      </c>
      <c r="B23" s="6" t="s">
        <v>42</v>
      </c>
      <c r="C23" s="5" t="s">
        <v>43</v>
      </c>
      <c r="D23" s="5">
        <v>4</v>
      </c>
      <c r="E23" s="5">
        <v>2</v>
      </c>
      <c r="F23" s="5" t="str">
        <f>IF(D23=E23,"Empate",IF(D23&lt;E23,"Derrota","Vitória"))</f>
        <v>Vitória</v>
      </c>
      <c r="G23" s="5">
        <f t="shared" si="0"/>
        <v>0</v>
      </c>
      <c r="H23" s="5">
        <f t="shared" si="1"/>
        <v>0</v>
      </c>
      <c r="I23" s="5">
        <f t="shared" si="2"/>
        <v>1</v>
      </c>
    </row>
    <row r="24" spans="1:9">
      <c r="A24" s="5">
        <v>2004</v>
      </c>
      <c r="B24" s="6" t="s">
        <v>12</v>
      </c>
      <c r="C24" s="5" t="s">
        <v>44</v>
      </c>
      <c r="D24" s="5">
        <v>3</v>
      </c>
      <c r="E24" s="5">
        <v>0</v>
      </c>
      <c r="F24" s="5" t="str">
        <f>IF(D24=E24,"Empate",IF(D24&gt;E24,"Derrota","Vitória"))</f>
        <v>Derrota</v>
      </c>
      <c r="G24" s="5">
        <f t="shared" si="0"/>
        <v>0</v>
      </c>
      <c r="H24" s="5">
        <f t="shared" si="1"/>
        <v>1</v>
      </c>
      <c r="I24" s="5">
        <f t="shared" si="2"/>
        <v>0</v>
      </c>
    </row>
    <row r="25" spans="1:9">
      <c r="A25" s="5">
        <v>2004</v>
      </c>
      <c r="B25" s="6" t="s">
        <v>26</v>
      </c>
      <c r="C25" s="5" t="s">
        <v>45</v>
      </c>
      <c r="D25" s="5">
        <v>1</v>
      </c>
      <c r="E25" s="5">
        <v>0</v>
      </c>
      <c r="F25" s="5" t="str">
        <f>IF(D25=E25,"Empate",IF(D25&lt;E25,"Derrota","Vitória"))</f>
        <v>Vitória</v>
      </c>
      <c r="G25" s="5">
        <f t="shared" si="0"/>
        <v>0</v>
      </c>
      <c r="H25" s="5">
        <f t="shared" si="1"/>
        <v>0</v>
      </c>
      <c r="I25" s="5">
        <f t="shared" si="2"/>
        <v>1</v>
      </c>
    </row>
    <row r="26" spans="1:9">
      <c r="A26" s="5">
        <v>2004</v>
      </c>
      <c r="B26" s="6" t="s">
        <v>12</v>
      </c>
      <c r="C26" s="5" t="s">
        <v>46</v>
      </c>
      <c r="D26" s="5">
        <v>4</v>
      </c>
      <c r="E26" s="5">
        <v>2</v>
      </c>
      <c r="F26" s="5" t="str">
        <f>IF(D26=E26,"Empate",IF(D26&gt;E26,"Derrota","Vitória"))</f>
        <v>Derrota</v>
      </c>
      <c r="G26" s="5">
        <f t="shared" si="0"/>
        <v>0</v>
      </c>
      <c r="H26" s="5">
        <f t="shared" si="1"/>
        <v>1</v>
      </c>
      <c r="I26" s="5">
        <f t="shared" si="2"/>
        <v>0</v>
      </c>
    </row>
    <row r="27" spans="1:9">
      <c r="A27" s="5">
        <v>2004</v>
      </c>
      <c r="B27" s="6" t="s">
        <v>10</v>
      </c>
      <c r="C27" s="5" t="s">
        <v>38</v>
      </c>
      <c r="D27" s="5">
        <v>2</v>
      </c>
      <c r="E27" s="5">
        <v>0</v>
      </c>
      <c r="F27" s="5" t="str">
        <f>IF(D27=E27,"Empate",IF(D27&lt;E27,"Derrota","Vitória"))</f>
        <v>Vitória</v>
      </c>
      <c r="G27" s="5">
        <f t="shared" si="0"/>
        <v>0</v>
      </c>
      <c r="H27" s="5">
        <f t="shared" si="1"/>
        <v>0</v>
      </c>
      <c r="I27" s="5">
        <f t="shared" si="2"/>
        <v>1</v>
      </c>
    </row>
    <row r="28" spans="1:9">
      <c r="A28" s="5">
        <v>2003</v>
      </c>
      <c r="B28" s="6" t="s">
        <v>20</v>
      </c>
      <c r="C28" s="5" t="s">
        <v>47</v>
      </c>
      <c r="D28" s="5">
        <v>1</v>
      </c>
      <c r="E28" s="5">
        <v>0</v>
      </c>
      <c r="F28" s="5" t="str">
        <f>IF(D28=E28,"Empate",IF(D28&gt;E28,"Derrota","Vitória"))</f>
        <v>Derrota</v>
      </c>
      <c r="G28" s="5">
        <f t="shared" si="0"/>
        <v>0</v>
      </c>
      <c r="H28" s="5">
        <f t="shared" si="1"/>
        <v>1</v>
      </c>
      <c r="I28" s="5">
        <f t="shared" si="2"/>
        <v>0</v>
      </c>
    </row>
    <row r="29" spans="1:9">
      <c r="A29" s="5">
        <v>2003</v>
      </c>
      <c r="B29" s="6" t="s">
        <v>30</v>
      </c>
      <c r="C29" s="5" t="s">
        <v>48</v>
      </c>
      <c r="D29" s="5">
        <v>1</v>
      </c>
      <c r="E29" s="5">
        <v>0</v>
      </c>
      <c r="F29" s="5" t="str">
        <f>IF(D29=E29,"Empate",IF(D29&lt;E29,"Derrota","Vitória"))</f>
        <v>Vitória</v>
      </c>
      <c r="G29" s="5">
        <f t="shared" si="0"/>
        <v>0</v>
      </c>
      <c r="H29" s="5">
        <f t="shared" si="1"/>
        <v>0</v>
      </c>
      <c r="I29" s="5">
        <f t="shared" si="2"/>
        <v>1</v>
      </c>
    </row>
    <row r="30" spans="1:9">
      <c r="A30" s="5">
        <v>2003</v>
      </c>
      <c r="B30" s="6" t="s">
        <v>20</v>
      </c>
      <c r="C30" s="5" t="s">
        <v>49</v>
      </c>
      <c r="D30" s="5">
        <v>0</v>
      </c>
      <c r="E30" s="5">
        <v>2</v>
      </c>
      <c r="F30" s="5" t="str">
        <f>IF(D30=E30,"Empate",IF(D30&gt;E30,"Derrota","Vitória"))</f>
        <v>Vitória</v>
      </c>
      <c r="G30" s="5">
        <f t="shared" si="0"/>
        <v>0</v>
      </c>
      <c r="H30" s="5">
        <f t="shared" si="1"/>
        <v>0</v>
      </c>
      <c r="I30" s="5">
        <f t="shared" si="2"/>
        <v>1</v>
      </c>
    </row>
    <row r="31" spans="1:9">
      <c r="A31" s="5">
        <v>2003</v>
      </c>
      <c r="B31" s="6" t="s">
        <v>26</v>
      </c>
      <c r="C31" s="5" t="s">
        <v>50</v>
      </c>
      <c r="D31" s="5">
        <v>4</v>
      </c>
      <c r="E31" s="5">
        <v>1</v>
      </c>
      <c r="F31" s="5" t="str">
        <f>IF(D31=E31,"Empate",IF(D31&lt;E31,"Derrota","Vitória"))</f>
        <v>Vitória</v>
      </c>
      <c r="G31" s="5">
        <f t="shared" si="0"/>
        <v>0</v>
      </c>
      <c r="H31" s="5">
        <f t="shared" si="1"/>
        <v>0</v>
      </c>
      <c r="I31" s="5">
        <f t="shared" si="2"/>
        <v>1</v>
      </c>
    </row>
    <row r="32" spans="1:9">
      <c r="A32" s="5">
        <v>2003</v>
      </c>
      <c r="B32" s="6" t="s">
        <v>12</v>
      </c>
      <c r="C32" s="5" t="s">
        <v>51</v>
      </c>
      <c r="D32" s="5">
        <v>0</v>
      </c>
      <c r="E32" s="5">
        <v>0</v>
      </c>
      <c r="F32" s="5" t="str">
        <f>IF(D32=E32,"Empate",IF(D32&gt;E32,"Derrota","Vitória"))</f>
        <v>Empate</v>
      </c>
      <c r="G32" s="5">
        <f t="shared" si="0"/>
        <v>1</v>
      </c>
      <c r="H32" s="5">
        <f t="shared" si="1"/>
        <v>0</v>
      </c>
      <c r="I32" s="5">
        <f t="shared" si="2"/>
        <v>0</v>
      </c>
    </row>
    <row r="33" spans="1:12">
      <c r="A33" s="5">
        <v>2003</v>
      </c>
      <c r="B33" s="6" t="s">
        <v>10</v>
      </c>
      <c r="C33" s="5" t="s">
        <v>52</v>
      </c>
      <c r="D33" s="5">
        <v>1</v>
      </c>
      <c r="E33" s="5">
        <v>1</v>
      </c>
      <c r="F33" s="5" t="str">
        <f>IF(D33=E33,"Empate",IF(D33&lt;E33,"Derrota","Vitória"))</f>
        <v>Empate</v>
      </c>
      <c r="G33" s="5">
        <f t="shared" si="0"/>
        <v>1</v>
      </c>
      <c r="H33" s="5">
        <f t="shared" si="1"/>
        <v>0</v>
      </c>
      <c r="I33" s="5">
        <f t="shared" si="2"/>
        <v>0</v>
      </c>
    </row>
    <row r="34" spans="1:12">
      <c r="A34" s="5">
        <v>2002</v>
      </c>
      <c r="B34" s="6" t="s">
        <v>20</v>
      </c>
      <c r="C34" s="5" t="s">
        <v>53</v>
      </c>
      <c r="D34" s="5">
        <v>5</v>
      </c>
      <c r="E34" s="5">
        <v>5</v>
      </c>
      <c r="F34" s="5" t="str">
        <f>IF(D34=E34,"Empate",IF(D34&gt;E34,"Derrota","Vitória"))</f>
        <v>Empate</v>
      </c>
      <c r="G34" s="5">
        <f t="shared" ref="G34:G65" si="3">IF(F34="Empate",1,0)</f>
        <v>1</v>
      </c>
      <c r="H34" s="5">
        <f t="shared" ref="H34:H65" si="4">IF(F34="Derrota",1,0)</f>
        <v>0</v>
      </c>
      <c r="I34" s="5">
        <f t="shared" ref="I34:I65" si="5">IF(F34="Vitória",1,0)</f>
        <v>0</v>
      </c>
    </row>
    <row r="35" spans="1:12">
      <c r="A35" s="5">
        <v>2002</v>
      </c>
      <c r="B35" s="6" t="s">
        <v>54</v>
      </c>
      <c r="C35" s="5" t="s">
        <v>55</v>
      </c>
      <c r="D35" s="5">
        <v>1</v>
      </c>
      <c r="E35" s="5">
        <v>2</v>
      </c>
      <c r="F35" s="5" t="str">
        <f>IF(D35=E35,"Empate",IF(D35&lt;E35,"Derrota","Vitória"))</f>
        <v>Derrota</v>
      </c>
      <c r="G35" s="5">
        <f t="shared" si="3"/>
        <v>0</v>
      </c>
      <c r="H35" s="5">
        <f t="shared" si="4"/>
        <v>1</v>
      </c>
      <c r="I35" s="5">
        <f t="shared" si="5"/>
        <v>0</v>
      </c>
    </row>
    <row r="36" spans="1:12">
      <c r="A36" s="5">
        <v>2001</v>
      </c>
      <c r="B36" s="6" t="s">
        <v>12</v>
      </c>
      <c r="C36" s="5" t="s">
        <v>56</v>
      </c>
      <c r="D36" s="5">
        <v>1</v>
      </c>
      <c r="E36" s="5">
        <v>2</v>
      </c>
      <c r="F36" s="5" t="str">
        <f>IF(D36=E36,"Empate",IF(D36&gt;E36,"Derrota","Vitória"))</f>
        <v>Vitória</v>
      </c>
      <c r="G36" s="5">
        <f t="shared" si="3"/>
        <v>0</v>
      </c>
      <c r="H36" s="5">
        <f t="shared" si="4"/>
        <v>0</v>
      </c>
      <c r="I36" s="5">
        <f t="shared" si="5"/>
        <v>1</v>
      </c>
    </row>
    <row r="37" spans="1:12">
      <c r="A37" s="5">
        <v>2001</v>
      </c>
      <c r="B37" s="6" t="s">
        <v>57</v>
      </c>
      <c r="C37" s="5" t="s">
        <v>58</v>
      </c>
      <c r="D37" s="5">
        <v>4</v>
      </c>
      <c r="E37" s="5">
        <v>1</v>
      </c>
      <c r="F37" s="5" t="str">
        <f>IF(D37=E37,"Empate",IF(D37&lt;E37,"Derrota","Vitória"))</f>
        <v>Vitória</v>
      </c>
      <c r="G37" s="5">
        <f t="shared" si="3"/>
        <v>0</v>
      </c>
      <c r="H37" s="5">
        <f t="shared" si="4"/>
        <v>0</v>
      </c>
      <c r="I37" s="5">
        <f t="shared" si="5"/>
        <v>1</v>
      </c>
    </row>
    <row r="38" spans="1:12">
      <c r="A38" s="5">
        <v>2001</v>
      </c>
      <c r="B38" s="6" t="s">
        <v>8</v>
      </c>
      <c r="C38" s="5" t="s">
        <v>59</v>
      </c>
      <c r="D38" s="5">
        <v>1</v>
      </c>
      <c r="E38" s="5">
        <v>0</v>
      </c>
      <c r="F38" s="5" t="str">
        <f>IF(D38=E38,"Empate",IF(D38&gt;E38,"Derrota","Vitória"))</f>
        <v>Derrota</v>
      </c>
      <c r="G38" s="5">
        <f t="shared" si="3"/>
        <v>0</v>
      </c>
      <c r="H38" s="5">
        <f t="shared" si="4"/>
        <v>1</v>
      </c>
      <c r="I38" s="5">
        <f t="shared" si="5"/>
        <v>0</v>
      </c>
      <c r="J38"/>
      <c r="K38"/>
      <c r="L38"/>
    </row>
    <row r="39" spans="1:12">
      <c r="A39" s="5">
        <v>2001</v>
      </c>
      <c r="B39" s="6" t="s">
        <v>42</v>
      </c>
      <c r="C39" s="5" t="s">
        <v>60</v>
      </c>
      <c r="D39" s="5">
        <v>1</v>
      </c>
      <c r="E39" s="5">
        <v>1</v>
      </c>
      <c r="F39" s="5" t="str">
        <f>IF(D39=E39,"Empate",IF(D39&lt;E39,"Derrota","Vitória"))</f>
        <v>Empate</v>
      </c>
      <c r="G39" s="5">
        <f t="shared" si="3"/>
        <v>1</v>
      </c>
      <c r="H39" s="5">
        <f t="shared" si="4"/>
        <v>0</v>
      </c>
      <c r="I39" s="5">
        <f t="shared" si="5"/>
        <v>0</v>
      </c>
    </row>
    <row r="40" spans="1:12">
      <c r="A40" s="5">
        <v>2000</v>
      </c>
      <c r="B40" s="6" t="s">
        <v>61</v>
      </c>
      <c r="C40" s="5" t="s">
        <v>62</v>
      </c>
      <c r="D40" s="5">
        <v>0</v>
      </c>
      <c r="E40" s="5">
        <v>3</v>
      </c>
      <c r="F40" s="5" t="str">
        <f>IF(D40=E40,"Empate",IF(D40&gt;E40,"Derrota","Vitória"))</f>
        <v>Vitória</v>
      </c>
      <c r="G40" s="5">
        <f t="shared" si="3"/>
        <v>0</v>
      </c>
      <c r="H40" s="5">
        <f t="shared" si="4"/>
        <v>0</v>
      </c>
      <c r="I40" s="5">
        <f t="shared" si="5"/>
        <v>1</v>
      </c>
    </row>
    <row r="41" spans="1:12">
      <c r="A41" s="5">
        <v>2000</v>
      </c>
      <c r="B41" s="6" t="s">
        <v>54</v>
      </c>
      <c r="C41" s="5" t="s">
        <v>63</v>
      </c>
      <c r="D41" s="5">
        <v>2</v>
      </c>
      <c r="E41" s="5">
        <v>1</v>
      </c>
      <c r="F41" s="5" t="str">
        <f>IF(D41=E41,"Empate",IF(D41&lt;E41,"Derrota","Vitória"))</f>
        <v>Vitória</v>
      </c>
      <c r="G41" s="5">
        <f t="shared" si="3"/>
        <v>0</v>
      </c>
      <c r="H41" s="5">
        <f t="shared" si="4"/>
        <v>0</v>
      </c>
      <c r="I41" s="5">
        <f t="shared" si="5"/>
        <v>1</v>
      </c>
    </row>
    <row r="42" spans="1:12">
      <c r="A42" s="5">
        <v>2000</v>
      </c>
      <c r="B42" s="6" t="s">
        <v>12</v>
      </c>
      <c r="C42" s="5" t="s">
        <v>64</v>
      </c>
      <c r="D42" s="5">
        <v>0</v>
      </c>
      <c r="E42" s="5">
        <v>2</v>
      </c>
      <c r="F42" s="5" t="str">
        <f>IF(D42=E42,"Empate",IF(D42&gt;E42,"Derrota","Vitória"))</f>
        <v>Vitória</v>
      </c>
      <c r="G42" s="5">
        <f t="shared" si="3"/>
        <v>0</v>
      </c>
      <c r="H42" s="5">
        <f t="shared" si="4"/>
        <v>0</v>
      </c>
      <c r="I42" s="5">
        <f t="shared" si="5"/>
        <v>1</v>
      </c>
    </row>
    <row r="43" spans="1:12">
      <c r="A43" s="5">
        <v>2000</v>
      </c>
      <c r="B43" s="9" t="s">
        <v>26</v>
      </c>
      <c r="C43" s="5" t="s">
        <v>65</v>
      </c>
      <c r="D43" s="5">
        <v>6</v>
      </c>
      <c r="E43" s="5">
        <v>0</v>
      </c>
      <c r="F43" s="5" t="str">
        <f>IF(D43=E43,"Empate",IF(D43&lt;E43,"Derrota","Vitória"))</f>
        <v>Vitória</v>
      </c>
      <c r="G43" s="5">
        <f t="shared" si="3"/>
        <v>0</v>
      </c>
      <c r="H43" s="5">
        <f t="shared" si="4"/>
        <v>0</v>
      </c>
      <c r="I43" s="5">
        <f t="shared" si="5"/>
        <v>1</v>
      </c>
      <c r="J43"/>
      <c r="K43"/>
      <c r="L43"/>
    </row>
    <row r="44" spans="1:12">
      <c r="A44" s="5">
        <v>2000</v>
      </c>
      <c r="B44" s="6" t="s">
        <v>20</v>
      </c>
      <c r="C44" s="5" t="s">
        <v>66</v>
      </c>
      <c r="D44" s="5">
        <v>4</v>
      </c>
      <c r="E44" s="5">
        <v>2</v>
      </c>
      <c r="F44" s="5" t="str">
        <f>IF(D44=E44,"Empate",IF(D44&gt;E44,"Derrota","Vitória"))</f>
        <v>Derrota</v>
      </c>
      <c r="G44" s="5">
        <f t="shared" si="3"/>
        <v>0</v>
      </c>
      <c r="H44" s="5">
        <f t="shared" si="4"/>
        <v>1</v>
      </c>
      <c r="I44" s="5">
        <f t="shared" si="5"/>
        <v>0</v>
      </c>
      <c r="J44"/>
      <c r="K44"/>
      <c r="L44"/>
    </row>
    <row r="45" spans="1:12">
      <c r="A45" s="5">
        <v>2000</v>
      </c>
      <c r="B45" s="6" t="s">
        <v>26</v>
      </c>
      <c r="C45" s="5" t="s">
        <v>67</v>
      </c>
      <c r="D45" s="5">
        <v>4</v>
      </c>
      <c r="E45" s="5">
        <v>0</v>
      </c>
      <c r="F45" s="5" t="str">
        <f>IF(D45=E45,"Empate",IF(D45&lt;E45,"Derrota","Vitória"))</f>
        <v>Vitória</v>
      </c>
      <c r="G45" s="5">
        <f t="shared" si="3"/>
        <v>0</v>
      </c>
      <c r="H45" s="5">
        <f t="shared" si="4"/>
        <v>0</v>
      </c>
      <c r="I45" s="5">
        <f t="shared" si="5"/>
        <v>1</v>
      </c>
    </row>
    <row r="46" spans="1:12">
      <c r="A46" s="5">
        <v>2000</v>
      </c>
      <c r="B46" s="6" t="s">
        <v>12</v>
      </c>
      <c r="C46" s="5" t="s">
        <v>68</v>
      </c>
      <c r="D46" s="5">
        <v>2</v>
      </c>
      <c r="E46" s="5">
        <v>0</v>
      </c>
      <c r="F46" s="5" t="str">
        <f>IF(D46=E46,"Empate",IF(D46&gt;E46,"Derrota","Vitória"))</f>
        <v>Derrota</v>
      </c>
      <c r="G46" s="5">
        <f t="shared" si="3"/>
        <v>0</v>
      </c>
      <c r="H46" s="5">
        <f t="shared" si="4"/>
        <v>1</v>
      </c>
      <c r="I46" s="5">
        <f t="shared" si="5"/>
        <v>0</v>
      </c>
    </row>
    <row r="47" spans="1:12">
      <c r="A47" s="5">
        <v>2000</v>
      </c>
      <c r="B47" s="6" t="s">
        <v>69</v>
      </c>
      <c r="C47" s="5" t="s">
        <v>70</v>
      </c>
      <c r="D47" s="5">
        <v>1</v>
      </c>
      <c r="E47" s="5">
        <v>0</v>
      </c>
      <c r="F47" s="5" t="str">
        <f>IF(D47=E47,"Empate",IF(D47&lt;E47,"Derrota","Vitória"))</f>
        <v>Vitória</v>
      </c>
      <c r="G47" s="5">
        <f t="shared" si="3"/>
        <v>0</v>
      </c>
      <c r="H47" s="5">
        <f t="shared" si="4"/>
        <v>0</v>
      </c>
      <c r="I47" s="5">
        <f t="shared" si="5"/>
        <v>1</v>
      </c>
      <c r="J47"/>
      <c r="K47"/>
      <c r="L47"/>
    </row>
    <row r="48" spans="1:12">
      <c r="A48" s="5">
        <v>2000</v>
      </c>
      <c r="B48" s="6" t="s">
        <v>12</v>
      </c>
      <c r="C48" s="5" t="s">
        <v>71</v>
      </c>
      <c r="D48" s="5">
        <v>3</v>
      </c>
      <c r="E48" s="5">
        <v>1</v>
      </c>
      <c r="F48" s="5" t="str">
        <f>IF(D48=E48,"Empate",IF(D48&gt;E48,"Derrota","Vitória"))</f>
        <v>Derrota</v>
      </c>
      <c r="G48" s="5">
        <f t="shared" si="3"/>
        <v>0</v>
      </c>
      <c r="H48" s="5">
        <f t="shared" si="4"/>
        <v>1</v>
      </c>
      <c r="I48" s="5">
        <f t="shared" si="5"/>
        <v>0</v>
      </c>
    </row>
    <row r="49" spans="1:12">
      <c r="A49" s="5">
        <v>2000</v>
      </c>
      <c r="B49" s="6" t="s">
        <v>26</v>
      </c>
      <c r="C49" s="5" t="s">
        <v>72</v>
      </c>
      <c r="D49" s="5">
        <v>4</v>
      </c>
      <c r="E49" s="5">
        <v>1</v>
      </c>
      <c r="F49" s="5" t="str">
        <f>IF(D49=E49,"Empate",IF(D49&lt;E49,"Derrota","Vitória"))</f>
        <v>Vitória</v>
      </c>
      <c r="G49" s="5">
        <f t="shared" si="3"/>
        <v>0</v>
      </c>
      <c r="H49" s="5">
        <f t="shared" si="4"/>
        <v>0</v>
      </c>
      <c r="I49" s="5">
        <f t="shared" si="5"/>
        <v>1</v>
      </c>
    </row>
    <row r="50" spans="1:12">
      <c r="A50" s="5">
        <v>2000</v>
      </c>
      <c r="B50" s="6" t="s">
        <v>20</v>
      </c>
      <c r="C50" s="5" t="s">
        <v>73</v>
      </c>
      <c r="D50" s="5">
        <v>5</v>
      </c>
      <c r="E50" s="5">
        <v>1</v>
      </c>
      <c r="F50" s="5" t="str">
        <f>IF(D50=E50,"Empate",IF(D50&gt;E50,"Derrota","Vitória"))</f>
        <v>Derrota</v>
      </c>
      <c r="G50" s="5">
        <f t="shared" si="3"/>
        <v>0</v>
      </c>
      <c r="H50" s="5">
        <f t="shared" si="4"/>
        <v>1</v>
      </c>
      <c r="I50" s="5">
        <f t="shared" si="5"/>
        <v>0</v>
      </c>
    </row>
    <row r="51" spans="1:12">
      <c r="A51" s="5">
        <v>2000</v>
      </c>
      <c r="B51" s="6" t="s">
        <v>69</v>
      </c>
      <c r="C51" s="5" t="s">
        <v>74</v>
      </c>
      <c r="D51" s="5">
        <v>4</v>
      </c>
      <c r="E51" s="5">
        <v>0</v>
      </c>
      <c r="F51" s="5" t="str">
        <f>IF(D51=E51,"Empate",IF(D51&lt;E51,"Derrota","Vitória"))</f>
        <v>Vitória</v>
      </c>
      <c r="G51" s="5">
        <f t="shared" si="3"/>
        <v>0</v>
      </c>
      <c r="H51" s="5">
        <f t="shared" si="4"/>
        <v>0</v>
      </c>
      <c r="I51" s="5">
        <f t="shared" si="5"/>
        <v>1</v>
      </c>
    </row>
    <row r="52" spans="1:12">
      <c r="A52" s="5">
        <v>2000</v>
      </c>
      <c r="B52" s="6" t="s">
        <v>20</v>
      </c>
      <c r="C52" s="5" t="s">
        <v>75</v>
      </c>
      <c r="D52" s="5">
        <v>4</v>
      </c>
      <c r="E52" s="5">
        <v>0</v>
      </c>
      <c r="F52" s="5" t="str">
        <f>IF(D52=E52,"Empate",IF(D52&gt;E52,"Derrota","Vitória"))</f>
        <v>Derrota</v>
      </c>
      <c r="G52" s="5">
        <f t="shared" si="3"/>
        <v>0</v>
      </c>
      <c r="H52" s="5">
        <f t="shared" si="4"/>
        <v>1</v>
      </c>
      <c r="I52" s="5">
        <f t="shared" si="5"/>
        <v>0</v>
      </c>
      <c r="J52"/>
      <c r="K52"/>
      <c r="L52"/>
    </row>
    <row r="53" spans="1:12">
      <c r="A53" s="5">
        <v>2000</v>
      </c>
      <c r="B53" s="6" t="s">
        <v>57</v>
      </c>
      <c r="C53" s="5" t="s">
        <v>76</v>
      </c>
      <c r="D53" s="5">
        <v>1</v>
      </c>
      <c r="E53" s="5">
        <v>0</v>
      </c>
      <c r="F53" s="5" t="str">
        <f>IF(D53=E53,"Empate",IF(D53&lt;E53,"Derrota","Vitória"))</f>
        <v>Vitória</v>
      </c>
      <c r="G53" s="5">
        <f t="shared" si="3"/>
        <v>0</v>
      </c>
      <c r="H53" s="5">
        <f t="shared" si="4"/>
        <v>0</v>
      </c>
      <c r="I53" s="5">
        <f t="shared" si="5"/>
        <v>1</v>
      </c>
    </row>
    <row r="54" spans="1:12">
      <c r="A54" s="5">
        <v>2000</v>
      </c>
      <c r="B54" s="5" t="s">
        <v>8</v>
      </c>
      <c r="C54" s="5" t="s">
        <v>77</v>
      </c>
      <c r="D54" s="5">
        <v>2</v>
      </c>
      <c r="E54" s="5">
        <v>0</v>
      </c>
      <c r="F54" s="5" t="str">
        <f>IF(D54=E54,"Empate",IF(D54&gt;E54,"Derrota","Vitória"))</f>
        <v>Derrota</v>
      </c>
      <c r="G54" s="5">
        <f t="shared" si="3"/>
        <v>0</v>
      </c>
      <c r="H54" s="5">
        <f t="shared" si="4"/>
        <v>1</v>
      </c>
      <c r="I54" s="5">
        <f t="shared" si="5"/>
        <v>0</v>
      </c>
      <c r="J54"/>
      <c r="K54"/>
      <c r="L54"/>
    </row>
    <row r="55" spans="1:12">
      <c r="A55" s="5">
        <v>2000</v>
      </c>
      <c r="B55" s="6" t="s">
        <v>26</v>
      </c>
      <c r="C55" s="6" t="s">
        <v>78</v>
      </c>
      <c r="D55" s="5">
        <v>2</v>
      </c>
      <c r="E55" s="5">
        <v>1</v>
      </c>
      <c r="F55" s="5" t="str">
        <f>IF(D55=E55,"Empate",IF(D55&lt;E55,"Derrota","Vitória"))</f>
        <v>Vitória</v>
      </c>
      <c r="G55" s="5">
        <f t="shared" si="3"/>
        <v>0</v>
      </c>
      <c r="H55" s="5">
        <f t="shared" si="4"/>
        <v>0</v>
      </c>
      <c r="I55" s="5">
        <f t="shared" si="5"/>
        <v>1</v>
      </c>
    </row>
    <row r="56" spans="1:12">
      <c r="A56" s="5">
        <v>1998</v>
      </c>
      <c r="B56" s="6" t="s">
        <v>8</v>
      </c>
      <c r="C56" s="5" t="s">
        <v>79</v>
      </c>
      <c r="D56" s="5">
        <v>1</v>
      </c>
      <c r="E56" s="5">
        <v>2</v>
      </c>
      <c r="F56" s="5" t="str">
        <f>IF(D56=E56,"Empate",IF(D56&gt;E56,"Derrota","Vitória"))</f>
        <v>Vitória</v>
      </c>
      <c r="G56" s="5">
        <f t="shared" si="3"/>
        <v>0</v>
      </c>
      <c r="H56" s="5">
        <f t="shared" si="4"/>
        <v>0</v>
      </c>
      <c r="I56" s="5">
        <f t="shared" si="5"/>
        <v>1</v>
      </c>
    </row>
    <row r="57" spans="1:12">
      <c r="A57" s="5">
        <v>1998</v>
      </c>
      <c r="B57" s="6" t="s">
        <v>30</v>
      </c>
      <c r="C57" s="5" t="s">
        <v>80</v>
      </c>
      <c r="D57" s="5">
        <v>1</v>
      </c>
      <c r="E57" s="5">
        <v>0</v>
      </c>
      <c r="F57" s="5" t="str">
        <f>IF(D57=E57,"Empate",IF(D57&lt;E57,"Derrota","Vitória"))</f>
        <v>Vitória</v>
      </c>
      <c r="G57" s="5">
        <f t="shared" si="3"/>
        <v>0</v>
      </c>
      <c r="H57" s="5">
        <f t="shared" si="4"/>
        <v>0</v>
      </c>
      <c r="I57" s="5">
        <f t="shared" si="5"/>
        <v>1</v>
      </c>
    </row>
    <row r="58" spans="1:12">
      <c r="A58" s="5">
        <v>1998</v>
      </c>
      <c r="B58" s="6" t="s">
        <v>8</v>
      </c>
      <c r="C58" s="5" t="s">
        <v>81</v>
      </c>
      <c r="D58" s="5">
        <v>1</v>
      </c>
      <c r="E58" s="5">
        <v>1</v>
      </c>
      <c r="F58" s="5" t="str">
        <f>IF(D58=E58,"Empate",IF(D58&gt;E58,"Derrota","Vitória"))</f>
        <v>Empate</v>
      </c>
      <c r="G58" s="5">
        <f t="shared" si="3"/>
        <v>1</v>
      </c>
      <c r="H58" s="5">
        <f t="shared" si="4"/>
        <v>0</v>
      </c>
      <c r="I58" s="5">
        <f t="shared" si="5"/>
        <v>0</v>
      </c>
    </row>
    <row r="59" spans="1:12">
      <c r="A59" s="5">
        <v>1998</v>
      </c>
      <c r="B59" s="6" t="s">
        <v>82</v>
      </c>
      <c r="C59" s="5" t="s">
        <v>83</v>
      </c>
      <c r="D59" s="5">
        <v>1</v>
      </c>
      <c r="E59" s="5">
        <v>1</v>
      </c>
      <c r="F59" s="5" t="str">
        <f>IF(D59=E59,"Empate",IF(D59&lt;E59,"Derrota","Vitória"))</f>
        <v>Empate</v>
      </c>
      <c r="G59" s="5">
        <f t="shared" si="3"/>
        <v>1</v>
      </c>
      <c r="H59" s="5">
        <f t="shared" si="4"/>
        <v>0</v>
      </c>
      <c r="I59" s="5">
        <f t="shared" si="5"/>
        <v>0</v>
      </c>
    </row>
    <row r="60" spans="1:12">
      <c r="A60" s="5">
        <v>1997</v>
      </c>
      <c r="B60" s="6" t="s">
        <v>12</v>
      </c>
      <c r="C60" s="5" t="s">
        <v>56</v>
      </c>
      <c r="D60" s="5">
        <v>1</v>
      </c>
      <c r="E60" s="5">
        <v>0</v>
      </c>
      <c r="F60" s="5" t="str">
        <f>IF(D60=E60,"Empate",IF(D60&gt;E60,"Derrota","Vitória"))</f>
        <v>Derrota</v>
      </c>
      <c r="G60" s="5">
        <f t="shared" si="3"/>
        <v>0</v>
      </c>
      <c r="H60" s="5">
        <f t="shared" si="4"/>
        <v>1</v>
      </c>
      <c r="I60" s="5">
        <f t="shared" si="5"/>
        <v>0</v>
      </c>
    </row>
    <row r="61" spans="1:12">
      <c r="A61" s="5">
        <v>1997</v>
      </c>
      <c r="B61" s="6" t="s">
        <v>57</v>
      </c>
      <c r="C61" s="5" t="s">
        <v>58</v>
      </c>
      <c r="D61" s="5">
        <v>2</v>
      </c>
      <c r="E61" s="5">
        <v>1</v>
      </c>
      <c r="F61" s="5" t="str">
        <f>IF(D61=E61,"Empate",IF(D61&lt;E61,"Derrota","Vitória"))</f>
        <v>Vitória</v>
      </c>
      <c r="G61" s="5">
        <f t="shared" si="3"/>
        <v>0</v>
      </c>
      <c r="H61" s="5">
        <f t="shared" si="4"/>
        <v>0</v>
      </c>
      <c r="I61" s="5">
        <f t="shared" si="5"/>
        <v>1</v>
      </c>
    </row>
    <row r="62" spans="1:12">
      <c r="A62" s="5">
        <v>1996</v>
      </c>
      <c r="B62" s="6" t="s">
        <v>12</v>
      </c>
      <c r="C62" s="5" t="s">
        <v>84</v>
      </c>
      <c r="D62" s="5">
        <v>1</v>
      </c>
      <c r="E62" s="5">
        <v>3</v>
      </c>
      <c r="F62" s="5" t="str">
        <f>IF(D62=E62,"Empate",IF(D62&gt;E62,"Derrota","Vitória"))</f>
        <v>Vitória</v>
      </c>
      <c r="G62" s="5">
        <f t="shared" si="3"/>
        <v>0</v>
      </c>
      <c r="H62" s="5">
        <f t="shared" si="4"/>
        <v>0</v>
      </c>
      <c r="I62" s="5">
        <f t="shared" si="5"/>
        <v>1</v>
      </c>
    </row>
    <row r="63" spans="1:12">
      <c r="A63" s="5">
        <v>1996</v>
      </c>
      <c r="B63" s="6" t="s">
        <v>26</v>
      </c>
      <c r="C63" s="5" t="s">
        <v>85</v>
      </c>
      <c r="D63" s="5">
        <v>2</v>
      </c>
      <c r="E63" s="5">
        <v>0</v>
      </c>
      <c r="F63" s="5" t="str">
        <f>IF(D63=E63,"Empate",IF(D63&lt;E63,"Derrota","Vitória"))</f>
        <v>Vitória</v>
      </c>
      <c r="G63" s="5">
        <f t="shared" si="3"/>
        <v>0</v>
      </c>
      <c r="H63" s="5">
        <f t="shared" si="4"/>
        <v>0</v>
      </c>
      <c r="I63" s="5">
        <f t="shared" si="5"/>
        <v>1</v>
      </c>
    </row>
    <row r="64" spans="1:12">
      <c r="A64" s="5">
        <v>1995</v>
      </c>
      <c r="B64" s="6" t="s">
        <v>12</v>
      </c>
      <c r="C64" s="5" t="s">
        <v>71</v>
      </c>
      <c r="D64" s="5">
        <v>1</v>
      </c>
      <c r="E64" s="5">
        <v>0</v>
      </c>
      <c r="F64" s="5" t="str">
        <f>IF(D64=E64,"Empate",IF(D64&gt;E64,"Derrota","Vitória"))</f>
        <v>Derrota</v>
      </c>
      <c r="G64" s="5">
        <f t="shared" si="3"/>
        <v>0</v>
      </c>
      <c r="H64" s="5">
        <f t="shared" si="4"/>
        <v>1</v>
      </c>
      <c r="I64" s="5">
        <f t="shared" si="5"/>
        <v>0</v>
      </c>
    </row>
    <row r="65" spans="1:12">
      <c r="A65" s="5">
        <v>1995</v>
      </c>
      <c r="B65" s="6" t="s">
        <v>26</v>
      </c>
      <c r="C65" s="5" t="s">
        <v>72</v>
      </c>
      <c r="D65" s="5">
        <v>7</v>
      </c>
      <c r="E65" s="5">
        <v>0</v>
      </c>
      <c r="F65" s="5" t="str">
        <f>IF(D65=E65,"Empate",IF(D65&lt;E65,"Derrota","Vitória"))</f>
        <v>Vitória</v>
      </c>
      <c r="G65" s="5">
        <f t="shared" si="3"/>
        <v>0</v>
      </c>
      <c r="H65" s="5">
        <f t="shared" si="4"/>
        <v>0</v>
      </c>
      <c r="I65" s="5">
        <f t="shared" si="5"/>
        <v>1</v>
      </c>
    </row>
    <row r="66" spans="1:12">
      <c r="A66" s="5">
        <v>1995</v>
      </c>
      <c r="B66" s="6" t="s">
        <v>12</v>
      </c>
      <c r="C66" s="5" t="s">
        <v>86</v>
      </c>
      <c r="D66" s="5">
        <v>1</v>
      </c>
      <c r="E66" s="5">
        <v>2</v>
      </c>
      <c r="F66" s="5" t="str">
        <f>IF(D66=E66,"Empate",IF(D66&gt;E66,"Derrota","Vitória"))</f>
        <v>Vitória</v>
      </c>
      <c r="G66" s="5">
        <f t="shared" ref="G66:G97" si="6">IF(F66="Empate",1,0)</f>
        <v>0</v>
      </c>
      <c r="H66" s="5">
        <f t="shared" ref="H66:H85" si="7">IF(F66="Derrota",1,0)</f>
        <v>0</v>
      </c>
      <c r="I66" s="5">
        <f t="shared" ref="I66:I85" si="8">IF(F66="Vitória",1,0)</f>
        <v>1</v>
      </c>
      <c r="J66"/>
      <c r="K66"/>
      <c r="L66"/>
    </row>
    <row r="67" spans="1:12">
      <c r="A67" s="5">
        <v>1995</v>
      </c>
      <c r="B67" s="6" t="s">
        <v>30</v>
      </c>
      <c r="C67" s="5" t="s">
        <v>87</v>
      </c>
      <c r="D67" s="5">
        <v>2</v>
      </c>
      <c r="E67" s="5">
        <v>0</v>
      </c>
      <c r="F67" s="5" t="str">
        <f>IF(D67=E67,"Empate",IF(D67&lt;E67,"Derrota","Vitória"))</f>
        <v>Vitória</v>
      </c>
      <c r="G67" s="5">
        <f t="shared" si="6"/>
        <v>0</v>
      </c>
      <c r="H67" s="5">
        <f t="shared" si="7"/>
        <v>0</v>
      </c>
      <c r="I67" s="5">
        <f t="shared" si="8"/>
        <v>1</v>
      </c>
    </row>
    <row r="68" spans="1:12">
      <c r="A68" s="5">
        <v>1995</v>
      </c>
      <c r="B68" s="6" t="s">
        <v>20</v>
      </c>
      <c r="C68" s="5" t="s">
        <v>88</v>
      </c>
      <c r="D68" s="5">
        <v>1</v>
      </c>
      <c r="E68" s="5">
        <v>0</v>
      </c>
      <c r="F68" s="5" t="str">
        <f>IF(D68=E68,"Empate",IF(D68&gt;E68,"Derrota","Vitória"))</f>
        <v>Derrota</v>
      </c>
      <c r="G68" s="5">
        <f t="shared" si="6"/>
        <v>0</v>
      </c>
      <c r="H68" s="5">
        <f t="shared" si="7"/>
        <v>1</v>
      </c>
      <c r="I68" s="5">
        <f t="shared" si="8"/>
        <v>0</v>
      </c>
    </row>
    <row r="69" spans="1:12">
      <c r="A69" s="5">
        <v>1995</v>
      </c>
      <c r="B69" s="6" t="s">
        <v>26</v>
      </c>
      <c r="C69" s="5" t="s">
        <v>89</v>
      </c>
      <c r="D69" s="5">
        <v>3</v>
      </c>
      <c r="E69" s="5">
        <v>0</v>
      </c>
      <c r="F69" s="5" t="str">
        <f>IF(D69=E69,"Empate",IF(D69&lt;E69,"Derrota","Vitória"))</f>
        <v>Vitória</v>
      </c>
      <c r="G69" s="5">
        <f t="shared" si="6"/>
        <v>0</v>
      </c>
      <c r="H69" s="5">
        <f t="shared" si="7"/>
        <v>0</v>
      </c>
      <c r="I69" s="5">
        <f t="shared" si="8"/>
        <v>1</v>
      </c>
    </row>
    <row r="70" spans="1:12">
      <c r="A70" s="5">
        <v>1992</v>
      </c>
      <c r="B70" s="6" t="s">
        <v>20</v>
      </c>
      <c r="C70" s="5" t="s">
        <v>90</v>
      </c>
      <c r="D70" s="5">
        <v>1</v>
      </c>
      <c r="E70" s="5">
        <v>1</v>
      </c>
      <c r="F70" s="5" t="str">
        <f>IF(D70=E70,"Empate",IF(D70&gt;E70,"Derrota","Vitória"))</f>
        <v>Empate</v>
      </c>
      <c r="G70" s="5">
        <f t="shared" si="6"/>
        <v>1</v>
      </c>
      <c r="H70" s="5">
        <f t="shared" si="7"/>
        <v>0</v>
      </c>
      <c r="I70" s="5">
        <f t="shared" si="8"/>
        <v>0</v>
      </c>
    </row>
    <row r="71" spans="1:12">
      <c r="A71" s="5">
        <v>1992</v>
      </c>
      <c r="B71" s="6" t="s">
        <v>26</v>
      </c>
      <c r="C71" s="5" t="s">
        <v>91</v>
      </c>
      <c r="D71" s="5">
        <v>2</v>
      </c>
      <c r="E71" s="5">
        <v>0</v>
      </c>
      <c r="F71" s="5" t="str">
        <f>IF(D71=E71,"Empate",IF(D71&lt;E71,"Derrota","Vitória"))</f>
        <v>Vitória</v>
      </c>
      <c r="G71" s="5">
        <f t="shared" si="6"/>
        <v>0</v>
      </c>
      <c r="H71" s="5">
        <f t="shared" si="7"/>
        <v>0</v>
      </c>
      <c r="I71" s="5">
        <f t="shared" si="8"/>
        <v>1</v>
      </c>
    </row>
    <row r="72" spans="1:12">
      <c r="A72" s="5">
        <v>1992</v>
      </c>
      <c r="B72" s="6" t="s">
        <v>20</v>
      </c>
      <c r="C72" s="5" t="s">
        <v>92</v>
      </c>
      <c r="D72" s="5">
        <v>1</v>
      </c>
      <c r="E72" s="5">
        <v>1</v>
      </c>
      <c r="F72" s="5" t="str">
        <f>IF(D72=E72,"Empate",IF(D72&gt;E72,"Derrota","Vitória"))</f>
        <v>Empate</v>
      </c>
      <c r="G72" s="5">
        <f t="shared" si="6"/>
        <v>1</v>
      </c>
      <c r="H72" s="5">
        <f t="shared" si="7"/>
        <v>0</v>
      </c>
      <c r="I72" s="5">
        <f t="shared" si="8"/>
        <v>0</v>
      </c>
    </row>
    <row r="73" spans="1:12">
      <c r="A73" s="5">
        <v>1992</v>
      </c>
      <c r="B73" s="6" t="s">
        <v>93</v>
      </c>
      <c r="C73" s="5" t="s">
        <v>94</v>
      </c>
      <c r="D73" s="5">
        <v>2</v>
      </c>
      <c r="E73" s="5">
        <v>1</v>
      </c>
      <c r="F73" s="5" t="str">
        <f>IF(D73=E73,"Empate",IF(D73&lt;E73,"Derrota","Vitória"))</f>
        <v>Vitória</v>
      </c>
      <c r="G73" s="5">
        <f t="shared" si="6"/>
        <v>0</v>
      </c>
      <c r="H73" s="5">
        <f t="shared" si="7"/>
        <v>0</v>
      </c>
      <c r="I73" s="5">
        <f t="shared" si="8"/>
        <v>1</v>
      </c>
    </row>
    <row r="74" spans="1:12">
      <c r="A74" s="5">
        <v>1986</v>
      </c>
      <c r="B74" s="6" t="s">
        <v>12</v>
      </c>
      <c r="C74" s="5" t="s">
        <v>95</v>
      </c>
      <c r="D74" s="5">
        <v>2</v>
      </c>
      <c r="E74" s="5">
        <v>1</v>
      </c>
      <c r="F74" s="5" t="str">
        <f>IF(D74=E74,"Empate",IF(D74&gt;E74,"Derrota","Vitória"))</f>
        <v>Derrota</v>
      </c>
      <c r="G74" s="5">
        <f t="shared" si="6"/>
        <v>0</v>
      </c>
      <c r="H74" s="5">
        <f t="shared" si="7"/>
        <v>1</v>
      </c>
      <c r="I74" s="5">
        <f t="shared" si="8"/>
        <v>0</v>
      </c>
    </row>
    <row r="75" spans="1:12">
      <c r="A75" s="5">
        <v>1986</v>
      </c>
      <c r="B75" s="6" t="s">
        <v>54</v>
      </c>
      <c r="C75" s="5" t="s">
        <v>96</v>
      </c>
      <c r="D75" s="5">
        <v>3</v>
      </c>
      <c r="E75" s="5">
        <v>1</v>
      </c>
      <c r="F75" s="5" t="str">
        <f>IF(D75=E75,"Empate",IF(D75&lt;E75,"Derrota","Vitória"))</f>
        <v>Vitória</v>
      </c>
      <c r="G75" s="5">
        <f t="shared" si="6"/>
        <v>0</v>
      </c>
      <c r="H75" s="5">
        <f t="shared" si="7"/>
        <v>0</v>
      </c>
      <c r="I75" s="5">
        <f t="shared" si="8"/>
        <v>1</v>
      </c>
    </row>
    <row r="76" spans="1:12">
      <c r="A76" s="5">
        <v>1986</v>
      </c>
      <c r="B76" s="6" t="s">
        <v>12</v>
      </c>
      <c r="C76" s="5" t="s">
        <v>97</v>
      </c>
      <c r="D76" s="5">
        <v>3</v>
      </c>
      <c r="E76" s="5">
        <v>1</v>
      </c>
      <c r="F76" s="5" t="str">
        <f>IF(D76=E76,"Empate",IF(D76&gt;E76,"Derrota","Vitória"))</f>
        <v>Derrota</v>
      </c>
      <c r="G76" s="5">
        <f t="shared" si="6"/>
        <v>0</v>
      </c>
      <c r="H76" s="5">
        <f t="shared" si="7"/>
        <v>1</v>
      </c>
      <c r="I76" s="5">
        <f t="shared" si="8"/>
        <v>0</v>
      </c>
    </row>
    <row r="77" spans="1:12">
      <c r="A77" s="5">
        <v>1986</v>
      </c>
      <c r="B77" s="6" t="s">
        <v>82</v>
      </c>
      <c r="C77" s="5" t="s">
        <v>98</v>
      </c>
      <c r="D77" s="5">
        <v>3</v>
      </c>
      <c r="E77" s="5">
        <v>3</v>
      </c>
      <c r="F77" s="5" t="str">
        <f>IF(D77=E77,"Empate",IF(D77&lt;E77,"Derrota","Vitória"))</f>
        <v>Empate</v>
      </c>
      <c r="G77" s="5">
        <f t="shared" si="6"/>
        <v>1</v>
      </c>
      <c r="H77" s="5">
        <f t="shared" si="7"/>
        <v>0</v>
      </c>
      <c r="I77" s="5">
        <f t="shared" si="8"/>
        <v>0</v>
      </c>
    </row>
    <row r="78" spans="1:12">
      <c r="A78" s="5">
        <v>1983</v>
      </c>
      <c r="B78" s="6" t="s">
        <v>20</v>
      </c>
      <c r="C78" s="5" t="s">
        <v>47</v>
      </c>
      <c r="D78" s="5">
        <v>1</v>
      </c>
      <c r="E78" s="5">
        <v>2</v>
      </c>
      <c r="F78" s="5" t="str">
        <f>IF(D78=E78,"Empate",IF(D78&gt;E78,"Derrota","Vitória"))</f>
        <v>Vitória</v>
      </c>
      <c r="G78" s="5">
        <f t="shared" si="6"/>
        <v>0</v>
      </c>
      <c r="H78" s="5">
        <f t="shared" si="7"/>
        <v>0</v>
      </c>
      <c r="I78" s="5">
        <f t="shared" si="8"/>
        <v>1</v>
      </c>
    </row>
    <row r="79" spans="1:12">
      <c r="A79" s="5">
        <v>1983</v>
      </c>
      <c r="B79" s="6" t="s">
        <v>30</v>
      </c>
      <c r="C79" s="5" t="s">
        <v>48</v>
      </c>
      <c r="D79" s="5">
        <v>3</v>
      </c>
      <c r="E79" s="5">
        <v>1</v>
      </c>
      <c r="F79" s="5" t="str">
        <f>IF(D79=E79,"Empate",IF(D79&lt;E79,"Derrota","Vitória"))</f>
        <v>Vitória</v>
      </c>
      <c r="G79" s="5">
        <f t="shared" si="6"/>
        <v>0</v>
      </c>
      <c r="H79" s="5">
        <f t="shared" si="7"/>
        <v>0</v>
      </c>
      <c r="I79" s="5">
        <f t="shared" si="8"/>
        <v>1</v>
      </c>
    </row>
    <row r="80" spans="1:12">
      <c r="A80" s="5">
        <v>1983</v>
      </c>
      <c r="B80" s="6" t="s">
        <v>20</v>
      </c>
      <c r="C80" s="5" t="s">
        <v>99</v>
      </c>
      <c r="D80" s="5">
        <v>3</v>
      </c>
      <c r="E80" s="5">
        <v>1</v>
      </c>
      <c r="F80" s="5" t="str">
        <f>IF(D80=E80,"Empate",IF(D80&gt;E80,"Derrota","Vitória"))</f>
        <v>Derrota</v>
      </c>
      <c r="G80" s="5">
        <f t="shared" si="6"/>
        <v>0</v>
      </c>
      <c r="H80" s="5">
        <f t="shared" si="7"/>
        <v>1</v>
      </c>
      <c r="I80" s="5">
        <f t="shared" si="8"/>
        <v>0</v>
      </c>
    </row>
    <row r="81" spans="1:9">
      <c r="A81" s="5">
        <v>1983</v>
      </c>
      <c r="B81" s="6" t="s">
        <v>82</v>
      </c>
      <c r="C81" s="5" t="s">
        <v>100</v>
      </c>
      <c r="D81" s="5">
        <v>5</v>
      </c>
      <c r="E81" s="5">
        <v>2</v>
      </c>
      <c r="F81" s="5" t="str">
        <f>IF(D81=E81,"Empate",IF(D81&lt;E81,"Derrota","Vitória"))</f>
        <v>Vitória</v>
      </c>
      <c r="G81" s="5">
        <f t="shared" si="6"/>
        <v>0</v>
      </c>
      <c r="H81" s="5">
        <f t="shared" si="7"/>
        <v>0</v>
      </c>
      <c r="I81" s="5">
        <f t="shared" si="8"/>
        <v>1</v>
      </c>
    </row>
    <row r="82" spans="1:9">
      <c r="A82" s="5">
        <v>1977</v>
      </c>
      <c r="B82" s="6" t="s">
        <v>12</v>
      </c>
      <c r="C82" s="5" t="s">
        <v>101</v>
      </c>
      <c r="D82" s="5">
        <v>2</v>
      </c>
      <c r="E82" s="5">
        <v>1</v>
      </c>
      <c r="F82" s="5" t="str">
        <f>IF(D82=E82,"Empate",IF(D82&gt;E82,"Derrota","Vitória"))</f>
        <v>Derrota</v>
      </c>
      <c r="G82" s="5">
        <f t="shared" si="6"/>
        <v>0</v>
      </c>
      <c r="H82" s="5">
        <f t="shared" si="7"/>
        <v>1</v>
      </c>
      <c r="I82" s="5">
        <f t="shared" si="8"/>
        <v>0</v>
      </c>
    </row>
    <row r="83" spans="1:9">
      <c r="A83" s="5">
        <v>1977</v>
      </c>
      <c r="B83" s="6" t="s">
        <v>26</v>
      </c>
      <c r="C83" s="5" t="s">
        <v>102</v>
      </c>
      <c r="D83" s="5">
        <v>3</v>
      </c>
      <c r="E83" s="5">
        <v>0</v>
      </c>
      <c r="F83" s="5" t="str">
        <f>IF(D83=E83,"Empate",IF(D83&lt;E83,"Derrota","Vitória"))</f>
        <v>Vitória</v>
      </c>
      <c r="G83" s="5">
        <f t="shared" si="6"/>
        <v>0</v>
      </c>
      <c r="H83" s="5">
        <f t="shared" si="7"/>
        <v>0</v>
      </c>
      <c r="I83" s="5">
        <f t="shared" si="8"/>
        <v>1</v>
      </c>
    </row>
    <row r="84" spans="1:9">
      <c r="A84" s="5">
        <v>1977</v>
      </c>
      <c r="B84" s="6" t="s">
        <v>12</v>
      </c>
      <c r="C84" s="5" t="s">
        <v>103</v>
      </c>
      <c r="D84" s="5">
        <v>2</v>
      </c>
      <c r="E84" s="5">
        <v>0</v>
      </c>
      <c r="F84" s="5" t="str">
        <f>IF(D84=E84,"Empate",IF(D84&gt;E84,"Derrota","Vitória"))</f>
        <v>Derrota</v>
      </c>
      <c r="G84" s="5">
        <f t="shared" si="6"/>
        <v>0</v>
      </c>
      <c r="H84" s="5">
        <f t="shared" si="7"/>
        <v>1</v>
      </c>
      <c r="I84" s="5">
        <f t="shared" si="8"/>
        <v>0</v>
      </c>
    </row>
    <row r="85" spans="1:9">
      <c r="A85" s="5">
        <v>1977</v>
      </c>
      <c r="B85" s="9" t="s">
        <v>30</v>
      </c>
      <c r="C85" s="5" t="s">
        <v>104</v>
      </c>
      <c r="D85" s="5">
        <v>2</v>
      </c>
      <c r="E85" s="5">
        <v>0</v>
      </c>
      <c r="F85" s="5" t="str">
        <f>IF(D85=E85,"Empate",IF(D85&lt;E85,"Derrota","Vitória"))</f>
        <v>Vitória</v>
      </c>
      <c r="G85" s="5">
        <f t="shared" si="6"/>
        <v>0</v>
      </c>
      <c r="H85" s="5">
        <f t="shared" si="7"/>
        <v>0</v>
      </c>
      <c r="I85" s="5">
        <f t="shared" si="8"/>
        <v>1</v>
      </c>
    </row>
    <row r="86" spans="1:9">
      <c r="A86" s="1" t="s">
        <v>105</v>
      </c>
      <c r="D86" s="1">
        <f>SUM(D2:D85)</f>
        <v>183</v>
      </c>
      <c r="E86" s="1">
        <f>SUM(E2:E85)</f>
        <v>78</v>
      </c>
      <c r="G86" s="1">
        <f>SUM(G2:G85)</f>
        <v>13</v>
      </c>
      <c r="H86" s="1">
        <f>SUM(H2:H85)</f>
        <v>23</v>
      </c>
      <c r="I86" s="1">
        <f>SUM(I2:I85)</f>
        <v>48</v>
      </c>
    </row>
    <row r="87" spans="1:9">
      <c r="D87" s="1">
        <f>SUM(D86:E86)</f>
        <v>261</v>
      </c>
      <c r="G87" s="15">
        <f>SUM(G86:I86)</f>
        <v>84</v>
      </c>
      <c r="H87" s="15"/>
      <c r="I87" s="15"/>
    </row>
    <row r="88" spans="1:9">
      <c r="D88" s="1">
        <f>STDEV(D2:E85)</f>
        <v>1.450826436263422</v>
      </c>
    </row>
    <row r="97" spans="7:7">
      <c r="G97"/>
    </row>
  </sheetData>
  <mergeCells count="1">
    <mergeCell ref="G87:I87"/>
  </mergeCells>
  <pageMargins left="0.78749999999999998" right="0.78749999999999998" top="0.78749999999999998" bottom="0.78749999999999998" header="0.51180555555555562" footer="0.51180555555555562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U55"/>
  <sheetViews>
    <sheetView topLeftCell="A24" workbookViewId="0">
      <selection activeCell="D49" sqref="D49"/>
    </sheetView>
  </sheetViews>
  <sheetFormatPr defaultColWidth="11.7109375" defaultRowHeight="12.75"/>
  <cols>
    <col min="1" max="1" width="5.5703125" style="1" customWidth="1"/>
    <col min="2" max="2" width="20.42578125" style="1" customWidth="1"/>
    <col min="3" max="3" width="36.28515625" style="1" customWidth="1"/>
    <col min="4" max="4" width="9.7109375" style="1" customWidth="1"/>
    <col min="5" max="5" width="8.85546875" style="1" customWidth="1"/>
    <col min="6" max="7" width="8" style="1" customWidth="1"/>
    <col min="8" max="8" width="7.5703125" style="1" customWidth="1"/>
    <col min="9" max="9" width="6.85546875" style="1" customWidth="1"/>
    <col min="10" max="10" width="11.7109375" style="1"/>
    <col min="11" max="11" width="2.5703125" style="1" customWidth="1"/>
    <col min="12" max="13" width="2.85546875" style="1" customWidth="1"/>
    <col min="14" max="255" width="11.7109375" style="1"/>
  </cols>
  <sheetData>
    <row r="1" spans="1:1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/>
      <c r="G1" s="4" t="s">
        <v>5</v>
      </c>
      <c r="H1" s="2" t="s">
        <v>6</v>
      </c>
      <c r="I1" s="2" t="s">
        <v>7</v>
      </c>
    </row>
    <row r="2" spans="1:15">
      <c r="A2" s="5">
        <v>2007</v>
      </c>
      <c r="B2" s="6" t="s">
        <v>10</v>
      </c>
      <c r="C2" s="5" t="s">
        <v>11</v>
      </c>
      <c r="D2" s="5">
        <v>2</v>
      </c>
      <c r="E2" s="5">
        <v>1</v>
      </c>
      <c r="F2" s="5" t="str">
        <f t="shared" ref="F2:F43" si="0">IF(D2=E2,"Empate",IF(D2&lt;E2,"Derrota","Vitória"))</f>
        <v>Vitória</v>
      </c>
      <c r="G2" s="5">
        <f t="shared" ref="G2:G43" si="1">IF(F2="Empate",1,0)</f>
        <v>0</v>
      </c>
      <c r="H2" s="5">
        <f t="shared" ref="H2:H43" si="2">IF(F2="Derrota",1,0)</f>
        <v>0</v>
      </c>
      <c r="I2" s="5">
        <f t="shared" ref="I2:I43" si="3">IF(F2="Vitória",1,0)</f>
        <v>1</v>
      </c>
      <c r="N2" s="5">
        <v>0</v>
      </c>
      <c r="O2" s="5">
        <v>0</v>
      </c>
    </row>
    <row r="3" spans="1:15">
      <c r="A3" s="5">
        <v>2006</v>
      </c>
      <c r="B3" s="5" t="s">
        <v>14</v>
      </c>
      <c r="C3" s="5" t="s">
        <v>15</v>
      </c>
      <c r="D3" s="5">
        <v>2</v>
      </c>
      <c r="E3" s="5">
        <v>0</v>
      </c>
      <c r="F3" s="5" t="str">
        <f t="shared" si="0"/>
        <v>Vitória</v>
      </c>
      <c r="G3" s="5">
        <f t="shared" si="1"/>
        <v>0</v>
      </c>
      <c r="H3" s="5">
        <f t="shared" si="2"/>
        <v>0</v>
      </c>
      <c r="I3" s="5">
        <f t="shared" si="3"/>
        <v>1</v>
      </c>
      <c r="N3" s="5">
        <v>1</v>
      </c>
      <c r="O3" s="5">
        <v>0</v>
      </c>
    </row>
    <row r="4" spans="1:15">
      <c r="A4" s="5">
        <v>2006</v>
      </c>
      <c r="B4" s="5" t="s">
        <v>18</v>
      </c>
      <c r="C4" s="5" t="s">
        <v>19</v>
      </c>
      <c r="D4" s="5">
        <v>4</v>
      </c>
      <c r="E4" s="5">
        <v>1</v>
      </c>
      <c r="F4" s="5" t="str">
        <f t="shared" si="0"/>
        <v>Vitória</v>
      </c>
      <c r="G4" s="5">
        <f t="shared" si="1"/>
        <v>0</v>
      </c>
      <c r="H4" s="5">
        <f t="shared" si="2"/>
        <v>0</v>
      </c>
      <c r="I4" s="5">
        <f t="shared" si="3"/>
        <v>1</v>
      </c>
      <c r="N4" s="5">
        <v>1</v>
      </c>
      <c r="O4" s="5">
        <v>0</v>
      </c>
    </row>
    <row r="5" spans="1:15">
      <c r="A5" s="5">
        <v>2006</v>
      </c>
      <c r="B5" s="5" t="s">
        <v>22</v>
      </c>
      <c r="C5" s="5" t="s">
        <v>23</v>
      </c>
      <c r="D5" s="5">
        <v>2</v>
      </c>
      <c r="E5" s="5">
        <v>0</v>
      </c>
      <c r="F5" s="5" t="str">
        <f t="shared" si="0"/>
        <v>Vitória</v>
      </c>
      <c r="G5" s="5">
        <f t="shared" si="1"/>
        <v>0</v>
      </c>
      <c r="H5" s="5">
        <f t="shared" si="2"/>
        <v>0</v>
      </c>
      <c r="I5" s="5">
        <f t="shared" si="3"/>
        <v>1</v>
      </c>
      <c r="J5"/>
      <c r="K5"/>
      <c r="L5"/>
      <c r="N5" s="5">
        <v>1</v>
      </c>
      <c r="O5" s="5">
        <v>0</v>
      </c>
    </row>
    <row r="6" spans="1:15">
      <c r="A6" s="5">
        <v>2006</v>
      </c>
      <c r="B6" s="5" t="s">
        <v>26</v>
      </c>
      <c r="C6" s="5" t="s">
        <v>27</v>
      </c>
      <c r="D6" s="5">
        <v>3</v>
      </c>
      <c r="E6" s="5">
        <v>0</v>
      </c>
      <c r="F6" s="5" t="str">
        <f t="shared" si="0"/>
        <v>Vitória</v>
      </c>
      <c r="G6" s="5">
        <f t="shared" si="1"/>
        <v>0</v>
      </c>
      <c r="H6" s="5">
        <f t="shared" si="2"/>
        <v>0</v>
      </c>
      <c r="I6" s="5">
        <f t="shared" si="3"/>
        <v>1</v>
      </c>
      <c r="N6" s="5">
        <v>1</v>
      </c>
      <c r="O6" s="5">
        <v>0</v>
      </c>
    </row>
    <row r="7" spans="1:15">
      <c r="A7" s="5">
        <v>2006</v>
      </c>
      <c r="B7" s="5" t="s">
        <v>30</v>
      </c>
      <c r="C7" s="5" t="s">
        <v>31</v>
      </c>
      <c r="D7" s="5">
        <v>3</v>
      </c>
      <c r="E7" s="5">
        <v>2</v>
      </c>
      <c r="F7" s="5" t="str">
        <f t="shared" si="0"/>
        <v>Vitória</v>
      </c>
      <c r="G7" s="5">
        <f t="shared" si="1"/>
        <v>0</v>
      </c>
      <c r="H7" s="5">
        <f t="shared" si="2"/>
        <v>0</v>
      </c>
      <c r="I7" s="5">
        <f t="shared" si="3"/>
        <v>1</v>
      </c>
      <c r="N7" s="5">
        <v>1</v>
      </c>
      <c r="O7" s="5">
        <v>0</v>
      </c>
    </row>
    <row r="8" spans="1:15">
      <c r="A8" s="5">
        <v>2006</v>
      </c>
      <c r="B8" s="8" t="s">
        <v>33</v>
      </c>
      <c r="C8" s="8" t="s">
        <v>34</v>
      </c>
      <c r="D8" s="5">
        <v>0</v>
      </c>
      <c r="E8" s="5">
        <v>0</v>
      </c>
      <c r="F8" s="5" t="str">
        <f t="shared" si="0"/>
        <v>Empate</v>
      </c>
      <c r="G8" s="5">
        <f t="shared" si="1"/>
        <v>1</v>
      </c>
      <c r="H8" s="5">
        <f t="shared" si="2"/>
        <v>0</v>
      </c>
      <c r="I8" s="5">
        <f t="shared" si="3"/>
        <v>0</v>
      </c>
      <c r="N8" s="5">
        <v>1</v>
      </c>
      <c r="O8" s="5">
        <v>0</v>
      </c>
    </row>
    <row r="9" spans="1:15">
      <c r="A9" s="5">
        <v>2005</v>
      </c>
      <c r="B9" s="6" t="s">
        <v>10</v>
      </c>
      <c r="C9" s="5" t="s">
        <v>36</v>
      </c>
      <c r="D9" s="5">
        <v>6</v>
      </c>
      <c r="E9" s="5">
        <v>0</v>
      </c>
      <c r="F9" s="5" t="str">
        <f t="shared" si="0"/>
        <v>Vitória</v>
      </c>
      <c r="G9" s="5">
        <f t="shared" si="1"/>
        <v>0</v>
      </c>
      <c r="H9" s="5">
        <f t="shared" si="2"/>
        <v>0</v>
      </c>
      <c r="I9" s="5">
        <f t="shared" si="3"/>
        <v>1</v>
      </c>
      <c r="N9" s="5">
        <v>1</v>
      </c>
      <c r="O9" s="5">
        <v>0</v>
      </c>
    </row>
    <row r="10" spans="1:15">
      <c r="A10" s="5">
        <v>2005</v>
      </c>
      <c r="B10" s="6" t="s">
        <v>10</v>
      </c>
      <c r="C10" s="5" t="s">
        <v>38</v>
      </c>
      <c r="D10" s="5">
        <v>3</v>
      </c>
      <c r="E10" s="5">
        <v>1</v>
      </c>
      <c r="F10" s="5" t="str">
        <f t="shared" si="0"/>
        <v>Vitória</v>
      </c>
      <c r="G10" s="5">
        <f t="shared" si="1"/>
        <v>0</v>
      </c>
      <c r="H10" s="5">
        <f t="shared" si="2"/>
        <v>0</v>
      </c>
      <c r="I10" s="5">
        <f t="shared" si="3"/>
        <v>1</v>
      </c>
      <c r="N10" s="5">
        <v>1</v>
      </c>
      <c r="O10" s="5">
        <v>0</v>
      </c>
    </row>
    <row r="11" spans="1:15">
      <c r="A11" s="5">
        <v>2005</v>
      </c>
      <c r="B11" s="6" t="s">
        <v>26</v>
      </c>
      <c r="C11" s="5" t="s">
        <v>40</v>
      </c>
      <c r="D11" s="5">
        <v>3</v>
      </c>
      <c r="E11" s="5">
        <v>0</v>
      </c>
      <c r="F11" s="5" t="str">
        <f t="shared" si="0"/>
        <v>Vitória</v>
      </c>
      <c r="G11" s="5">
        <f t="shared" si="1"/>
        <v>0</v>
      </c>
      <c r="H11" s="5">
        <f t="shared" si="2"/>
        <v>0</v>
      </c>
      <c r="I11" s="5">
        <f t="shared" si="3"/>
        <v>1</v>
      </c>
      <c r="N11" s="5">
        <v>1</v>
      </c>
      <c r="O11" s="5">
        <v>0</v>
      </c>
    </row>
    <row r="12" spans="1:15">
      <c r="A12" s="5">
        <v>2004</v>
      </c>
      <c r="B12" s="6" t="s">
        <v>42</v>
      </c>
      <c r="C12" s="5" t="s">
        <v>43</v>
      </c>
      <c r="D12" s="5">
        <v>4</v>
      </c>
      <c r="E12" s="5">
        <v>2</v>
      </c>
      <c r="F12" s="5" t="str">
        <f t="shared" si="0"/>
        <v>Vitória</v>
      </c>
      <c r="G12" s="5">
        <f t="shared" si="1"/>
        <v>0</v>
      </c>
      <c r="H12" s="5">
        <f t="shared" si="2"/>
        <v>0</v>
      </c>
      <c r="I12" s="5">
        <f t="shared" si="3"/>
        <v>1</v>
      </c>
      <c r="N12" s="5">
        <v>2</v>
      </c>
      <c r="O12" s="5">
        <v>0</v>
      </c>
    </row>
    <row r="13" spans="1:15">
      <c r="A13" s="5">
        <v>2004</v>
      </c>
      <c r="B13" s="6" t="s">
        <v>26</v>
      </c>
      <c r="C13" s="5" t="s">
        <v>45</v>
      </c>
      <c r="D13" s="5">
        <v>1</v>
      </c>
      <c r="E13" s="5">
        <v>0</v>
      </c>
      <c r="F13" s="5" t="str">
        <f t="shared" si="0"/>
        <v>Vitória</v>
      </c>
      <c r="G13" s="5">
        <f t="shared" si="1"/>
        <v>0</v>
      </c>
      <c r="H13" s="5">
        <f t="shared" si="2"/>
        <v>0</v>
      </c>
      <c r="I13" s="5">
        <f t="shared" si="3"/>
        <v>1</v>
      </c>
      <c r="N13" s="5">
        <v>2</v>
      </c>
      <c r="O13" s="5">
        <v>0</v>
      </c>
    </row>
    <row r="14" spans="1:15">
      <c r="A14" s="5">
        <v>2004</v>
      </c>
      <c r="B14" s="6" t="s">
        <v>10</v>
      </c>
      <c r="C14" s="5" t="s">
        <v>38</v>
      </c>
      <c r="D14" s="5">
        <v>2</v>
      </c>
      <c r="E14" s="5">
        <v>0</v>
      </c>
      <c r="F14" s="5" t="str">
        <f t="shared" si="0"/>
        <v>Vitória</v>
      </c>
      <c r="G14" s="5">
        <f t="shared" si="1"/>
        <v>0</v>
      </c>
      <c r="H14" s="5">
        <f t="shared" si="2"/>
        <v>0</v>
      </c>
      <c r="I14" s="5">
        <f t="shared" si="3"/>
        <v>1</v>
      </c>
      <c r="N14" s="5">
        <v>2</v>
      </c>
      <c r="O14" s="5">
        <v>0</v>
      </c>
    </row>
    <row r="15" spans="1:15">
      <c r="A15" s="5">
        <v>2003</v>
      </c>
      <c r="B15" s="6" t="s">
        <v>30</v>
      </c>
      <c r="C15" s="5" t="s">
        <v>48</v>
      </c>
      <c r="D15" s="5">
        <v>1</v>
      </c>
      <c r="E15" s="5">
        <v>0</v>
      </c>
      <c r="F15" s="5" t="str">
        <f t="shared" si="0"/>
        <v>Vitória</v>
      </c>
      <c r="G15" s="5">
        <f t="shared" si="1"/>
        <v>0</v>
      </c>
      <c r="H15" s="5">
        <f t="shared" si="2"/>
        <v>0</v>
      </c>
      <c r="I15" s="5">
        <f t="shared" si="3"/>
        <v>1</v>
      </c>
      <c r="N15" s="5">
        <v>2</v>
      </c>
      <c r="O15" s="5">
        <v>0</v>
      </c>
    </row>
    <row r="16" spans="1:15">
      <c r="A16" s="5">
        <v>2003</v>
      </c>
      <c r="B16" s="6" t="s">
        <v>26</v>
      </c>
      <c r="C16" s="5" t="s">
        <v>50</v>
      </c>
      <c r="D16" s="5">
        <v>4</v>
      </c>
      <c r="E16" s="5">
        <v>1</v>
      </c>
      <c r="F16" s="5" t="str">
        <f t="shared" si="0"/>
        <v>Vitória</v>
      </c>
      <c r="G16" s="5">
        <f t="shared" si="1"/>
        <v>0</v>
      </c>
      <c r="H16" s="5">
        <f t="shared" si="2"/>
        <v>0</v>
      </c>
      <c r="I16" s="5">
        <f t="shared" si="3"/>
        <v>1</v>
      </c>
      <c r="N16" s="5">
        <v>2</v>
      </c>
      <c r="O16" s="5">
        <v>0</v>
      </c>
    </row>
    <row r="17" spans="1:15">
      <c r="A17" s="5">
        <v>2003</v>
      </c>
      <c r="B17" s="6" t="s">
        <v>10</v>
      </c>
      <c r="C17" s="5" t="s">
        <v>52</v>
      </c>
      <c r="D17" s="5">
        <v>1</v>
      </c>
      <c r="E17" s="5">
        <v>1</v>
      </c>
      <c r="F17" s="5" t="str">
        <f t="shared" si="0"/>
        <v>Empate</v>
      </c>
      <c r="G17" s="5">
        <f t="shared" si="1"/>
        <v>1</v>
      </c>
      <c r="H17" s="5">
        <f t="shared" si="2"/>
        <v>0</v>
      </c>
      <c r="I17" s="5">
        <f t="shared" si="3"/>
        <v>0</v>
      </c>
      <c r="N17" s="5">
        <v>2</v>
      </c>
      <c r="O17" s="5">
        <v>0</v>
      </c>
    </row>
    <row r="18" spans="1:15">
      <c r="A18" s="5">
        <v>2002</v>
      </c>
      <c r="B18" s="6" t="s">
        <v>54</v>
      </c>
      <c r="C18" s="5" t="s">
        <v>55</v>
      </c>
      <c r="D18" s="5">
        <v>1</v>
      </c>
      <c r="E18" s="5">
        <v>2</v>
      </c>
      <c r="F18" s="5" t="str">
        <f t="shared" si="0"/>
        <v>Derrota</v>
      </c>
      <c r="G18" s="5">
        <f t="shared" si="1"/>
        <v>0</v>
      </c>
      <c r="H18" s="5">
        <f t="shared" si="2"/>
        <v>1</v>
      </c>
      <c r="I18" s="5">
        <f t="shared" si="3"/>
        <v>0</v>
      </c>
      <c r="N18" s="5">
        <v>2</v>
      </c>
      <c r="O18" s="5">
        <v>0</v>
      </c>
    </row>
    <row r="19" spans="1:15">
      <c r="A19" s="5">
        <v>2001</v>
      </c>
      <c r="B19" s="6" t="s">
        <v>57</v>
      </c>
      <c r="C19" s="5" t="s">
        <v>58</v>
      </c>
      <c r="D19" s="5">
        <v>4</v>
      </c>
      <c r="E19" s="5">
        <v>1</v>
      </c>
      <c r="F19" s="5" t="str">
        <f t="shared" si="0"/>
        <v>Vitória</v>
      </c>
      <c r="G19" s="5">
        <f t="shared" si="1"/>
        <v>0</v>
      </c>
      <c r="H19" s="5">
        <f t="shared" si="2"/>
        <v>0</v>
      </c>
      <c r="I19" s="5">
        <f t="shared" si="3"/>
        <v>1</v>
      </c>
      <c r="N19" s="5">
        <v>2</v>
      </c>
      <c r="O19" s="5">
        <v>0</v>
      </c>
    </row>
    <row r="20" spans="1:15">
      <c r="A20" s="5">
        <v>2001</v>
      </c>
      <c r="B20" s="6" t="s">
        <v>42</v>
      </c>
      <c r="C20" s="5" t="s">
        <v>60</v>
      </c>
      <c r="D20" s="5">
        <v>1</v>
      </c>
      <c r="E20" s="5">
        <v>1</v>
      </c>
      <c r="F20" s="5" t="str">
        <f t="shared" si="0"/>
        <v>Empate</v>
      </c>
      <c r="G20" s="5">
        <f t="shared" si="1"/>
        <v>1</v>
      </c>
      <c r="H20" s="5">
        <f t="shared" si="2"/>
        <v>0</v>
      </c>
      <c r="I20" s="5">
        <f t="shared" si="3"/>
        <v>0</v>
      </c>
      <c r="N20" s="5">
        <v>2</v>
      </c>
      <c r="O20" s="5">
        <v>0</v>
      </c>
    </row>
    <row r="21" spans="1:15">
      <c r="A21" s="5">
        <v>2000</v>
      </c>
      <c r="B21" s="6" t="s">
        <v>54</v>
      </c>
      <c r="C21" s="5" t="s">
        <v>63</v>
      </c>
      <c r="D21" s="5">
        <v>2</v>
      </c>
      <c r="E21" s="5">
        <v>1</v>
      </c>
      <c r="F21" s="5" t="str">
        <f t="shared" si="0"/>
        <v>Vitória</v>
      </c>
      <c r="G21" s="5">
        <f t="shared" si="1"/>
        <v>0</v>
      </c>
      <c r="H21" s="5">
        <f t="shared" si="2"/>
        <v>0</v>
      </c>
      <c r="I21" s="5">
        <f t="shared" si="3"/>
        <v>1</v>
      </c>
      <c r="N21" s="5">
        <v>2</v>
      </c>
      <c r="O21" s="5">
        <v>0</v>
      </c>
    </row>
    <row r="22" spans="1:15">
      <c r="A22" s="5">
        <v>2000</v>
      </c>
      <c r="B22" s="9" t="s">
        <v>26</v>
      </c>
      <c r="C22" s="5" t="s">
        <v>65</v>
      </c>
      <c r="D22" s="5">
        <v>6</v>
      </c>
      <c r="E22" s="5">
        <v>0</v>
      </c>
      <c r="F22" s="5" t="str">
        <f t="shared" si="0"/>
        <v>Vitória</v>
      </c>
      <c r="G22" s="5">
        <f t="shared" si="1"/>
        <v>0</v>
      </c>
      <c r="H22" s="5">
        <f t="shared" si="2"/>
        <v>0</v>
      </c>
      <c r="I22" s="5">
        <f t="shared" si="3"/>
        <v>1</v>
      </c>
      <c r="J22"/>
      <c r="K22"/>
      <c r="L22"/>
      <c r="N22" s="5">
        <v>2</v>
      </c>
      <c r="O22" s="5">
        <v>0</v>
      </c>
    </row>
    <row r="23" spans="1:15">
      <c r="A23" s="5">
        <v>2000</v>
      </c>
      <c r="B23" s="6" t="s">
        <v>26</v>
      </c>
      <c r="C23" s="5" t="s">
        <v>67</v>
      </c>
      <c r="D23" s="5">
        <v>4</v>
      </c>
      <c r="E23" s="5">
        <v>0</v>
      </c>
      <c r="F23" s="5" t="str">
        <f t="shared" si="0"/>
        <v>Vitória</v>
      </c>
      <c r="G23" s="5">
        <f t="shared" si="1"/>
        <v>0</v>
      </c>
      <c r="H23" s="5">
        <f t="shared" si="2"/>
        <v>0</v>
      </c>
      <c r="I23" s="5">
        <f t="shared" si="3"/>
        <v>1</v>
      </c>
      <c r="N23" s="5">
        <v>2</v>
      </c>
      <c r="O23" s="5">
        <v>0</v>
      </c>
    </row>
    <row r="24" spans="1:15">
      <c r="A24" s="5">
        <v>2000</v>
      </c>
      <c r="B24" s="6" t="s">
        <v>69</v>
      </c>
      <c r="C24" s="5" t="s">
        <v>70</v>
      </c>
      <c r="D24" s="5">
        <v>1</v>
      </c>
      <c r="E24" s="5">
        <v>0</v>
      </c>
      <c r="F24" s="5" t="str">
        <f t="shared" si="0"/>
        <v>Vitória</v>
      </c>
      <c r="G24" s="5">
        <f t="shared" si="1"/>
        <v>0</v>
      </c>
      <c r="H24" s="5">
        <f t="shared" si="2"/>
        <v>0</v>
      </c>
      <c r="I24" s="5">
        <f t="shared" si="3"/>
        <v>1</v>
      </c>
      <c r="J24"/>
      <c r="K24"/>
      <c r="L24"/>
      <c r="N24" s="5">
        <v>3</v>
      </c>
      <c r="O24" s="5">
        <v>1</v>
      </c>
    </row>
    <row r="25" spans="1:15">
      <c r="A25" s="5">
        <v>2000</v>
      </c>
      <c r="B25" s="6" t="s">
        <v>26</v>
      </c>
      <c r="C25" s="5" t="s">
        <v>72</v>
      </c>
      <c r="D25" s="5">
        <v>4</v>
      </c>
      <c r="E25" s="5">
        <v>1</v>
      </c>
      <c r="F25" s="5" t="str">
        <f t="shared" si="0"/>
        <v>Vitória</v>
      </c>
      <c r="G25" s="5">
        <f t="shared" si="1"/>
        <v>0</v>
      </c>
      <c r="H25" s="5">
        <f t="shared" si="2"/>
        <v>0</v>
      </c>
      <c r="I25" s="5">
        <f t="shared" si="3"/>
        <v>1</v>
      </c>
      <c r="N25" s="5">
        <v>3</v>
      </c>
      <c r="O25" s="5">
        <v>1</v>
      </c>
    </row>
    <row r="26" spans="1:15">
      <c r="A26" s="5">
        <v>2000</v>
      </c>
      <c r="B26" s="6" t="s">
        <v>69</v>
      </c>
      <c r="C26" s="5" t="s">
        <v>74</v>
      </c>
      <c r="D26" s="5">
        <v>4</v>
      </c>
      <c r="E26" s="5">
        <v>0</v>
      </c>
      <c r="F26" s="5" t="str">
        <f t="shared" si="0"/>
        <v>Vitória</v>
      </c>
      <c r="G26" s="5">
        <f t="shared" si="1"/>
        <v>0</v>
      </c>
      <c r="H26" s="5">
        <f t="shared" si="2"/>
        <v>0</v>
      </c>
      <c r="I26" s="5">
        <f t="shared" si="3"/>
        <v>1</v>
      </c>
      <c r="N26" s="5">
        <v>3</v>
      </c>
      <c r="O26" s="5">
        <v>1</v>
      </c>
    </row>
    <row r="27" spans="1:15">
      <c r="A27" s="5">
        <v>2000</v>
      </c>
      <c r="B27" s="6" t="s">
        <v>57</v>
      </c>
      <c r="C27" s="5" t="s">
        <v>76</v>
      </c>
      <c r="D27" s="5">
        <v>1</v>
      </c>
      <c r="E27" s="5">
        <v>0</v>
      </c>
      <c r="F27" s="5" t="str">
        <f t="shared" si="0"/>
        <v>Vitória</v>
      </c>
      <c r="G27" s="5">
        <f t="shared" si="1"/>
        <v>0</v>
      </c>
      <c r="H27" s="5">
        <f t="shared" si="2"/>
        <v>0</v>
      </c>
      <c r="I27" s="5">
        <f t="shared" si="3"/>
        <v>1</v>
      </c>
      <c r="N27" s="5">
        <v>3</v>
      </c>
      <c r="O27" s="5">
        <v>1</v>
      </c>
    </row>
    <row r="28" spans="1:15">
      <c r="A28" s="5">
        <v>2000</v>
      </c>
      <c r="B28" s="6" t="s">
        <v>26</v>
      </c>
      <c r="C28" s="6" t="s">
        <v>78</v>
      </c>
      <c r="D28" s="5">
        <v>2</v>
      </c>
      <c r="E28" s="5">
        <v>1</v>
      </c>
      <c r="F28" s="5" t="str">
        <f t="shared" si="0"/>
        <v>Vitória</v>
      </c>
      <c r="G28" s="5">
        <f t="shared" si="1"/>
        <v>0</v>
      </c>
      <c r="H28" s="5">
        <f t="shared" si="2"/>
        <v>0</v>
      </c>
      <c r="I28" s="5">
        <f t="shared" si="3"/>
        <v>1</v>
      </c>
      <c r="N28" s="5">
        <v>3</v>
      </c>
      <c r="O28" s="5">
        <v>1</v>
      </c>
    </row>
    <row r="29" spans="1:15">
      <c r="A29" s="5">
        <v>1998</v>
      </c>
      <c r="B29" s="6" t="s">
        <v>30</v>
      </c>
      <c r="C29" s="5" t="s">
        <v>80</v>
      </c>
      <c r="D29" s="5">
        <v>1</v>
      </c>
      <c r="E29" s="5">
        <v>0</v>
      </c>
      <c r="F29" s="5" t="str">
        <f t="shared" si="0"/>
        <v>Vitória</v>
      </c>
      <c r="G29" s="5">
        <f t="shared" si="1"/>
        <v>0</v>
      </c>
      <c r="H29" s="5">
        <f t="shared" si="2"/>
        <v>0</v>
      </c>
      <c r="I29" s="5">
        <f t="shared" si="3"/>
        <v>1</v>
      </c>
      <c r="N29" s="5">
        <v>3</v>
      </c>
      <c r="O29" s="5">
        <v>1</v>
      </c>
    </row>
    <row r="30" spans="1:15">
      <c r="A30" s="5">
        <v>1998</v>
      </c>
      <c r="B30" s="6" t="s">
        <v>82</v>
      </c>
      <c r="C30" s="5" t="s">
        <v>83</v>
      </c>
      <c r="D30" s="5">
        <v>1</v>
      </c>
      <c r="E30" s="5">
        <v>1</v>
      </c>
      <c r="F30" s="5" t="str">
        <f t="shared" si="0"/>
        <v>Empate</v>
      </c>
      <c r="G30" s="5">
        <f t="shared" si="1"/>
        <v>1</v>
      </c>
      <c r="H30" s="5">
        <f t="shared" si="2"/>
        <v>0</v>
      </c>
      <c r="I30" s="5">
        <f t="shared" si="3"/>
        <v>0</v>
      </c>
      <c r="N30" s="5">
        <v>3</v>
      </c>
      <c r="O30" s="5">
        <v>1</v>
      </c>
    </row>
    <row r="31" spans="1:15">
      <c r="A31" s="5">
        <v>1997</v>
      </c>
      <c r="B31" s="6" t="s">
        <v>57</v>
      </c>
      <c r="C31" s="5" t="s">
        <v>58</v>
      </c>
      <c r="D31" s="5">
        <v>2</v>
      </c>
      <c r="E31" s="5">
        <v>1</v>
      </c>
      <c r="F31" s="5" t="str">
        <f t="shared" si="0"/>
        <v>Vitória</v>
      </c>
      <c r="G31" s="5">
        <f t="shared" si="1"/>
        <v>0</v>
      </c>
      <c r="H31" s="5">
        <f t="shared" si="2"/>
        <v>0</v>
      </c>
      <c r="I31" s="5">
        <f t="shared" si="3"/>
        <v>1</v>
      </c>
      <c r="N31" s="5">
        <v>3</v>
      </c>
      <c r="O31" s="5">
        <v>1</v>
      </c>
    </row>
    <row r="32" spans="1:15">
      <c r="A32" s="5">
        <v>1996</v>
      </c>
      <c r="B32" s="6" t="s">
        <v>26</v>
      </c>
      <c r="C32" s="5" t="s">
        <v>85</v>
      </c>
      <c r="D32" s="5">
        <v>2</v>
      </c>
      <c r="E32" s="5">
        <v>0</v>
      </c>
      <c r="F32" s="5" t="str">
        <f t="shared" si="0"/>
        <v>Vitória</v>
      </c>
      <c r="G32" s="5">
        <f t="shared" si="1"/>
        <v>0</v>
      </c>
      <c r="H32" s="5">
        <f t="shared" si="2"/>
        <v>0</v>
      </c>
      <c r="I32" s="5">
        <f t="shared" si="3"/>
        <v>1</v>
      </c>
      <c r="N32" s="5">
        <v>3</v>
      </c>
      <c r="O32" s="5">
        <v>1</v>
      </c>
    </row>
    <row r="33" spans="1:15">
      <c r="A33" s="5">
        <v>1995</v>
      </c>
      <c r="B33" s="6" t="s">
        <v>26</v>
      </c>
      <c r="C33" s="5" t="s">
        <v>72</v>
      </c>
      <c r="D33" s="5">
        <v>7</v>
      </c>
      <c r="E33" s="5">
        <v>0</v>
      </c>
      <c r="F33" s="5" t="str">
        <f t="shared" si="0"/>
        <v>Vitória</v>
      </c>
      <c r="G33" s="5">
        <f t="shared" si="1"/>
        <v>0</v>
      </c>
      <c r="H33" s="5">
        <f t="shared" si="2"/>
        <v>0</v>
      </c>
      <c r="I33" s="5">
        <f t="shared" si="3"/>
        <v>1</v>
      </c>
      <c r="N33" s="5">
        <v>4</v>
      </c>
      <c r="O33" s="5">
        <v>1</v>
      </c>
    </row>
    <row r="34" spans="1:15">
      <c r="A34" s="5">
        <v>1995</v>
      </c>
      <c r="B34" s="6" t="s">
        <v>30</v>
      </c>
      <c r="C34" s="5" t="s">
        <v>87</v>
      </c>
      <c r="D34" s="5">
        <v>2</v>
      </c>
      <c r="E34" s="5">
        <v>0</v>
      </c>
      <c r="F34" s="5" t="str">
        <f t="shared" si="0"/>
        <v>Vitória</v>
      </c>
      <c r="G34" s="5">
        <f t="shared" si="1"/>
        <v>0</v>
      </c>
      <c r="H34" s="5">
        <f t="shared" si="2"/>
        <v>0</v>
      </c>
      <c r="I34" s="5">
        <f t="shared" si="3"/>
        <v>1</v>
      </c>
      <c r="N34" s="5">
        <v>4</v>
      </c>
      <c r="O34" s="5">
        <v>1</v>
      </c>
    </row>
    <row r="35" spans="1:15">
      <c r="A35" s="5">
        <v>1995</v>
      </c>
      <c r="B35" s="6" t="s">
        <v>26</v>
      </c>
      <c r="C35" s="5" t="s">
        <v>89</v>
      </c>
      <c r="D35" s="5">
        <v>3</v>
      </c>
      <c r="E35" s="5">
        <v>0</v>
      </c>
      <c r="F35" s="5" t="str">
        <f t="shared" si="0"/>
        <v>Vitória</v>
      </c>
      <c r="G35" s="5">
        <f t="shared" si="1"/>
        <v>0</v>
      </c>
      <c r="H35" s="5">
        <f t="shared" si="2"/>
        <v>0</v>
      </c>
      <c r="I35" s="5">
        <f t="shared" si="3"/>
        <v>1</v>
      </c>
      <c r="N35" s="5">
        <v>4</v>
      </c>
      <c r="O35" s="5">
        <v>1</v>
      </c>
    </row>
    <row r="36" spans="1:15">
      <c r="A36" s="5">
        <v>1992</v>
      </c>
      <c r="B36" s="6" t="s">
        <v>26</v>
      </c>
      <c r="C36" s="5" t="s">
        <v>91</v>
      </c>
      <c r="D36" s="5">
        <v>2</v>
      </c>
      <c r="E36" s="5">
        <v>0</v>
      </c>
      <c r="F36" s="5" t="str">
        <f t="shared" si="0"/>
        <v>Vitória</v>
      </c>
      <c r="G36" s="5">
        <f t="shared" si="1"/>
        <v>0</v>
      </c>
      <c r="H36" s="5">
        <f t="shared" si="2"/>
        <v>0</v>
      </c>
      <c r="I36" s="5">
        <f t="shared" si="3"/>
        <v>1</v>
      </c>
      <c r="N36" s="5">
        <v>4</v>
      </c>
      <c r="O36" s="5">
        <v>1</v>
      </c>
    </row>
    <row r="37" spans="1:15">
      <c r="A37" s="5">
        <v>1992</v>
      </c>
      <c r="B37" s="6" t="s">
        <v>93</v>
      </c>
      <c r="C37" s="5" t="s">
        <v>94</v>
      </c>
      <c r="D37" s="5">
        <v>2</v>
      </c>
      <c r="E37" s="5">
        <v>1</v>
      </c>
      <c r="F37" s="5" t="str">
        <f t="shared" si="0"/>
        <v>Vitória</v>
      </c>
      <c r="G37" s="5">
        <f t="shared" si="1"/>
        <v>0</v>
      </c>
      <c r="H37" s="5">
        <f t="shared" si="2"/>
        <v>0</v>
      </c>
      <c r="I37" s="5">
        <f t="shared" si="3"/>
        <v>1</v>
      </c>
      <c r="N37" s="5">
        <v>4</v>
      </c>
      <c r="O37" s="5">
        <v>1</v>
      </c>
    </row>
    <row r="38" spans="1:15">
      <c r="A38" s="5">
        <v>1986</v>
      </c>
      <c r="B38" s="6" t="s">
        <v>54</v>
      </c>
      <c r="C38" s="5" t="s">
        <v>96</v>
      </c>
      <c r="D38" s="5">
        <v>3</v>
      </c>
      <c r="E38" s="5">
        <v>1</v>
      </c>
      <c r="F38" s="5" t="str">
        <f t="shared" si="0"/>
        <v>Vitória</v>
      </c>
      <c r="G38" s="5">
        <f t="shared" si="1"/>
        <v>0</v>
      </c>
      <c r="H38" s="5">
        <f t="shared" si="2"/>
        <v>0</v>
      </c>
      <c r="I38" s="5">
        <f t="shared" si="3"/>
        <v>1</v>
      </c>
      <c r="N38" s="5">
        <v>4</v>
      </c>
      <c r="O38" s="5">
        <v>1</v>
      </c>
    </row>
    <row r="39" spans="1:15">
      <c r="A39" s="5">
        <v>1986</v>
      </c>
      <c r="B39" s="6" t="s">
        <v>82</v>
      </c>
      <c r="C39" s="5" t="s">
        <v>98</v>
      </c>
      <c r="D39" s="5">
        <v>3</v>
      </c>
      <c r="E39" s="5">
        <v>3</v>
      </c>
      <c r="F39" s="5" t="str">
        <f t="shared" si="0"/>
        <v>Empate</v>
      </c>
      <c r="G39" s="5">
        <f t="shared" si="1"/>
        <v>1</v>
      </c>
      <c r="H39" s="5">
        <f t="shared" si="2"/>
        <v>0</v>
      </c>
      <c r="I39" s="5">
        <f t="shared" si="3"/>
        <v>0</v>
      </c>
      <c r="N39" s="5">
        <v>4</v>
      </c>
      <c r="O39" s="5">
        <v>2</v>
      </c>
    </row>
    <row r="40" spans="1:15">
      <c r="A40" s="5">
        <v>1983</v>
      </c>
      <c r="B40" s="6" t="s">
        <v>30</v>
      </c>
      <c r="C40" s="5" t="s">
        <v>48</v>
      </c>
      <c r="D40" s="5">
        <v>3</v>
      </c>
      <c r="E40" s="5">
        <v>1</v>
      </c>
      <c r="F40" s="5" t="str">
        <f t="shared" si="0"/>
        <v>Vitória</v>
      </c>
      <c r="G40" s="5">
        <f t="shared" si="1"/>
        <v>0</v>
      </c>
      <c r="H40" s="5">
        <f t="shared" si="2"/>
        <v>0</v>
      </c>
      <c r="I40" s="5">
        <f t="shared" si="3"/>
        <v>1</v>
      </c>
      <c r="N40" s="5">
        <v>5</v>
      </c>
      <c r="O40" s="5">
        <v>2</v>
      </c>
    </row>
    <row r="41" spans="1:15">
      <c r="A41" s="5">
        <v>1983</v>
      </c>
      <c r="B41" s="6" t="s">
        <v>82</v>
      </c>
      <c r="C41" s="5" t="s">
        <v>100</v>
      </c>
      <c r="D41" s="5">
        <v>5</v>
      </c>
      <c r="E41" s="5">
        <v>2</v>
      </c>
      <c r="F41" s="5" t="str">
        <f t="shared" si="0"/>
        <v>Vitória</v>
      </c>
      <c r="G41" s="5">
        <f t="shared" si="1"/>
        <v>0</v>
      </c>
      <c r="H41" s="5">
        <f t="shared" si="2"/>
        <v>0</v>
      </c>
      <c r="I41" s="5">
        <f t="shared" si="3"/>
        <v>1</v>
      </c>
      <c r="N41" s="5">
        <v>6</v>
      </c>
      <c r="O41" s="5">
        <v>2</v>
      </c>
    </row>
    <row r="42" spans="1:15">
      <c r="A42" s="5">
        <v>1977</v>
      </c>
      <c r="B42" s="6" t="s">
        <v>26</v>
      </c>
      <c r="C42" s="5" t="s">
        <v>102</v>
      </c>
      <c r="D42" s="5">
        <v>3</v>
      </c>
      <c r="E42" s="5">
        <v>0</v>
      </c>
      <c r="F42" s="5" t="str">
        <f t="shared" si="0"/>
        <v>Vitória</v>
      </c>
      <c r="G42" s="5">
        <f t="shared" si="1"/>
        <v>0</v>
      </c>
      <c r="H42" s="5">
        <f t="shared" si="2"/>
        <v>0</v>
      </c>
      <c r="I42" s="5">
        <f t="shared" si="3"/>
        <v>1</v>
      </c>
      <c r="N42" s="5">
        <v>6</v>
      </c>
      <c r="O42" s="5">
        <v>2</v>
      </c>
    </row>
    <row r="43" spans="1:15">
      <c r="A43" s="5">
        <v>1977</v>
      </c>
      <c r="B43" s="9" t="s">
        <v>30</v>
      </c>
      <c r="C43" s="5" t="s">
        <v>104</v>
      </c>
      <c r="D43" s="5">
        <v>2</v>
      </c>
      <c r="E43" s="5">
        <v>0</v>
      </c>
      <c r="F43" s="5" t="str">
        <f t="shared" si="0"/>
        <v>Vitória</v>
      </c>
      <c r="G43" s="5">
        <f t="shared" si="1"/>
        <v>0</v>
      </c>
      <c r="H43" s="5">
        <f t="shared" si="2"/>
        <v>0</v>
      </c>
      <c r="I43" s="5">
        <f t="shared" si="3"/>
        <v>1</v>
      </c>
      <c r="N43" s="5">
        <v>7</v>
      </c>
      <c r="O43" s="5">
        <v>3</v>
      </c>
    </row>
    <row r="44" spans="1:15">
      <c r="D44" s="10">
        <f>SUM(D2:D43)</f>
        <v>112</v>
      </c>
      <c r="E44" s="10">
        <f>SUM(E2:E43)</f>
        <v>26</v>
      </c>
      <c r="G44" s="1">
        <f>SUM(G2:G43)</f>
        <v>5</v>
      </c>
      <c r="H44" s="1">
        <f>SUM(H2:H43)</f>
        <v>1</v>
      </c>
      <c r="I44" s="1">
        <f>SUM(I2:I43)</f>
        <v>36</v>
      </c>
    </row>
    <row r="45" spans="1:15">
      <c r="D45" s="1" t="s">
        <v>123</v>
      </c>
      <c r="G45" s="15"/>
      <c r="H45" s="15"/>
      <c r="I45" s="15"/>
    </row>
    <row r="46" spans="1:15">
      <c r="C46" s="1" t="s">
        <v>118</v>
      </c>
      <c r="D46" s="1">
        <f>AVERAGE(D2:D43)</f>
        <v>2.6666666666666665</v>
      </c>
      <c r="E46" s="1">
        <f>AVERAGE(E2:E43)</f>
        <v>0.61904761904761907</v>
      </c>
    </row>
    <row r="47" spans="1:15">
      <c r="C47" s="1" t="s">
        <v>119</v>
      </c>
      <c r="D47" s="1">
        <f>MEDIAN(N2:N43)</f>
        <v>2</v>
      </c>
      <c r="E47" s="1">
        <f>MEDIAN(O2:O43)</f>
        <v>0</v>
      </c>
    </row>
    <row r="48" spans="1:15">
      <c r="C48" s="1" t="s">
        <v>120</v>
      </c>
      <c r="D48" s="1">
        <f>MODE(N2:N43)</f>
        <v>2</v>
      </c>
      <c r="E48" s="1">
        <f>MODE(O2:O43)</f>
        <v>0</v>
      </c>
    </row>
    <row r="49" spans="3:7">
      <c r="C49" s="1" t="s">
        <v>121</v>
      </c>
      <c r="D49" s="1">
        <f>STDEV(N2:N43)</f>
        <v>1.5407737471275262</v>
      </c>
      <c r="E49" s="1">
        <f>STDEV(O2:O43)</f>
        <v>0.76357250689562917</v>
      </c>
    </row>
    <row r="50" spans="3:7">
      <c r="C50" s="1" t="s">
        <v>122</v>
      </c>
      <c r="D50" s="1">
        <v>7</v>
      </c>
      <c r="E50" s="1">
        <v>3</v>
      </c>
    </row>
    <row r="55" spans="3:7">
      <c r="G55"/>
    </row>
  </sheetData>
  <sortState ref="O2:O43">
    <sortCondition ref="O43"/>
  </sortState>
  <mergeCells count="1">
    <mergeCell ref="G45:I45"/>
  </mergeCells>
  <pageMargins left="0.78749999999999998" right="0.78749999999999998" top="0.78749999999999998" bottom="0.78749999999999998" header="0.51180555555555562" footer="0.51180555555555562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55"/>
  <sheetViews>
    <sheetView topLeftCell="A29" workbookViewId="0">
      <selection activeCell="C61" sqref="C61"/>
    </sheetView>
  </sheetViews>
  <sheetFormatPr defaultColWidth="11.7109375" defaultRowHeight="12.75"/>
  <cols>
    <col min="1" max="1" width="5.5703125" style="1" customWidth="1"/>
    <col min="2" max="2" width="17" style="1" customWidth="1"/>
    <col min="3" max="3" width="35.7109375" style="1" customWidth="1"/>
    <col min="4" max="4" width="9.7109375" style="1" customWidth="1"/>
    <col min="5" max="5" width="8.85546875" style="1" customWidth="1"/>
    <col min="6" max="7" width="8" style="1" customWidth="1"/>
    <col min="8" max="8" width="7.5703125" style="1" customWidth="1"/>
    <col min="9" max="9" width="6.85546875" style="1" customWidth="1"/>
    <col min="10" max="10" width="3.5703125" style="1" customWidth="1"/>
    <col min="11" max="11" width="4.85546875" style="1" customWidth="1"/>
    <col min="12" max="12" width="5.7109375" style="1" customWidth="1"/>
    <col min="13" max="13" width="11.5703125" style="1" customWidth="1"/>
    <col min="14" max="250" width="11.7109375" style="1"/>
  </cols>
  <sheetData>
    <row r="1" spans="1:256" s="11" customFormat="1">
      <c r="A1" s="11" t="s">
        <v>0</v>
      </c>
      <c r="B1" s="12" t="s">
        <v>1</v>
      </c>
      <c r="C1" s="11" t="s">
        <v>2</v>
      </c>
      <c r="D1" s="11" t="s">
        <v>3</v>
      </c>
      <c r="E1" s="11" t="s">
        <v>4</v>
      </c>
      <c r="G1" s="13" t="s">
        <v>5</v>
      </c>
      <c r="H1" s="11" t="s">
        <v>6</v>
      </c>
      <c r="I1" s="11" t="s">
        <v>7</v>
      </c>
      <c r="IQ1" s="13"/>
      <c r="IR1"/>
      <c r="IS1"/>
      <c r="IT1"/>
      <c r="IU1"/>
      <c r="IV1"/>
    </row>
    <row r="2" spans="1:256">
      <c r="A2" s="5">
        <v>2007</v>
      </c>
      <c r="B2" s="6" t="s">
        <v>8</v>
      </c>
      <c r="C2" s="5" t="s">
        <v>9</v>
      </c>
      <c r="D2" s="5">
        <v>0</v>
      </c>
      <c r="E2" s="5">
        <v>0</v>
      </c>
      <c r="F2" s="5" t="str">
        <f t="shared" ref="F2:F43" si="0">IF(D2=E2,"Empate",IF(D2&gt;E2,"Derrota","Vitória"))</f>
        <v>Empate</v>
      </c>
      <c r="G2" s="5">
        <f t="shared" ref="G2:G43" si="1">IF(F2="Empate",1,0)</f>
        <v>1</v>
      </c>
      <c r="H2" s="5">
        <f t="shared" ref="H2:H43" si="2">IF(F2="Derrota",1,0)</f>
        <v>0</v>
      </c>
      <c r="I2" s="5">
        <f t="shared" ref="I2:I43" si="3">IF(F2="Vitória",1,0)</f>
        <v>0</v>
      </c>
      <c r="N2" s="5">
        <v>0</v>
      </c>
      <c r="O2" s="5">
        <v>0</v>
      </c>
    </row>
    <row r="3" spans="1:256">
      <c r="A3" s="5">
        <v>2006</v>
      </c>
      <c r="B3" s="5" t="s">
        <v>12</v>
      </c>
      <c r="C3" s="5" t="s">
        <v>13</v>
      </c>
      <c r="D3" s="5">
        <v>2</v>
      </c>
      <c r="E3" s="5">
        <v>1</v>
      </c>
      <c r="F3" s="5" t="str">
        <f t="shared" si="0"/>
        <v>Derrota</v>
      </c>
      <c r="G3" s="5">
        <f t="shared" si="1"/>
        <v>0</v>
      </c>
      <c r="H3" s="5">
        <f t="shared" si="2"/>
        <v>1</v>
      </c>
      <c r="I3" s="5">
        <f t="shared" si="3"/>
        <v>0</v>
      </c>
      <c r="N3" s="5">
        <v>0</v>
      </c>
      <c r="O3" s="5">
        <v>0</v>
      </c>
    </row>
    <row r="4" spans="1:256">
      <c r="A4" s="5">
        <v>2006</v>
      </c>
      <c r="B4" s="5" t="s">
        <v>16</v>
      </c>
      <c r="C4" s="5" t="s">
        <v>17</v>
      </c>
      <c r="D4" s="5">
        <v>0</v>
      </c>
      <c r="E4" s="5">
        <v>2</v>
      </c>
      <c r="F4" s="5" t="str">
        <f t="shared" si="0"/>
        <v>Vitória</v>
      </c>
      <c r="G4" s="5">
        <f t="shared" si="1"/>
        <v>0</v>
      </c>
      <c r="H4" s="5">
        <f t="shared" si="2"/>
        <v>0</v>
      </c>
      <c r="I4" s="5">
        <f t="shared" si="3"/>
        <v>1</v>
      </c>
      <c r="N4" s="5">
        <v>0</v>
      </c>
      <c r="O4" s="5">
        <v>0</v>
      </c>
    </row>
    <row r="5" spans="1:256">
      <c r="A5" s="5">
        <v>2006</v>
      </c>
      <c r="B5" s="5" t="s">
        <v>20</v>
      </c>
      <c r="C5" s="5" t="s">
        <v>21</v>
      </c>
      <c r="D5" s="5">
        <v>1</v>
      </c>
      <c r="E5" s="5">
        <v>0</v>
      </c>
      <c r="F5" s="5" t="str">
        <f t="shared" si="0"/>
        <v>Derrota</v>
      </c>
      <c r="G5" s="5">
        <f t="shared" si="1"/>
        <v>0</v>
      </c>
      <c r="H5" s="5">
        <f t="shared" si="2"/>
        <v>1</v>
      </c>
      <c r="I5" s="5">
        <f t="shared" si="3"/>
        <v>0</v>
      </c>
      <c r="N5" s="5">
        <v>0</v>
      </c>
      <c r="O5" s="5">
        <v>0</v>
      </c>
    </row>
    <row r="6" spans="1:256">
      <c r="A6" s="5">
        <v>2006</v>
      </c>
      <c r="B6" s="7" t="s">
        <v>24</v>
      </c>
      <c r="C6" s="5" t="s">
        <v>25</v>
      </c>
      <c r="D6" s="5">
        <v>0</v>
      </c>
      <c r="E6" s="5">
        <v>1</v>
      </c>
      <c r="F6" s="5" t="str">
        <f t="shared" si="0"/>
        <v>Vitória</v>
      </c>
      <c r="G6" s="5">
        <f t="shared" si="1"/>
        <v>0</v>
      </c>
      <c r="H6" s="5">
        <f t="shared" si="2"/>
        <v>0</v>
      </c>
      <c r="I6" s="5">
        <f t="shared" si="3"/>
        <v>1</v>
      </c>
      <c r="N6" s="5">
        <v>0</v>
      </c>
      <c r="O6" s="5">
        <v>0</v>
      </c>
    </row>
    <row r="7" spans="1:256">
      <c r="A7" s="5">
        <v>2006</v>
      </c>
      <c r="B7" s="5" t="s">
        <v>28</v>
      </c>
      <c r="C7" s="5" t="s">
        <v>29</v>
      </c>
      <c r="D7" s="5">
        <v>1</v>
      </c>
      <c r="E7" s="5">
        <v>2</v>
      </c>
      <c r="F7" s="5" t="str">
        <f t="shared" si="0"/>
        <v>Vitória</v>
      </c>
      <c r="G7" s="5">
        <f t="shared" si="1"/>
        <v>0</v>
      </c>
      <c r="H7" s="5">
        <f t="shared" si="2"/>
        <v>0</v>
      </c>
      <c r="I7" s="5">
        <f t="shared" si="3"/>
        <v>1</v>
      </c>
      <c r="N7" s="5">
        <v>0</v>
      </c>
      <c r="O7" s="5">
        <v>0</v>
      </c>
    </row>
    <row r="8" spans="1:256">
      <c r="A8" s="5">
        <v>2006</v>
      </c>
      <c r="B8" s="5" t="s">
        <v>12</v>
      </c>
      <c r="C8" s="5" t="s">
        <v>32</v>
      </c>
      <c r="D8" s="5">
        <v>1</v>
      </c>
      <c r="E8" s="5">
        <v>1</v>
      </c>
      <c r="F8" s="5" t="str">
        <f t="shared" si="0"/>
        <v>Empate</v>
      </c>
      <c r="G8" s="5">
        <f t="shared" si="1"/>
        <v>1</v>
      </c>
      <c r="H8" s="5">
        <f t="shared" si="2"/>
        <v>0</v>
      </c>
      <c r="I8" s="5">
        <f t="shared" si="3"/>
        <v>0</v>
      </c>
      <c r="N8" s="5">
        <v>0</v>
      </c>
      <c r="O8" s="5">
        <v>0</v>
      </c>
    </row>
    <row r="9" spans="1:256">
      <c r="A9" s="5">
        <v>2005</v>
      </c>
      <c r="B9" s="6" t="s">
        <v>20</v>
      </c>
      <c r="C9" s="5" t="s">
        <v>35</v>
      </c>
      <c r="D9" s="5">
        <v>4</v>
      </c>
      <c r="E9" s="5">
        <v>3</v>
      </c>
      <c r="F9" s="5" t="str">
        <f t="shared" si="0"/>
        <v>Derrota</v>
      </c>
      <c r="G9" s="5">
        <f t="shared" si="1"/>
        <v>0</v>
      </c>
      <c r="H9" s="5">
        <f t="shared" si="2"/>
        <v>1</v>
      </c>
      <c r="I9" s="5">
        <f t="shared" si="3"/>
        <v>0</v>
      </c>
      <c r="N9" s="5">
        <v>0</v>
      </c>
      <c r="O9" s="5">
        <v>0</v>
      </c>
    </row>
    <row r="10" spans="1:256">
      <c r="A10" s="5">
        <v>2005</v>
      </c>
      <c r="B10" s="9" t="s">
        <v>12</v>
      </c>
      <c r="C10" s="5" t="s">
        <v>37</v>
      </c>
      <c r="D10" s="5">
        <v>2</v>
      </c>
      <c r="E10" s="5">
        <v>1</v>
      </c>
      <c r="F10" s="5" t="str">
        <f t="shared" si="0"/>
        <v>Derrota</v>
      </c>
      <c r="G10" s="5">
        <f t="shared" si="1"/>
        <v>0</v>
      </c>
      <c r="H10" s="5">
        <f t="shared" si="2"/>
        <v>1</v>
      </c>
      <c r="I10" s="5">
        <f t="shared" si="3"/>
        <v>0</v>
      </c>
      <c r="N10" s="5">
        <v>1</v>
      </c>
      <c r="O10" s="5">
        <v>0</v>
      </c>
    </row>
    <row r="11" spans="1:256">
      <c r="A11" s="5">
        <v>2005</v>
      </c>
      <c r="B11" s="6" t="s">
        <v>20</v>
      </c>
      <c r="C11" s="5" t="s">
        <v>39</v>
      </c>
      <c r="D11" s="5">
        <v>3</v>
      </c>
      <c r="E11" s="5">
        <v>3</v>
      </c>
      <c r="F11" s="5" t="str">
        <f t="shared" si="0"/>
        <v>Empate</v>
      </c>
      <c r="G11" s="5">
        <f t="shared" si="1"/>
        <v>1</v>
      </c>
      <c r="H11" s="5">
        <f t="shared" si="2"/>
        <v>0</v>
      </c>
      <c r="I11" s="5">
        <f t="shared" si="3"/>
        <v>0</v>
      </c>
      <c r="N11" s="5">
        <v>1</v>
      </c>
      <c r="O11" s="5">
        <v>0</v>
      </c>
    </row>
    <row r="12" spans="1:256">
      <c r="A12" s="5">
        <v>2004</v>
      </c>
      <c r="B12" s="6" t="s">
        <v>20</v>
      </c>
      <c r="C12" s="5" t="s">
        <v>41</v>
      </c>
      <c r="D12" s="5">
        <v>0</v>
      </c>
      <c r="E12" s="5">
        <v>2</v>
      </c>
      <c r="F12" s="5" t="str">
        <f t="shared" si="0"/>
        <v>Vitória</v>
      </c>
      <c r="G12" s="5">
        <f t="shared" si="1"/>
        <v>0</v>
      </c>
      <c r="H12" s="5">
        <f t="shared" si="2"/>
        <v>0</v>
      </c>
      <c r="I12" s="5">
        <f t="shared" si="3"/>
        <v>1</v>
      </c>
      <c r="N12" s="5">
        <v>1</v>
      </c>
      <c r="O12" s="5">
        <v>0</v>
      </c>
    </row>
    <row r="13" spans="1:256">
      <c r="A13" s="5">
        <v>2004</v>
      </c>
      <c r="B13" s="6" t="s">
        <v>12</v>
      </c>
      <c r="C13" s="5" t="s">
        <v>44</v>
      </c>
      <c r="D13" s="5">
        <v>3</v>
      </c>
      <c r="E13" s="5">
        <v>0</v>
      </c>
      <c r="F13" s="5" t="str">
        <f t="shared" si="0"/>
        <v>Derrota</v>
      </c>
      <c r="G13" s="5">
        <f t="shared" si="1"/>
        <v>0</v>
      </c>
      <c r="H13" s="5">
        <f t="shared" si="2"/>
        <v>1</v>
      </c>
      <c r="I13" s="5">
        <f t="shared" si="3"/>
        <v>0</v>
      </c>
      <c r="N13" s="5">
        <v>1</v>
      </c>
      <c r="O13" s="5">
        <v>0</v>
      </c>
    </row>
    <row r="14" spans="1:256">
      <c r="A14" s="5">
        <v>2004</v>
      </c>
      <c r="B14" s="6" t="s">
        <v>12</v>
      </c>
      <c r="C14" s="5" t="s">
        <v>46</v>
      </c>
      <c r="D14" s="5">
        <v>4</v>
      </c>
      <c r="E14" s="5">
        <v>2</v>
      </c>
      <c r="F14" s="5" t="str">
        <f t="shared" si="0"/>
        <v>Derrota</v>
      </c>
      <c r="G14" s="5">
        <f t="shared" si="1"/>
        <v>0</v>
      </c>
      <c r="H14" s="5">
        <f t="shared" si="2"/>
        <v>1</v>
      </c>
      <c r="I14" s="5">
        <f t="shared" si="3"/>
        <v>0</v>
      </c>
      <c r="N14" s="5">
        <v>1</v>
      </c>
      <c r="O14" s="5">
        <v>0</v>
      </c>
    </row>
    <row r="15" spans="1:256">
      <c r="A15" s="5">
        <v>2003</v>
      </c>
      <c r="B15" s="6" t="s">
        <v>20</v>
      </c>
      <c r="C15" s="5" t="s">
        <v>47</v>
      </c>
      <c r="D15" s="5">
        <v>1</v>
      </c>
      <c r="E15" s="5">
        <v>0</v>
      </c>
      <c r="F15" s="5" t="str">
        <f t="shared" si="0"/>
        <v>Derrota</v>
      </c>
      <c r="G15" s="5">
        <f t="shared" si="1"/>
        <v>0</v>
      </c>
      <c r="H15" s="5">
        <f t="shared" si="2"/>
        <v>1</v>
      </c>
      <c r="I15" s="5">
        <f t="shared" si="3"/>
        <v>0</v>
      </c>
      <c r="N15" s="5">
        <v>1</v>
      </c>
      <c r="O15" s="5">
        <v>1</v>
      </c>
    </row>
    <row r="16" spans="1:256">
      <c r="A16" s="5">
        <v>2003</v>
      </c>
      <c r="B16" s="6" t="s">
        <v>20</v>
      </c>
      <c r="C16" s="5" t="s">
        <v>49</v>
      </c>
      <c r="D16" s="5">
        <v>0</v>
      </c>
      <c r="E16" s="5">
        <v>2</v>
      </c>
      <c r="F16" s="5" t="str">
        <f t="shared" si="0"/>
        <v>Vitória</v>
      </c>
      <c r="G16" s="5">
        <f t="shared" si="1"/>
        <v>0</v>
      </c>
      <c r="H16" s="5">
        <f t="shared" si="2"/>
        <v>0</v>
      </c>
      <c r="I16" s="5">
        <f t="shared" si="3"/>
        <v>1</v>
      </c>
      <c r="N16" s="5">
        <v>1</v>
      </c>
      <c r="O16" s="5">
        <v>1</v>
      </c>
    </row>
    <row r="17" spans="1:15">
      <c r="A17" s="5">
        <v>2003</v>
      </c>
      <c r="B17" s="6" t="s">
        <v>12</v>
      </c>
      <c r="C17" s="5" t="s">
        <v>51</v>
      </c>
      <c r="D17" s="5">
        <v>0</v>
      </c>
      <c r="E17" s="5">
        <v>0</v>
      </c>
      <c r="F17" s="5" t="str">
        <f t="shared" si="0"/>
        <v>Empate</v>
      </c>
      <c r="G17" s="5">
        <f t="shared" si="1"/>
        <v>1</v>
      </c>
      <c r="H17" s="5">
        <f t="shared" si="2"/>
        <v>0</v>
      </c>
      <c r="I17" s="5">
        <f t="shared" si="3"/>
        <v>0</v>
      </c>
      <c r="N17" s="5">
        <v>1</v>
      </c>
      <c r="O17" s="5">
        <v>1</v>
      </c>
    </row>
    <row r="18" spans="1:15">
      <c r="A18" s="5">
        <v>2002</v>
      </c>
      <c r="B18" s="6" t="s">
        <v>20</v>
      </c>
      <c r="C18" s="5" t="s">
        <v>53</v>
      </c>
      <c r="D18" s="5">
        <v>5</v>
      </c>
      <c r="E18" s="5">
        <v>5</v>
      </c>
      <c r="F18" s="5" t="str">
        <f t="shared" si="0"/>
        <v>Empate</v>
      </c>
      <c r="G18" s="5">
        <f t="shared" si="1"/>
        <v>1</v>
      </c>
      <c r="H18" s="5">
        <f t="shared" si="2"/>
        <v>0</v>
      </c>
      <c r="I18" s="5">
        <f t="shared" si="3"/>
        <v>0</v>
      </c>
      <c r="N18" s="5">
        <v>1</v>
      </c>
      <c r="O18" s="5">
        <v>1</v>
      </c>
    </row>
    <row r="19" spans="1:15">
      <c r="A19" s="5">
        <v>2001</v>
      </c>
      <c r="B19" s="6" t="s">
        <v>12</v>
      </c>
      <c r="C19" s="5" t="s">
        <v>56</v>
      </c>
      <c r="D19" s="5">
        <v>1</v>
      </c>
      <c r="E19" s="5">
        <v>2</v>
      </c>
      <c r="F19" s="5" t="str">
        <f t="shared" si="0"/>
        <v>Vitória</v>
      </c>
      <c r="G19" s="5">
        <f t="shared" si="1"/>
        <v>0</v>
      </c>
      <c r="H19" s="5">
        <f t="shared" si="2"/>
        <v>0</v>
      </c>
      <c r="I19" s="5">
        <f t="shared" si="3"/>
        <v>1</v>
      </c>
      <c r="N19" s="5">
        <v>1</v>
      </c>
      <c r="O19" s="5">
        <v>1</v>
      </c>
    </row>
    <row r="20" spans="1:15">
      <c r="A20" s="5">
        <v>2001</v>
      </c>
      <c r="B20" s="6" t="s">
        <v>8</v>
      </c>
      <c r="C20" s="5" t="s">
        <v>59</v>
      </c>
      <c r="D20" s="5">
        <v>1</v>
      </c>
      <c r="E20" s="5">
        <v>0</v>
      </c>
      <c r="F20" s="5" t="str">
        <f t="shared" si="0"/>
        <v>Derrota</v>
      </c>
      <c r="G20" s="5">
        <f t="shared" si="1"/>
        <v>0</v>
      </c>
      <c r="H20" s="5">
        <f t="shared" si="2"/>
        <v>1</v>
      </c>
      <c r="I20" s="5">
        <f t="shared" si="3"/>
        <v>0</v>
      </c>
      <c r="N20" s="5">
        <v>1</v>
      </c>
      <c r="O20" s="5">
        <v>1</v>
      </c>
    </row>
    <row r="21" spans="1:15">
      <c r="A21" s="5">
        <v>2000</v>
      </c>
      <c r="B21" s="6" t="s">
        <v>61</v>
      </c>
      <c r="C21" s="5" t="s">
        <v>62</v>
      </c>
      <c r="D21" s="5">
        <v>0</v>
      </c>
      <c r="E21" s="5">
        <v>3</v>
      </c>
      <c r="F21" s="5" t="str">
        <f t="shared" si="0"/>
        <v>Vitória</v>
      </c>
      <c r="G21" s="5">
        <f t="shared" si="1"/>
        <v>0</v>
      </c>
      <c r="H21" s="5">
        <f t="shared" si="2"/>
        <v>0</v>
      </c>
      <c r="I21" s="5">
        <f t="shared" si="3"/>
        <v>1</v>
      </c>
      <c r="N21" s="5">
        <v>1</v>
      </c>
      <c r="O21" s="5">
        <v>1</v>
      </c>
    </row>
    <row r="22" spans="1:15">
      <c r="A22" s="5">
        <v>2000</v>
      </c>
      <c r="B22" s="6" t="s">
        <v>12</v>
      </c>
      <c r="C22" s="5" t="s">
        <v>64</v>
      </c>
      <c r="D22" s="5">
        <v>0</v>
      </c>
      <c r="E22" s="5">
        <v>2</v>
      </c>
      <c r="F22" s="5" t="str">
        <f t="shared" si="0"/>
        <v>Vitória</v>
      </c>
      <c r="G22" s="5">
        <f t="shared" si="1"/>
        <v>0</v>
      </c>
      <c r="H22" s="5">
        <f t="shared" si="2"/>
        <v>0</v>
      </c>
      <c r="I22" s="5">
        <f t="shared" si="3"/>
        <v>1</v>
      </c>
      <c r="N22" s="5">
        <v>1</v>
      </c>
      <c r="O22" s="5">
        <v>1</v>
      </c>
    </row>
    <row r="23" spans="1:15">
      <c r="A23" s="5">
        <v>2000</v>
      </c>
      <c r="B23" s="6" t="s">
        <v>20</v>
      </c>
      <c r="C23" s="5" t="s">
        <v>66</v>
      </c>
      <c r="D23" s="5">
        <v>4</v>
      </c>
      <c r="E23" s="5">
        <v>2</v>
      </c>
      <c r="F23" s="5" t="str">
        <f t="shared" si="0"/>
        <v>Derrota</v>
      </c>
      <c r="G23" s="5">
        <f t="shared" si="1"/>
        <v>0</v>
      </c>
      <c r="H23" s="5">
        <f t="shared" si="2"/>
        <v>1</v>
      </c>
      <c r="I23" s="5">
        <f t="shared" si="3"/>
        <v>0</v>
      </c>
      <c r="N23" s="5">
        <v>1</v>
      </c>
      <c r="O23" s="5">
        <v>1</v>
      </c>
    </row>
    <row r="24" spans="1:15">
      <c r="A24" s="5">
        <v>2000</v>
      </c>
      <c r="B24" s="6" t="s">
        <v>12</v>
      </c>
      <c r="C24" s="5" t="s">
        <v>68</v>
      </c>
      <c r="D24" s="5">
        <v>2</v>
      </c>
      <c r="E24" s="5">
        <v>0</v>
      </c>
      <c r="F24" s="5" t="str">
        <f t="shared" si="0"/>
        <v>Derrota</v>
      </c>
      <c r="G24" s="5">
        <f t="shared" si="1"/>
        <v>0</v>
      </c>
      <c r="H24" s="5">
        <f t="shared" si="2"/>
        <v>1</v>
      </c>
      <c r="I24" s="5">
        <f t="shared" si="3"/>
        <v>0</v>
      </c>
      <c r="N24" s="5">
        <v>1</v>
      </c>
      <c r="O24" s="5">
        <v>1</v>
      </c>
    </row>
    <row r="25" spans="1:15">
      <c r="A25" s="5">
        <v>2000</v>
      </c>
      <c r="B25" s="6" t="s">
        <v>12</v>
      </c>
      <c r="C25" s="5" t="s">
        <v>71</v>
      </c>
      <c r="D25" s="5">
        <v>3</v>
      </c>
      <c r="E25" s="5">
        <v>1</v>
      </c>
      <c r="F25" s="5" t="str">
        <f t="shared" si="0"/>
        <v>Derrota</v>
      </c>
      <c r="G25" s="5">
        <f t="shared" si="1"/>
        <v>0</v>
      </c>
      <c r="H25" s="5">
        <f t="shared" si="2"/>
        <v>1</v>
      </c>
      <c r="I25" s="5">
        <f t="shared" si="3"/>
        <v>0</v>
      </c>
      <c r="N25" s="5">
        <v>1</v>
      </c>
      <c r="O25" s="5">
        <v>1</v>
      </c>
    </row>
    <row r="26" spans="1:15">
      <c r="A26" s="5">
        <v>2000</v>
      </c>
      <c r="B26" s="6" t="s">
        <v>20</v>
      </c>
      <c r="C26" s="5" t="s">
        <v>73</v>
      </c>
      <c r="D26" s="5">
        <v>5</v>
      </c>
      <c r="E26" s="5">
        <v>1</v>
      </c>
      <c r="F26" s="5" t="str">
        <f t="shared" si="0"/>
        <v>Derrota</v>
      </c>
      <c r="G26" s="5">
        <f t="shared" si="1"/>
        <v>0</v>
      </c>
      <c r="H26" s="5">
        <f t="shared" si="2"/>
        <v>1</v>
      </c>
      <c r="I26" s="5">
        <f t="shared" si="3"/>
        <v>0</v>
      </c>
      <c r="N26" s="5">
        <v>2</v>
      </c>
      <c r="O26" s="5">
        <v>1</v>
      </c>
    </row>
    <row r="27" spans="1:15">
      <c r="A27" s="5">
        <v>2000</v>
      </c>
      <c r="B27" s="6" t="s">
        <v>20</v>
      </c>
      <c r="C27" s="5" t="s">
        <v>75</v>
      </c>
      <c r="D27" s="5">
        <v>4</v>
      </c>
      <c r="E27" s="5">
        <v>0</v>
      </c>
      <c r="F27" s="5" t="str">
        <f t="shared" si="0"/>
        <v>Derrota</v>
      </c>
      <c r="G27" s="5">
        <f t="shared" si="1"/>
        <v>0</v>
      </c>
      <c r="H27" s="5">
        <f t="shared" si="2"/>
        <v>1</v>
      </c>
      <c r="I27" s="5">
        <f t="shared" si="3"/>
        <v>0</v>
      </c>
      <c r="N27" s="5">
        <v>2</v>
      </c>
      <c r="O27" s="5">
        <v>1</v>
      </c>
    </row>
    <row r="28" spans="1:15">
      <c r="A28" s="5">
        <v>2000</v>
      </c>
      <c r="B28" s="5" t="s">
        <v>8</v>
      </c>
      <c r="C28" s="5" t="s">
        <v>77</v>
      </c>
      <c r="D28" s="5">
        <v>2</v>
      </c>
      <c r="E28" s="5">
        <v>0</v>
      </c>
      <c r="F28" s="5" t="str">
        <f t="shared" si="0"/>
        <v>Derrota</v>
      </c>
      <c r="G28" s="5">
        <f t="shared" si="1"/>
        <v>0</v>
      </c>
      <c r="H28" s="5">
        <f t="shared" si="2"/>
        <v>1</v>
      </c>
      <c r="I28" s="5">
        <f t="shared" si="3"/>
        <v>0</v>
      </c>
      <c r="N28" s="5">
        <v>2</v>
      </c>
      <c r="O28" s="5">
        <v>2</v>
      </c>
    </row>
    <row r="29" spans="1:15">
      <c r="A29" s="5">
        <v>1998</v>
      </c>
      <c r="B29" s="6" t="s">
        <v>8</v>
      </c>
      <c r="C29" s="5" t="s">
        <v>79</v>
      </c>
      <c r="D29" s="5">
        <v>1</v>
      </c>
      <c r="E29" s="5">
        <v>2</v>
      </c>
      <c r="F29" s="5" t="str">
        <f t="shared" si="0"/>
        <v>Vitória</v>
      </c>
      <c r="G29" s="5">
        <f t="shared" si="1"/>
        <v>0</v>
      </c>
      <c r="H29" s="5">
        <f t="shared" si="2"/>
        <v>0</v>
      </c>
      <c r="I29" s="5">
        <f t="shared" si="3"/>
        <v>1</v>
      </c>
      <c r="N29" s="5">
        <v>2</v>
      </c>
      <c r="O29" s="5">
        <v>2</v>
      </c>
    </row>
    <row r="30" spans="1:15">
      <c r="A30" s="5">
        <v>1998</v>
      </c>
      <c r="B30" s="6" t="s">
        <v>8</v>
      </c>
      <c r="C30" s="5" t="s">
        <v>81</v>
      </c>
      <c r="D30" s="5">
        <v>1</v>
      </c>
      <c r="E30" s="5">
        <v>1</v>
      </c>
      <c r="F30" s="5" t="str">
        <f t="shared" si="0"/>
        <v>Empate</v>
      </c>
      <c r="G30" s="5">
        <f t="shared" si="1"/>
        <v>1</v>
      </c>
      <c r="H30" s="5">
        <f t="shared" si="2"/>
        <v>0</v>
      </c>
      <c r="I30" s="5">
        <f t="shared" si="3"/>
        <v>0</v>
      </c>
      <c r="N30" s="5">
        <v>2</v>
      </c>
      <c r="O30" s="5">
        <v>2</v>
      </c>
    </row>
    <row r="31" spans="1:15">
      <c r="A31" s="5">
        <v>1997</v>
      </c>
      <c r="B31" s="6" t="s">
        <v>12</v>
      </c>
      <c r="C31" s="5" t="s">
        <v>56</v>
      </c>
      <c r="D31" s="5">
        <v>1</v>
      </c>
      <c r="E31" s="5">
        <v>0</v>
      </c>
      <c r="F31" s="5" t="str">
        <f t="shared" si="0"/>
        <v>Derrota</v>
      </c>
      <c r="G31" s="5">
        <f t="shared" si="1"/>
        <v>0</v>
      </c>
      <c r="H31" s="5">
        <f t="shared" si="2"/>
        <v>1</v>
      </c>
      <c r="I31" s="5">
        <f t="shared" si="3"/>
        <v>0</v>
      </c>
      <c r="N31" s="5">
        <v>2</v>
      </c>
      <c r="O31" s="5">
        <v>2</v>
      </c>
    </row>
    <row r="32" spans="1:15">
      <c r="A32" s="5">
        <v>1996</v>
      </c>
      <c r="B32" s="6" t="s">
        <v>12</v>
      </c>
      <c r="C32" s="5" t="s">
        <v>84</v>
      </c>
      <c r="D32" s="5">
        <v>1</v>
      </c>
      <c r="E32" s="5">
        <v>3</v>
      </c>
      <c r="F32" s="5" t="str">
        <f t="shared" si="0"/>
        <v>Vitória</v>
      </c>
      <c r="G32" s="5">
        <f t="shared" si="1"/>
        <v>0</v>
      </c>
      <c r="H32" s="5">
        <f t="shared" si="2"/>
        <v>0</v>
      </c>
      <c r="I32" s="5">
        <f t="shared" si="3"/>
        <v>1</v>
      </c>
      <c r="N32" s="5">
        <v>2</v>
      </c>
      <c r="O32" s="5">
        <v>2</v>
      </c>
    </row>
    <row r="33" spans="1:15">
      <c r="A33" s="5">
        <v>1995</v>
      </c>
      <c r="B33" s="6" t="s">
        <v>12</v>
      </c>
      <c r="C33" s="5" t="s">
        <v>71</v>
      </c>
      <c r="D33" s="5">
        <v>1</v>
      </c>
      <c r="E33" s="5">
        <v>0</v>
      </c>
      <c r="F33" s="5" t="str">
        <f t="shared" si="0"/>
        <v>Derrota</v>
      </c>
      <c r="G33" s="5">
        <f t="shared" si="1"/>
        <v>0</v>
      </c>
      <c r="H33" s="5">
        <f t="shared" si="2"/>
        <v>1</v>
      </c>
      <c r="I33" s="5">
        <f t="shared" si="3"/>
        <v>0</v>
      </c>
      <c r="N33" s="5">
        <v>3</v>
      </c>
      <c r="O33" s="5">
        <v>2</v>
      </c>
    </row>
    <row r="34" spans="1:15">
      <c r="A34" s="5">
        <v>1995</v>
      </c>
      <c r="B34" s="6" t="s">
        <v>12</v>
      </c>
      <c r="C34" s="5" t="s">
        <v>86</v>
      </c>
      <c r="D34" s="5">
        <v>1</v>
      </c>
      <c r="E34" s="5">
        <v>2</v>
      </c>
      <c r="F34" s="5" t="str">
        <f t="shared" si="0"/>
        <v>Vitória</v>
      </c>
      <c r="G34" s="5">
        <f t="shared" si="1"/>
        <v>0</v>
      </c>
      <c r="H34" s="5">
        <f t="shared" si="2"/>
        <v>0</v>
      </c>
      <c r="I34" s="5">
        <f t="shared" si="3"/>
        <v>1</v>
      </c>
      <c r="N34" s="5">
        <v>3</v>
      </c>
      <c r="O34" s="5">
        <v>2</v>
      </c>
    </row>
    <row r="35" spans="1:15">
      <c r="A35" s="5">
        <v>1995</v>
      </c>
      <c r="B35" s="6" t="s">
        <v>20</v>
      </c>
      <c r="C35" s="5" t="s">
        <v>88</v>
      </c>
      <c r="D35" s="5">
        <v>1</v>
      </c>
      <c r="E35" s="5">
        <v>0</v>
      </c>
      <c r="F35" s="5" t="str">
        <f t="shared" si="0"/>
        <v>Derrota</v>
      </c>
      <c r="G35" s="5">
        <f t="shared" si="1"/>
        <v>0</v>
      </c>
      <c r="H35" s="5">
        <f t="shared" si="2"/>
        <v>1</v>
      </c>
      <c r="I35" s="5">
        <f t="shared" si="3"/>
        <v>0</v>
      </c>
      <c r="N35" s="5">
        <v>3</v>
      </c>
      <c r="O35" s="5">
        <v>2</v>
      </c>
    </row>
    <row r="36" spans="1:15">
      <c r="A36" s="5">
        <v>1992</v>
      </c>
      <c r="B36" s="6" t="s">
        <v>20</v>
      </c>
      <c r="C36" s="5" t="s">
        <v>90</v>
      </c>
      <c r="D36" s="5">
        <v>1</v>
      </c>
      <c r="E36" s="5">
        <v>1</v>
      </c>
      <c r="F36" s="5" t="str">
        <f t="shared" si="0"/>
        <v>Empate</v>
      </c>
      <c r="G36" s="5">
        <f t="shared" si="1"/>
        <v>1</v>
      </c>
      <c r="H36" s="5">
        <f t="shared" si="2"/>
        <v>0</v>
      </c>
      <c r="I36" s="5">
        <f t="shared" si="3"/>
        <v>0</v>
      </c>
      <c r="N36" s="5">
        <v>3</v>
      </c>
      <c r="O36" s="5">
        <v>2</v>
      </c>
    </row>
    <row r="37" spans="1:15">
      <c r="A37" s="5">
        <v>1992</v>
      </c>
      <c r="B37" s="6" t="s">
        <v>20</v>
      </c>
      <c r="C37" s="5" t="s">
        <v>92</v>
      </c>
      <c r="D37" s="5">
        <v>1</v>
      </c>
      <c r="E37" s="5">
        <v>1</v>
      </c>
      <c r="F37" s="5" t="str">
        <f t="shared" si="0"/>
        <v>Empate</v>
      </c>
      <c r="G37" s="5">
        <f t="shared" si="1"/>
        <v>1</v>
      </c>
      <c r="H37" s="5">
        <f t="shared" si="2"/>
        <v>0</v>
      </c>
      <c r="I37" s="5">
        <f t="shared" si="3"/>
        <v>0</v>
      </c>
      <c r="N37" s="5">
        <v>3</v>
      </c>
      <c r="O37" s="5">
        <v>2</v>
      </c>
    </row>
    <row r="38" spans="1:15">
      <c r="A38" s="5">
        <v>1986</v>
      </c>
      <c r="B38" s="6" t="s">
        <v>12</v>
      </c>
      <c r="C38" s="5" t="s">
        <v>95</v>
      </c>
      <c r="D38" s="5">
        <v>2</v>
      </c>
      <c r="E38" s="5">
        <v>1</v>
      </c>
      <c r="F38" s="5" t="str">
        <f t="shared" si="0"/>
        <v>Derrota</v>
      </c>
      <c r="G38" s="5">
        <f t="shared" si="1"/>
        <v>0</v>
      </c>
      <c r="H38" s="5">
        <f t="shared" si="2"/>
        <v>1</v>
      </c>
      <c r="I38" s="5">
        <f t="shared" si="3"/>
        <v>0</v>
      </c>
      <c r="N38" s="5">
        <v>4</v>
      </c>
      <c r="O38" s="5">
        <v>2</v>
      </c>
    </row>
    <row r="39" spans="1:15">
      <c r="A39" s="5">
        <v>1986</v>
      </c>
      <c r="B39" s="6" t="s">
        <v>12</v>
      </c>
      <c r="C39" s="5" t="s">
        <v>97</v>
      </c>
      <c r="D39" s="5">
        <v>3</v>
      </c>
      <c r="E39" s="5">
        <v>1</v>
      </c>
      <c r="F39" s="5" t="str">
        <f t="shared" si="0"/>
        <v>Derrota</v>
      </c>
      <c r="G39" s="5">
        <f t="shared" si="1"/>
        <v>0</v>
      </c>
      <c r="H39" s="5">
        <f t="shared" si="2"/>
        <v>1</v>
      </c>
      <c r="I39" s="5">
        <f t="shared" si="3"/>
        <v>0</v>
      </c>
      <c r="N39" s="5">
        <v>4</v>
      </c>
      <c r="O39" s="5">
        <v>3</v>
      </c>
    </row>
    <row r="40" spans="1:15">
      <c r="A40" s="5">
        <v>1983</v>
      </c>
      <c r="B40" s="6" t="s">
        <v>20</v>
      </c>
      <c r="C40" s="5" t="s">
        <v>47</v>
      </c>
      <c r="D40" s="5">
        <v>1</v>
      </c>
      <c r="E40" s="5">
        <v>2</v>
      </c>
      <c r="F40" s="5" t="str">
        <f t="shared" si="0"/>
        <v>Vitória</v>
      </c>
      <c r="G40" s="5">
        <f t="shared" si="1"/>
        <v>0</v>
      </c>
      <c r="H40" s="5">
        <f t="shared" si="2"/>
        <v>0</v>
      </c>
      <c r="I40" s="5">
        <f t="shared" si="3"/>
        <v>1</v>
      </c>
      <c r="N40" s="5">
        <v>4</v>
      </c>
      <c r="O40" s="5">
        <v>3</v>
      </c>
    </row>
    <row r="41" spans="1:15">
      <c r="A41" s="5">
        <v>1983</v>
      </c>
      <c r="B41" s="6" t="s">
        <v>20</v>
      </c>
      <c r="C41" s="5" t="s">
        <v>99</v>
      </c>
      <c r="D41" s="5">
        <v>3</v>
      </c>
      <c r="E41" s="5">
        <v>1</v>
      </c>
      <c r="F41" s="5" t="str">
        <f t="shared" si="0"/>
        <v>Derrota</v>
      </c>
      <c r="G41" s="5">
        <f t="shared" si="1"/>
        <v>0</v>
      </c>
      <c r="H41" s="5">
        <f t="shared" si="2"/>
        <v>1</v>
      </c>
      <c r="I41" s="5">
        <f t="shared" si="3"/>
        <v>0</v>
      </c>
      <c r="N41" s="5">
        <v>4</v>
      </c>
      <c r="O41" s="5">
        <v>3</v>
      </c>
    </row>
    <row r="42" spans="1:15">
      <c r="A42" s="5">
        <v>1977</v>
      </c>
      <c r="B42" s="6" t="s">
        <v>12</v>
      </c>
      <c r="C42" s="5" t="s">
        <v>101</v>
      </c>
      <c r="D42" s="5">
        <v>2</v>
      </c>
      <c r="E42" s="5">
        <v>1</v>
      </c>
      <c r="F42" s="5" t="str">
        <f t="shared" si="0"/>
        <v>Derrota</v>
      </c>
      <c r="G42" s="5">
        <f t="shared" si="1"/>
        <v>0</v>
      </c>
      <c r="H42" s="5">
        <f t="shared" si="2"/>
        <v>1</v>
      </c>
      <c r="I42" s="5">
        <f t="shared" si="3"/>
        <v>0</v>
      </c>
      <c r="N42" s="5">
        <v>5</v>
      </c>
      <c r="O42" s="5">
        <v>3</v>
      </c>
    </row>
    <row r="43" spans="1:15">
      <c r="A43" s="5">
        <v>1977</v>
      </c>
      <c r="B43" s="6" t="s">
        <v>12</v>
      </c>
      <c r="C43" s="5" t="s">
        <v>103</v>
      </c>
      <c r="D43" s="5">
        <v>2</v>
      </c>
      <c r="E43" s="5">
        <v>0</v>
      </c>
      <c r="F43" s="5" t="str">
        <f t="shared" si="0"/>
        <v>Derrota</v>
      </c>
      <c r="G43" s="5">
        <f t="shared" si="1"/>
        <v>0</v>
      </c>
      <c r="H43" s="5">
        <f t="shared" si="2"/>
        <v>1</v>
      </c>
      <c r="I43" s="5">
        <f t="shared" si="3"/>
        <v>0</v>
      </c>
      <c r="N43" s="5">
        <v>5</v>
      </c>
      <c r="O43" s="5">
        <v>5</v>
      </c>
    </row>
    <row r="44" spans="1:15">
      <c r="D44" s="14">
        <f>SUM(D2:D43)</f>
        <v>71</v>
      </c>
      <c r="E44" s="14">
        <f>SUM(E2:E43)</f>
        <v>52</v>
      </c>
      <c r="G44" s="1">
        <f>SUM(G2:G43)</f>
        <v>8</v>
      </c>
      <c r="H44" s="1">
        <f>SUM(H2:H43)</f>
        <v>22</v>
      </c>
      <c r="I44" s="1">
        <f>SUM(I2:I43)</f>
        <v>12</v>
      </c>
    </row>
    <row r="45" spans="1:15">
      <c r="E45" s="1" t="s">
        <v>123</v>
      </c>
      <c r="G45" s="15"/>
      <c r="H45" s="15"/>
      <c r="I45" s="15"/>
    </row>
    <row r="46" spans="1:15">
      <c r="C46" s="1" t="s">
        <v>118</v>
      </c>
      <c r="D46" s="1">
        <f>AVERAGE(D2:D43)</f>
        <v>1.6904761904761905</v>
      </c>
      <c r="E46" s="1">
        <f>AVERAGE(E2:E43)</f>
        <v>1.2380952380952381</v>
      </c>
    </row>
    <row r="47" spans="1:15">
      <c r="C47" s="1" t="s">
        <v>119</v>
      </c>
      <c r="D47" s="1">
        <f>MEDIAN(N2:N26)</f>
        <v>1</v>
      </c>
      <c r="E47" s="1">
        <f>MEDIAN(O2:O26)</f>
        <v>0</v>
      </c>
    </row>
    <row r="48" spans="1:15">
      <c r="C48" s="1" t="s">
        <v>120</v>
      </c>
      <c r="D48" s="1">
        <f>MODE(N2:N26)</f>
        <v>1</v>
      </c>
      <c r="E48" s="1">
        <f>MODE(O2:O26)</f>
        <v>0</v>
      </c>
    </row>
    <row r="49" spans="3:7">
      <c r="C49" s="1" t="s">
        <v>121</v>
      </c>
      <c r="D49" s="1">
        <f>STDEV(N2:N26)</f>
        <v>0.54160256030906395</v>
      </c>
      <c r="E49" s="1">
        <f>STDEV(O2:O26)</f>
        <v>0.50990195135927852</v>
      </c>
    </row>
    <row r="50" spans="3:7">
      <c r="C50" s="1" t="s">
        <v>122</v>
      </c>
      <c r="D50" s="1">
        <v>5</v>
      </c>
      <c r="E50" s="1">
        <v>5</v>
      </c>
    </row>
    <row r="55" spans="3:7">
      <c r="G55"/>
    </row>
  </sheetData>
  <sortState ref="O2:O43">
    <sortCondition ref="O43"/>
  </sortState>
  <mergeCells count="1">
    <mergeCell ref="G45:I45"/>
  </mergeCells>
  <pageMargins left="0.78749999999999998" right="0.78749999999999998" top="0.78749999999999998" bottom="0.78749999999999998" header="0.51180555555555562" footer="0.51180555555555562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0"/>
  <sheetViews>
    <sheetView tabSelected="1" topLeftCell="A30" workbookViewId="0">
      <selection activeCell="N40" sqref="N40"/>
    </sheetView>
  </sheetViews>
  <sheetFormatPr defaultRowHeight="12.75"/>
  <cols>
    <col min="1" max="1" width="10.28515625" bestFit="1" customWidth="1"/>
    <col min="2" max="2" width="18.28515625" bestFit="1" customWidth="1"/>
    <col min="3" max="3" width="17.42578125" bestFit="1" customWidth="1"/>
    <col min="5" max="5" width="12.28515625" style="25" bestFit="1" customWidth="1"/>
    <col min="6" max="8" width="9.140625" style="25"/>
  </cols>
  <sheetData>
    <row r="1" spans="1:8">
      <c r="A1" s="18" t="s">
        <v>109</v>
      </c>
      <c r="B1" s="19"/>
      <c r="C1" s="20"/>
      <c r="E1" s="18" t="s">
        <v>110</v>
      </c>
      <c r="F1" s="19"/>
      <c r="G1" s="19"/>
      <c r="H1" s="20"/>
    </row>
    <row r="2" spans="1:8">
      <c r="A2" s="26" t="s">
        <v>114</v>
      </c>
      <c r="B2" s="16" t="s">
        <v>107</v>
      </c>
      <c r="C2" s="16" t="s">
        <v>108</v>
      </c>
      <c r="E2" s="16"/>
      <c r="F2" s="18" t="s">
        <v>116</v>
      </c>
      <c r="G2" s="19"/>
      <c r="H2" s="20"/>
    </row>
    <row r="3" spans="1:8">
      <c r="A3" s="26" t="s">
        <v>7</v>
      </c>
      <c r="B3" s="16">
        <v>48</v>
      </c>
      <c r="C3" s="17">
        <v>0.56999999999999995</v>
      </c>
      <c r="E3" s="16" t="s">
        <v>113</v>
      </c>
      <c r="F3" s="21" t="s">
        <v>7</v>
      </c>
      <c r="G3" s="21" t="s">
        <v>5</v>
      </c>
      <c r="H3" s="21" t="s">
        <v>6</v>
      </c>
    </row>
    <row r="4" spans="1:8">
      <c r="A4" s="26" t="s">
        <v>5</v>
      </c>
      <c r="B4" s="16">
        <v>13</v>
      </c>
      <c r="C4" s="17">
        <v>0.16</v>
      </c>
      <c r="E4" s="16" t="s">
        <v>111</v>
      </c>
      <c r="F4" s="16">
        <v>36</v>
      </c>
      <c r="G4" s="16">
        <v>5</v>
      </c>
      <c r="H4" s="16">
        <v>1</v>
      </c>
    </row>
    <row r="5" spans="1:8">
      <c r="A5" s="26" t="s">
        <v>6</v>
      </c>
      <c r="B5" s="16">
        <v>23</v>
      </c>
      <c r="C5" s="17">
        <v>0.27</v>
      </c>
      <c r="E5" s="16" t="s">
        <v>112</v>
      </c>
      <c r="F5" s="16">
        <v>12</v>
      </c>
      <c r="G5" s="16">
        <v>8</v>
      </c>
      <c r="H5" s="16">
        <v>22</v>
      </c>
    </row>
    <row r="6" spans="1:8">
      <c r="A6" s="26" t="s">
        <v>106</v>
      </c>
      <c r="B6" s="16">
        <f>SUM(B3:B5)</f>
        <v>84</v>
      </c>
      <c r="C6" s="17">
        <f>SUM(C3:C5)</f>
        <v>1</v>
      </c>
      <c r="E6" s="16" t="s">
        <v>115</v>
      </c>
      <c r="F6" s="16">
        <f>SUM(F4:F5)</f>
        <v>48</v>
      </c>
      <c r="G6" s="16">
        <f>SUM(G4:G5)</f>
        <v>13</v>
      </c>
      <c r="H6" s="16">
        <f>SUM(H4:H5)</f>
        <v>23</v>
      </c>
    </row>
    <row r="8" spans="1:8">
      <c r="A8" s="22" t="s">
        <v>126</v>
      </c>
      <c r="B8" s="23"/>
      <c r="C8" s="23"/>
      <c r="D8" s="24"/>
    </row>
    <row r="9" spans="1:8">
      <c r="A9" s="21" t="s">
        <v>117</v>
      </c>
      <c r="B9" s="16" t="s">
        <v>111</v>
      </c>
      <c r="C9" s="16" t="s">
        <v>112</v>
      </c>
      <c r="D9" s="16" t="s">
        <v>106</v>
      </c>
    </row>
    <row r="10" spans="1:8">
      <c r="A10" s="21" t="s">
        <v>125</v>
      </c>
      <c r="B10" s="16">
        <v>112</v>
      </c>
      <c r="C10" s="16">
        <v>52</v>
      </c>
      <c r="D10" s="16">
        <f>SUM(B10:C10)</f>
        <v>164</v>
      </c>
    </row>
    <row r="11" spans="1:8">
      <c r="A11" s="21" t="s">
        <v>124</v>
      </c>
      <c r="B11" s="16">
        <v>26</v>
      </c>
      <c r="C11" s="16">
        <v>71</v>
      </c>
      <c r="D11" s="16">
        <f>SUM(B11:C11)</f>
        <v>97</v>
      </c>
    </row>
    <row r="12" spans="1:8">
      <c r="A12" s="21" t="s">
        <v>106</v>
      </c>
      <c r="B12" s="16">
        <f>SUM(B10:B11)</f>
        <v>138</v>
      </c>
      <c r="C12" s="16">
        <f>SUM(C10:C11)</f>
        <v>123</v>
      </c>
      <c r="D12" s="16">
        <f>SUM(B12:C12)</f>
        <v>261</v>
      </c>
    </row>
    <row r="14" spans="1:8">
      <c r="C14" s="25"/>
      <c r="D14" s="25"/>
      <c r="G14"/>
      <c r="H14"/>
    </row>
    <row r="15" spans="1:8">
      <c r="C15" s="25"/>
      <c r="D15" s="25"/>
      <c r="G15"/>
      <c r="H15"/>
    </row>
    <row r="16" spans="1:8">
      <c r="C16" s="25"/>
      <c r="D16" s="25"/>
      <c r="G16"/>
      <c r="H16"/>
    </row>
    <row r="17" spans="3:8">
      <c r="C17" s="25"/>
      <c r="D17" s="25"/>
      <c r="G17"/>
      <c r="H17"/>
    </row>
    <row r="19" spans="3:8">
      <c r="D19" s="25"/>
    </row>
    <row r="20" spans="3:8">
      <c r="D20" s="25"/>
    </row>
  </sheetData>
  <mergeCells count="4">
    <mergeCell ref="A1:C1"/>
    <mergeCell ref="E1:H1"/>
    <mergeCell ref="F2:H2"/>
    <mergeCell ref="A8:D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Totais</vt:lpstr>
      <vt:lpstr>Baixa Altitude</vt:lpstr>
      <vt:lpstr>Alta Altitude</vt:lpstr>
      <vt:lpstr>Gráficos</vt:lpstr>
      <vt:lpstr>'Alta Altitude'!Area_de_impressao</vt:lpstr>
      <vt:lpstr>'Baixa Altitude'!Area_de_impressao</vt:lpstr>
      <vt:lpstr>Totais!Area_de_impressao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Thais e Murilo</cp:lastModifiedBy>
  <cp:revision>2</cp:revision>
  <cp:lastPrinted>2008-06-10T20:50:06Z</cp:lastPrinted>
  <dcterms:created xsi:type="dcterms:W3CDTF">2008-06-10T16:46:37Z</dcterms:created>
  <dcterms:modified xsi:type="dcterms:W3CDTF">2008-06-25T07:34:16Z</dcterms:modified>
</cp:coreProperties>
</file>