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charts/_rels/chart189.xml.rels" ContentType="application/vnd.openxmlformats-package.relationships+xml"/>
  <Override PartName="/xl/charts/_rels/chart187.xml.rels" ContentType="application/vnd.openxmlformats-package.relationships+xml"/>
  <Override PartName="/xl/charts/_rels/chart190.xml.rels" ContentType="application/vnd.openxmlformats-package.relationships+xml"/>
  <Override PartName="/xl/charts/_rels/chart186.xml.rels" ContentType="application/vnd.openxmlformats-package.relationships+xml"/>
  <Override PartName="/xl/charts/chart186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-day-glucose" sheetId="1" state="visible" r:id="rId2"/>
    <sheet name="hourly-average-glucose" sheetId="2" state="visible" r:id="rId3"/>
    <sheet name="Blanks" sheetId="3" state="visible" r:id="rId4"/>
    <sheet name="Glucose over Time" sheetId="4" state="visible" r:id="rId5"/>
  </sheets>
  <definedNames>
    <definedName function="false" hidden="false" name="days_non_fasting" vbProcedure="false">'all-day-glucose'!$C73:$Q73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<sst xmlns="http://schemas.openxmlformats.org/spreadsheetml/2006/main" count="280" uniqueCount="224">
  <si>
    <t xml:space="preserve">Date</t>
  </si>
  <si>
    <t xml:space="preserve">FBS</t>
  </si>
  <si>
    <t xml:space="preserve">8 AM</t>
  </si>
  <si>
    <t xml:space="preserve">9 AM</t>
  </si>
  <si>
    <t xml:space="preserve">10 AM</t>
  </si>
  <si>
    <t xml:space="preserve">11 AM</t>
  </si>
  <si>
    <t xml:space="preserve">12 PM</t>
  </si>
  <si>
    <t xml:space="preserve">1 PM</t>
  </si>
  <si>
    <t xml:space="preserve">2 PM</t>
  </si>
  <si>
    <t xml:space="preserve">3 PM</t>
  </si>
  <si>
    <t xml:space="preserve">4 PM</t>
  </si>
  <si>
    <t xml:space="preserve">5 PM</t>
  </si>
  <si>
    <t xml:space="preserve">6 PM</t>
  </si>
  <si>
    <t xml:space="preserve">7 PM</t>
  </si>
  <si>
    <t xml:space="preserve">8 PM</t>
  </si>
  <si>
    <t xml:space="preserve">9 PM</t>
  </si>
  <si>
    <t xml:space="preserve">10 PM</t>
  </si>
  <si>
    <t xml:space="preserve">Average by Date</t>
  </si>
  <si>
    <t xml:space="preserve">Average, All</t>
  </si>
  <si>
    <t xml:space="preserve">Calc. A1c</t>
  </si>
  <si>
    <t xml:space="preserve">Comments</t>
  </si>
  <si>
    <t xml:space="preserve">2023-11-08</t>
  </si>
  <si>
    <t xml:space="preserve">2023-11-09</t>
  </si>
  <si>
    <t xml:space="preserve">2023-11-10</t>
  </si>
  <si>
    <t xml:space="preserve">2023-11-11</t>
  </si>
  <si>
    <t xml:space="preserve">2023-11-12</t>
  </si>
  <si>
    <t xml:space="preserve">2023-11-13</t>
  </si>
  <si>
    <t xml:space="preserve">2023-11-14</t>
  </si>
  <si>
    <t xml:space="preserve">2023-11-15</t>
  </si>
  <si>
    <t xml:space="preserve">2023-11-16</t>
  </si>
  <si>
    <t xml:space="preserve">2023-11-17</t>
  </si>
  <si>
    <t xml:space="preserve">2023-11-18</t>
  </si>
  <si>
    <t xml:space="preserve">2023-11-19</t>
  </si>
  <si>
    <t xml:space="preserve">2023-11-20</t>
  </si>
  <si>
    <t xml:space="preserve">2023-11-21</t>
  </si>
  <si>
    <t xml:space="preserve">2023-11-22</t>
  </si>
  <si>
    <t xml:space="preserve">2023-11-23</t>
  </si>
  <si>
    <t xml:space="preserve">2023-11-24</t>
  </si>
  <si>
    <t xml:space="preserve">2023-11-25</t>
  </si>
  <si>
    <t xml:space="preserve">2023-11-26</t>
  </si>
  <si>
    <t xml:space="preserve">2023-11-27</t>
  </si>
  <si>
    <t xml:space="preserve">2023-11-28</t>
  </si>
  <si>
    <t xml:space="preserve">2023-11-29</t>
  </si>
  <si>
    <t xml:space="preserve">2023-11-30</t>
  </si>
  <si>
    <t xml:space="preserve">2023-12-01</t>
  </si>
  <si>
    <t xml:space="preserve">2023-12-02</t>
  </si>
  <si>
    <t xml:space="preserve">2023-12-03</t>
  </si>
  <si>
    <t xml:space="preserve">2023-12-04</t>
  </si>
  <si>
    <t xml:space="preserve">2023-12-05</t>
  </si>
  <si>
    <t xml:space="preserve">2023-12-06</t>
  </si>
  <si>
    <t xml:space="preserve">2023-12-07</t>
  </si>
  <si>
    <t xml:space="preserve">2023-12-08</t>
  </si>
  <si>
    <t xml:space="preserve">2023-12-09</t>
  </si>
  <si>
    <t xml:space="preserve">137</t>
  </si>
  <si>
    <t xml:space="preserve">106</t>
  </si>
  <si>
    <t xml:space="preserve">144</t>
  </si>
  <si>
    <t xml:space="preserve">100</t>
  </si>
  <si>
    <t xml:space="preserve">2023-12-10</t>
  </si>
  <si>
    <t xml:space="preserve">2023-12-11</t>
  </si>
  <si>
    <t xml:space="preserve">2023-12-12</t>
  </si>
  <si>
    <t xml:space="preserve">2023-12-13</t>
  </si>
  <si>
    <t xml:space="preserve">2023-12-14</t>
  </si>
  <si>
    <t xml:space="preserve">2023-12-15</t>
  </si>
  <si>
    <t xml:space="preserve">2023-12-16</t>
  </si>
  <si>
    <t xml:space="preserve">2023-12-17</t>
  </si>
  <si>
    <t xml:space="preserve">2023-12-18</t>
  </si>
  <si>
    <t xml:space="preserve">2023-12-19</t>
  </si>
  <si>
    <t xml:space="preserve">2023-12-20</t>
  </si>
  <si>
    <t xml:space="preserve">2023-12-21</t>
  </si>
  <si>
    <t xml:space="preserve">2023-12-22</t>
  </si>
  <si>
    <t xml:space="preserve">2023-12-23</t>
  </si>
  <si>
    <t xml:space="preserve">2023-12-24</t>
  </si>
  <si>
    <t xml:space="preserve">114</t>
  </si>
  <si>
    <t xml:space="preserve">150</t>
  </si>
  <si>
    <t xml:space="preserve">2023-12-25</t>
  </si>
  <si>
    <t xml:space="preserve">2023-12-26</t>
  </si>
  <si>
    <t xml:space="preserve">2023-12-27</t>
  </si>
  <si>
    <t xml:space="preserve">2023-12-28</t>
  </si>
  <si>
    <t xml:space="preserve">2023-12-29</t>
  </si>
  <si>
    <t xml:space="preserve">2023-12-30</t>
  </si>
  <si>
    <t xml:space="preserve">2023-12-31</t>
  </si>
  <si>
    <t xml:space="preserve">2024-01-01</t>
  </si>
  <si>
    <t xml:space="preserve">2024-01-02</t>
  </si>
  <si>
    <t xml:space="preserve">2024-01-03</t>
  </si>
  <si>
    <t xml:space="preserve">2024-01-04</t>
  </si>
  <si>
    <t xml:space="preserve">2024-01-05</t>
  </si>
  <si>
    <t xml:space="preserve">2024-01-06</t>
  </si>
  <si>
    <t xml:space="preserve">2024-01-07</t>
  </si>
  <si>
    <t xml:space="preserve">2024-01-08</t>
  </si>
  <si>
    <t xml:space="preserve">2024-01-09</t>
  </si>
  <si>
    <t xml:space="preserve">2024-01-10</t>
  </si>
  <si>
    <t xml:space="preserve">2024-01-11</t>
  </si>
  <si>
    <t xml:space="preserve">2024-01-12</t>
  </si>
  <si>
    <t xml:space="preserve">2024-01-13</t>
  </si>
  <si>
    <t xml:space="preserve">2024-01-14</t>
  </si>
  <si>
    <t xml:space="preserve">2024-01-15</t>
  </si>
  <si>
    <t xml:space="preserve">4 pcs non-keto bread yest. evening</t>
  </si>
  <si>
    <t xml:space="preserve">2024-01-16</t>
  </si>
  <si>
    <t xml:space="preserve">2024-01-17</t>
  </si>
  <si>
    <t xml:space="preserve">2024-01-18</t>
  </si>
  <si>
    <t xml:space="preserve">2024-01-19</t>
  </si>
  <si>
    <t xml:space="preserve">2024-01-20</t>
  </si>
  <si>
    <t xml:space="preserve">2024-01-21</t>
  </si>
  <si>
    <t xml:space="preserve">2024-01-22</t>
  </si>
  <si>
    <t xml:space="preserve">2024-01-23</t>
  </si>
  <si>
    <t xml:space="preserve">11 PM: glucose 125</t>
  </si>
  <si>
    <t xml:space="preserve">2024-01-24</t>
  </si>
  <si>
    <t xml:space="preserve">9 AM: “Keto” cereal (Total Carbohydrate: 19 gm)
10 AM: Small pc Karen’s upside-down cake
11 AM: Multiple pcs “keto” pizza
1 PM: 1 pc regular pizza
11 PM: glucose 164. I’ve been taking metformin 1000 mg not 2000/day.</t>
  </si>
  <si>
    <t xml:space="preserve">2024-01-25</t>
  </si>
  <si>
    <t xml:space="preserve">08:30: last pc keto pizza
13:15: upside-down cake. 15:00: ciabatta bread
Treadmill, 1/2 hr, 2.6 m[h, 5%</t>
  </si>
  <si>
    <t xml:space="preserve">2024-01-26</t>
  </si>
  <si>
    <t xml:space="preserve">2024-01-27</t>
  </si>
  <si>
    <t xml:space="preserve">8 PM: ice cream sandwich</t>
  </si>
  <si>
    <t xml:space="preserve">2024-01-28</t>
  </si>
  <si>
    <t xml:space="preserve">12 PM: 4 large grapes, 1 pc Karen’s keto bread
1 PM glucose confirmed
5 PM: 2 large grapes
9:30 PM: coffee w/milk</t>
  </si>
  <si>
    <t xml:space="preserve">2024-01-29</t>
  </si>
  <si>
    <t xml:space="preserve">11 AM: 2 large grapes
3 PM: 5 medium grapes
Treadmill 1/2 hr, 2.7mph x 5%</t>
  </si>
  <si>
    <t xml:space="preserve">2024-01-30</t>
  </si>
  <si>
    <t xml:space="preserve">9 PM: Treadmill, 30’ x 5% x 2.6 mph, 219 Cal</t>
  </si>
  <si>
    <t xml:space="preserve">2024-01-31</t>
  </si>
  <si>
    <t xml:space="preserve">2024-02-09</t>
  </si>
  <si>
    <t xml:space="preserve">All values after 1/31 discarded: test strips expired</t>
  </si>
  <si>
    <t xml:space="preserve">2024-02-10</t>
  </si>
  <si>
    <t xml:space="preserve">12 PM: 1 small pc Karen’s choc cake (frosted; keto flour)
2 PM: Two Voortman shortbreads elevated my glucose!
6 PM: 1 medium pc “keto” cake w/o frosting; coffee w/Bailey’s Irish Cream.</t>
  </si>
  <si>
    <t xml:space="preserve">2024-02-11</t>
  </si>
  <si>
    <t xml:space="preserve">11:30: Karen’s “plum cake”(?); 
Basic Weights, 5 &amp; 10lb
5:30 PM: Karen’s choc. cake incl. frosting</t>
  </si>
  <si>
    <t xml:space="preserve">2024-02-12</t>
  </si>
  <si>
    <t xml:space="preserve">8–8:30 AM: cereal, blueberries; coffee w/sugar
9:30 AM: Karen’s choc. cake
2 PM: Karen’s choc. cake, 2 layers, w/frosting
Dinner: “keto” pizza; cake (no frosting); Bailey’s Irish Cream</t>
  </si>
  <si>
    <t xml:space="preserve">2024-02-13</t>
  </si>
  <si>
    <t xml:space="preserve">2:45 PM: Boost</t>
  </si>
  <si>
    <t xml:space="preserve">2024-02-14</t>
  </si>
  <si>
    <t xml:space="preserve">12 PM: 3 pcs “keto” pizza
3:30 PM: Bailey’s Irish Cream</t>
  </si>
  <si>
    <t xml:space="preserve">2024-02-15</t>
  </si>
  <si>
    <t xml:space="preserve">4:15 PM: Boost</t>
  </si>
  <si>
    <t xml:space="preserve">2024-02-16</t>
  </si>
  <si>
    <t xml:space="preserve">2024-02-17</t>
  </si>
  <si>
    <t xml:space="preserve">12:30 PM: Free Weights, 5 &amp; 10 lbs
6 PM: Boost Glucose Control</t>
  </si>
  <si>
    <t xml:space="preserve">2024-02-18</t>
  </si>
  <si>
    <t xml:space="preserve">11 AM: Eggs, pancakes w/syrup
Treadmill: 1/2 hr, 2.8 mph -&gt; 2.0, 5.5%; 221 Cal, max HR 132
(Afternoon): Bailey’s, 3 oz + Boost Glucose Control
9:30: 3 oz Bailey’s</t>
  </si>
  <si>
    <t xml:space="preserve">2024-02-19</t>
  </si>
  <si>
    <t xml:space="preserve">5:30 PM: Free Weights, 5 &amp; 10 lbs
Dinner: rice; Bailey’s, 3 oz w/coffee
Treadmill: 1/2 hr, 2.7 mph, 5.5%; 232 Cal, max HR 126</t>
  </si>
  <si>
    <t xml:space="preserve">2024-02-20</t>
  </si>
  <si>
    <t xml:space="preserve">10: 30 AM: Free Weights (biceps, supine forward raises x 20 reps)
11:45: chocolate-coated nuts
3 PM, 4 PM, 6 PM: Boost Glucose Control
8 PM: Dinner, lots of pasta</t>
  </si>
  <si>
    <t xml:space="preserve">2024-02-21</t>
  </si>
  <si>
    <t xml:space="preserve">Elevated glucose due to coffee liqueur?
2 &amp; 2:30 PM: Boost (regular), 1/2 bottle + salad
5:45 &amp; 6:10 PM: Boost (regular), 1/2 bottle </t>
  </si>
  <si>
    <t xml:space="preserve">2024-02-22</t>
  </si>
  <si>
    <t xml:space="preserve">2:30 PM: Coffee liqueur
3:10: 20 Minute Full Body Pilates Workout For Beginners
4:10: Free weights, 5 lbs only, mult. exercises x 20 reps
9:15: Treadmill: 1/2 hr, 2.7 mph, 5.5%; 232 Cal, max HR 118</t>
  </si>
  <si>
    <t xml:space="preserve">2024-02-23</t>
  </si>
  <si>
    <t xml:space="preserve">?: Free weights, 5 lbs only, mult. exercises x 20 reps; Walmart, ≈1180 steps
5:45 PM: Kroger, ≈900 steps
8 PM: Free weights, 5 lbs only, mult. exercises x 20–30 reps</t>
  </si>
  <si>
    <t xml:space="preserve">2024-02-24</t>
  </si>
  <si>
    <t xml:space="preserve">2024-02-25</t>
  </si>
  <si>
    <t xml:space="preserve">4 PM: 4 oz 2% milk
9 PM: Ice cream sandwich, then
treadmill: 30m, 2.8 mph, 5.5%; 239 Cal</t>
  </si>
  <si>
    <t xml:space="preserve">2024-02-26</t>
  </si>
  <si>
    <t xml:space="preserve">3:30 PM: Free weights, 5 lbs only, mult. exercises x 20–30 reps
6:45 PM: Treadmill: 16’, 2.8 mph 5.5%; 124 Cal</t>
  </si>
  <si>
    <t xml:space="preserve">2024-02-27</t>
  </si>
  <si>
    <t xml:space="preserve">Lots of blueberries for breakfast!
9:15 AM: Free weights, 5 lbs, 20–30 reps
11 AM–12 PM: Lots of Karen’s “keto” bread
5 PM: More “keto” bread (not all that “keto”?)</t>
  </si>
  <si>
    <t xml:space="preserve">2024-02-28</t>
  </si>
  <si>
    <t xml:space="preserve">11:15: Free weights, 10 lbs, 10–20 reps
12:30 Dempsey’s; 2 pear slices
1:15: Pilates floor ex’s; 12:30 glucose 115
3:30: 1 grape leaf; free weights, 5 lbs, 20–30 reps
6 PM 2 keto protein bars
9:15 PM: Treadmill, 30’, 2.8 mph, 5.5%; 239 Cal</t>
  </si>
  <si>
    <t xml:space="preserve">2024-02-29</t>
  </si>
  <si>
    <r>
      <rPr>
        <sz val="10"/>
        <rFont val="Arial"/>
        <family val="2"/>
        <charset val="1"/>
      </rPr>
      <t xml:space="preserve">8 AM: free weights, 5 lbs, 20–30 reps
12:15 PM: Pilates floor ex’s
2:15 PM: Free weights, 5 &amp; 10 lbs
11 PM: Glucose 95. </t>
    </r>
    <r>
      <rPr>
        <sz val="10"/>
        <color rgb="FFFF8000"/>
        <rFont val="Arial"/>
        <family val="2"/>
        <charset val="1"/>
      </rPr>
      <t xml:space="preserve">A1c (Walgreen’s) 6.1</t>
    </r>
  </si>
  <si>
    <t xml:space="preserve">2024-03-01</t>
  </si>
  <si>
    <t xml:space="preserve">3 PM: Raspberries
4 PM: Boost GC (glucose control); 
    free weights, 5 &amp; 10 lbs, 20–30 reps
9 PM: Lärabar; raspberries</t>
  </si>
  <si>
    <t xml:space="preserve">2024-03-02</t>
  </si>
  <si>
    <t xml:space="preserve">9: 20 AM: Boost GC 
12 PM: lunch plus coffee liqueur
1 PM: Free weights, mostly 10 lb
5 PM: Lärabar. 5:30: glucose 104
10 PM: Treadmill, 30’, 2.8 mph, 5.5%; 239 Cal
11 PM: glucose 104. Splenda</t>
  </si>
  <si>
    <t xml:space="preserve">2024-03-03</t>
  </si>
  <si>
    <r>
      <rPr>
        <sz val="10"/>
        <rFont val="Arial"/>
        <family val="2"/>
        <charset val="1"/>
      </rPr>
      <t xml:space="preserve">11:30 AM: Free weights, mostly 10 lb, 20 reps
2 PM: “mini-free weights” (5 lb only, no floor ex’s); f/u glucose 117. (2:39 PM: glucose </t>
    </r>
    <r>
      <rPr>
        <sz val="10"/>
        <color rgb="FFFF8000"/>
        <rFont val="Arial"/>
        <family val="2"/>
        <charset val="1"/>
      </rPr>
      <t xml:space="preserve">147</t>
    </r>
    <r>
      <rPr>
        <sz val="10"/>
        <rFont val="Arial"/>
        <family val="2"/>
        <charset val="1"/>
      </rPr>
      <t xml:space="preserve">)
5:15 PM: 1/2 Splenda
6 PM: 1/2 Splenda
8:30 PM: Large bowel pasta
9:30 PM: Treadmill, 30’, 2 mph, 6%; 130 Cal</t>
    </r>
  </si>
  <si>
    <t xml:space="preserve">2024-03-04</t>
  </si>
  <si>
    <t xml:space="preserve">8:15 AM: Free weights, mostly 10 lb
1:30: Nuts and choc. chips, latter _not_ keto
2:05: Pilates floor ex’s. Post ex glucose 109
6 PM reading result of gefilte fish?
6:15 PM: Weights, mostly 10 lbs, 20 reps
8 PM: Coffee whiskey, coffee liqueur after dinner
9 PM: Lots of non-keto cookies</t>
  </si>
  <si>
    <t xml:space="preserve">2024-03-05</t>
  </si>
  <si>
    <t xml:space="preserve">5:30 PM: 3 Lärabars
6:20 PM: Free weights, mostly 10 lbs, 20 reps</t>
  </si>
  <si>
    <t xml:space="preserve">2024-03-06</t>
  </si>
  <si>
    <t xml:space="preserve">8:10 AM: Free weights, 5 &amp; 10 lbs, 20 reps
8:38: glucose 148
2 PM: Pure Protein shake (total carb=y6 am)
2:30 PM glucose 119
8:30 PM: Dinner
9:30: Treadmill: 30m, 5.8 mph, 6%; max HR 132, 247 Cal
10: 30 PM: glucose 120(?). 11:35 PM: glu. 100</t>
  </si>
  <si>
    <t xml:space="preserve">2024-03-07</t>
  </si>
  <si>
    <t xml:space="preserve">3 PM: One small orange + keto cake, then glu 163
5: 20 PM: One small orange plus V-8
8 PM: Dinner included pasta</t>
  </si>
  <si>
    <t xml:space="preserve">2024-03-08</t>
  </si>
  <si>
    <t xml:space="preserve">8–11 AM: Oral “sucrose tolerance test”
11:45 AM: Weights, mostly 10 lbs, 20–30 reps
2 PM: Weights, 5 lb, 10 reps only
2:30: Glucose 106
8:45 PM: (lots of) coffee liqueur after dinner
9:30 PM: Pilates floor ex’s
11 PM: glu 137. Need to do treadmill in the evening.
</t>
  </si>
  <si>
    <t xml:space="preserve">2024-03-09</t>
  </si>
  <si>
    <t xml:space="preserve">9: 30 AM: Bkfast Bob Evans inc. 2 pcs banana bd
10 AM: Weights, mostly 10 lbs, 20 reps
10:35: glu 179. 11 AM: 193. (_Bananas_, dummy!)
I don’t know why the 1 PM reading’s high.
1:38: glucose = 150
6 PM 164 (verified): Effect of 2 prunes + milk in coffee vs. “keto” cake. Pilates floor ex’s</t>
  </si>
  <si>
    <t xml:space="preserve">2024-03-10</t>
  </si>
  <si>
    <t xml:space="preserve">9 AM: “Keto” cereal
12 PM: Big Chinese dinner. 1 PM glucose: 205
Treadmill: 15 min, 2.8 mph, 6%; 127 Cal, HR 108
12:30: glucose 154. Weights, mostly 20 lb, 20 reps; 2 MP glucose 117.
6:10 PM: Coffee whiskey. 6:45: glu 137
8:30 Dinner, Depsey Irish Cream; glu 158
Walk w/ Karen dog -&gt; glu 101</t>
  </si>
  <si>
    <t xml:space="preserve">2024-03-11</t>
  </si>
  <si>
    <t xml:space="preserve">Glu 148 p pbkfast; weights, 5 lbs, 10 reps -&gt; glu 121.
1 PM: Salad plus a Halo. 1:45: glu 148. “5&amp;10” -&gt; 144. 2:20: 123
After dinner: glu 157. Weights, mostly 20lbs, 20 reps -&gt; glu 105
</t>
  </si>
  <si>
    <t xml:space="preserve">2024-03-12</t>
  </si>
  <si>
    <t xml:space="preserve">1 PM: 2 prunes plus “low-carb” cocoa.
6:15: Small pc. Karen’s keto cake
7:30: Coffee liqueur, 4 oz.</t>
  </si>
  <si>
    <t xml:space="preserve">2024-03-13</t>
  </si>
  <si>
    <t xml:space="preserve">x</t>
  </si>
  <si>
    <t xml:space="preserve">2:15 PM: five strawberries
3 PM: Weights, 5 lbs only, + 5 PUs
4:30: Small bag M&amp;Ms at vet’s office
5 PM: Pilates Floor + 5 PUs</t>
  </si>
  <si>
    <t xml:space="preserve">2024-03-14</t>
  </si>
  <si>
    <t xml:space="preserve">9:15 AM:Weights, 5 lbs x 20 reps; 5 PUs. 10AM:
glu unchanged. 10:30: pedal exerciser x 20 min.
4:2- PM: 1/2 Halo. 4:50: glu 108
5:15 PM: Pilates Floor + 5 PUs
9: 30 PM: Treadmill, 30 m, 2.8 mph, 6%; 247 Cal, max HR 132. 10:10 PM: glu 119. 
Weights, mostly 10 lbs, 20 rep; giul 116 </t>
  </si>
  <si>
    <t xml:space="preserve">2024-03-15</t>
  </si>
  <si>
    <t xml:space="preserve">12:30 PM: Lunch (Spinach Dijon)
6:45 PM: ice-water w/1/4 cup low-cal grapejuice;
7:15 PM: glu 134. 8:15 PM: glu 113.
9: 45 PM: dinner; coffee w/Irish Cream. Glu 156.</t>
  </si>
  <si>
    <t xml:space="preserve">2024-03-16</t>
  </si>
  <si>
    <t xml:space="preserve">2024-03-17</t>
  </si>
  <si>
    <t xml:space="preserve">1/6 Halo ≈3 PM and 3:30 PM -&gt; 4 PM glu=109
Sometime AM: 6 PUs
4 PM: 1/3 Halo. 5 PM glucose = 113
5 PM: Last 1/3 Halo
6 PM 2 prunes, 6 PUs
7:30: Lots of Karen’s “matzoh-ball” soup (keto dough, but with potatoes)
8:25 PM: Weights, mostly 10 lb, 10–20 reps. 
8:50 PM: glu 109.</t>
  </si>
  <si>
    <t xml:space="preserve">2024-03-18</t>
  </si>
  <si>
    <t xml:space="preserve">12:30 PM: Olive Garden breadstick, 2”. 1:30: glu 135. 2:15: glu 132. Pedal exerciser, 45”; glu 117
5 PM: glu 92 -&gt; 5:25: 5 strawberries; 
6 PM: glu 121: 6:40: glucose 153.</t>
  </si>
  <si>
    <t xml:space="preserve">2024-03-19</t>
  </si>
  <si>
    <t xml:space="preserve">8:30 AM: cereal (granola) plus raspberries; coffee w/ low-cal milk</t>
  </si>
  <si>
    <t xml:space="preserve">2024-03-20</t>
  </si>
  <si>
    <t xml:space="preserve">11:15 AM: Weights, mostly 10 lbs, 20 reps.
3:30 PM: 6 PUs. Two big pcs non-keto cake.
4:45: glu 144. Weights, 5 lb. 5:20 PM: glu 171
11 PM: glu 95. 6 PUs</t>
  </si>
  <si>
    <t xml:space="preserve">2024-03-21</t>
  </si>
  <si>
    <t xml:space="preserve">10: 30 AM: Weights, 5 lbs, 10–30 reps
Elevated glucose 152, 143 result of fasting?
12:45 PM: Barium swallow, lots of junk food after
3:15 PM: treadmill, 30m, 2.8 mph, 6%; 248 Cal, max HR 132</t>
  </si>
  <si>
    <t xml:space="preserve">2024-03-22</t>
  </si>
  <si>
    <t xml:space="preserve">10 AM: Glu 165 p bkfast including 6–12 raspberries, milk in coffee, cereal.
10:15 AM Weights, mostly 10 lb, 10 reps -&gt; glu 125.
2 PM: Lunch incl Graham crackers, choc-
covered nuts. Weights, 10 lbx x 10 reps -&gt; 2:30 glu 191.</t>
  </si>
  <si>
    <t xml:space="preserve">2024-03-23</t>
  </si>
  <si>
    <t xml:space="preserve">9 AM: “Keto” cereal + handful blueberries, coffee w/milk. (TRY 5 BLUEBERRIES MAX.)
10 AM: Weights, mostly 10 lbs, 10–20 reps
2 PM keto pizza, keto brownies
2:30: glu 144 -&gt; weights, 5 lbs, 20–40 reps -&gt; 3 PM glu: 139</t>
  </si>
  <si>
    <t xml:space="preserve">2024-03-24</t>
  </si>
  <si>
    <t xml:space="preserve">9 AM: Breakfast at Joanne’s: omelet w/artichokes, coffee w/milk.
10:15 AM: Treadmill, 30 m, 2.8 mph, 6%; 248 Cal, max HR 126. 11 AM: glu 112.
12 PM: Six (non-giant) blueberries. 
12:55 PM: glu 122. 1 PM: seven small blueberries, lunch including two croutons.
2:40: 1/3 Halo. 3:35: glu 122.1/3 Halo.
4:125: glu 134. 4:55: glu 125. 5:30: 1/3 Halo. 6PM: Coffee whiskey.</t>
  </si>
  <si>
    <t xml:space="preserve">2024-03-25</t>
  </si>
  <si>
    <t xml:space="preserve">10:30 AM: Granola, 5 lge blueberries, coffee
11:15: Weights, mostly 10x10; 7 PUs; floor-seated  “lats-press” (raise body by pushing off floor).
11:45 AM: glu 117</t>
  </si>
  <si>
    <t xml:space="preserve">2024-03-26</t>
  </si>
  <si>
    <r>
      <rPr>
        <sz val="10"/>
        <rFont val="Arial"/>
        <family val="2"/>
        <charset val="1"/>
      </rPr>
      <t xml:space="preserve">9:20 AM: Weights, </t>
    </r>
    <r>
      <rPr>
        <sz val="10"/>
        <rFont val="Arial"/>
        <family val="2"/>
      </rPr>
      <t xml:space="preserve">mostly 10x10; 7 PUs
Lots of non-keto pasta for dinner</t>
    </r>
  </si>
  <si>
    <t xml:space="preserve">2024-03-27</t>
  </si>
  <si>
    <t xml:space="preserve">6:30 PM: Freestyle Libré. 6:40: 1 Voortman Choc Chip cookie (carbs, 12 gm). Glu rose to 160; -&gt;
6:45: treadmill, 15m, 2.8 mph, 6%, 127 Cal, HR 120. Glu increase reversed abrupty; level dropped to 104 at 7:30.
9 PM: Dinner. glu up to 161 before Irish Cream @ 9:30. 9: 35: Peak: 166.
9:45: Treadmill, 20m, 2.5 mph, 5.5%, 140 Cal. Glu peaked at 202 ≈5 min after end.
11:45 AM: Two isometric pull-ups. 12:11 AM: glu 134</t>
  </si>
  <si>
    <t xml:space="preserve">2024-03-28</t>
  </si>
  <si>
    <t xml:space="preserve">2024-03-29</t>
  </si>
  <si>
    <t xml:space="preserve">2024-03-30</t>
  </si>
  <si>
    <t xml:space="preserve">2024-03-31</t>
  </si>
  <si>
    <t xml:space="preserve">2024-04-01</t>
  </si>
  <si>
    <t xml:space="preserve">Hour</t>
  </si>
  <si>
    <t xml:space="preserve">Glucose</t>
  </si>
  <si>
    <t xml:space="preserve">11 PM: glu 125</t>
  </si>
  <si>
    <t xml:space="preserve">11 AM: Eggs, pancakes w/syrup
Treadmill: 1/2 hr, 2.8 mph -&gt; 2.0, 5.5%; 221 Cal, max HR 132
(Afternoon): Bailey’s, 3 oz + Boost Glucose Control. 9:30: 1 jigger Bailey’s</t>
  </si>
  <si>
    <t xml:space="preserve">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</si>
</sst>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"/>
    <numFmt numFmtId="167" formatCode="0.0"/>
    <numFmt numFmtId="168" formatCode="0.00"/>
    <numFmt numFmtId="169" formatCode="#"/>
    <numFmt numFmtId="170" formatCode="mm/dd/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9" fontId="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9D9D9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D7D7"/>
      <rgbColor rgb="FF3465A4"/>
      <rgbColor rgb="FF33CCCC"/>
      <rgbColor rgb="FF99CC00"/>
      <rgbColor rgb="FFFFD320"/>
      <rgbColor rgb="FFFF8000"/>
      <rgbColor rgb="FFFF420E"/>
      <rgbColor rgb="FF5983B0"/>
      <rgbColor rgb="FFB3B3B3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_rels/chart18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charts/_rels/chart187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charts/_rels/chart189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charts/_rels/chart190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Glucose by Date (Non-Fasting)
(Polynomial trendline degrees 1–4)</a:t>
            </a:r>
          </a:p>
        </c:rich>
      </c:tx>
      <c:layout>
        <c:manualLayout>
          <c:xMode val="edge"/>
          <c:yMode val="edge"/>
          <c:x val="0.145465489566613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46709470305"/>
          <c:y val="0.168199554069119"/>
          <c:w val="0.697498662386303"/>
          <c:h val="0.542224080267559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'all-day-glucose'!$R$2</c:f>
              <c:strCache>
                <c:ptCount val="1"/>
                <c:pt idx="0">
                  <c:v>Average by Date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Degree 2</c:name>
            <c:spPr>
              <a:ln w="18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Degree 3</c:name>
            <c:spPr>
              <a:ln w="18360">
                <a:solidFill>
                  <a:srgbClr val="00a933"/>
                </a:solidFill>
                <a:prstDash val="sys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trendline>
            <c:name>Degree 4</c:name>
            <c:spPr>
              <a:ln w="18360">
                <a:solidFill>
                  <a:srgbClr val="ffff00"/>
                </a:solidFill>
                <a:prstDash val="dash"/>
                <a:round/>
              </a:ln>
            </c:spPr>
            <c:trendlineType val="poly"/>
            <c:order val="4"/>
            <c:forward val="0"/>
            <c:backward val="0"/>
            <c:dispRSqr val="0"/>
            <c:dispEq val="0"/>
          </c:trendline>
          <c:trendline>
            <c:name>Linear</c:name>
            <c:spPr>
              <a:ln w="1836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'all-day-glucose'!$A$3:$A$140</c:f>
              <c:strCache>
                <c:ptCount val="138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  <c:pt idx="126">
                  <c:v>2024-03-21</c:v>
                </c:pt>
                <c:pt idx="127">
                  <c:v>2024-03-22</c:v>
                </c:pt>
                <c:pt idx="128">
                  <c:v>2024-03-23</c:v>
                </c:pt>
                <c:pt idx="129">
                  <c:v>2024-03-24</c:v>
                </c:pt>
                <c:pt idx="130">
                  <c:v>2024-03-25</c:v>
                </c:pt>
                <c:pt idx="131">
                  <c:v>2024-03-26</c:v>
                </c:pt>
                <c:pt idx="132">
                  <c:v>2024-03-27</c:v>
                </c:pt>
                <c:pt idx="133">
                  <c:v>2024-03-28</c:v>
                </c:pt>
                <c:pt idx="134">
                  <c:v>2024-03-29</c:v>
                </c:pt>
                <c:pt idx="135">
                  <c:v>2024-03-30</c:v>
                </c:pt>
                <c:pt idx="136">
                  <c:v>2024-03-31</c:v>
                </c:pt>
                <c:pt idx="137">
                  <c:v>2024-04-01</c:v>
                </c:pt>
              </c:strCache>
            </c:strRef>
          </c:cat>
          <c:val>
            <c:numRef>
              <c:f>'all-day-glucose'!$R$3:$R$140</c:f>
              <c:numCache>
                <c:formatCode>General</c:formatCode>
                <c:ptCount val="138"/>
                <c:pt idx="0">
                  <c:v>124.5</c:v>
                </c:pt>
                <c:pt idx="1">
                  <c:v>118.75</c:v>
                </c:pt>
                <c:pt idx="2">
                  <c:v>121.666666666667</c:v>
                </c:pt>
                <c:pt idx="3">
                  <c:v>117</c:v>
                </c:pt>
                <c:pt idx="4">
                  <c:v>132</c:v>
                </c:pt>
                <c:pt idx="6">
                  <c:v>104.5</c:v>
                </c:pt>
                <c:pt idx="10">
                  <c:v>106</c:v>
                </c:pt>
                <c:pt idx="12">
                  <c:v>116</c:v>
                </c:pt>
                <c:pt idx="13">
                  <c:v>105</c:v>
                </c:pt>
                <c:pt idx="14">
                  <c:v>113.5</c:v>
                </c:pt>
                <c:pt idx="15">
                  <c:v>119.75</c:v>
                </c:pt>
                <c:pt idx="16">
                  <c:v>107.666666666667</c:v>
                </c:pt>
                <c:pt idx="17">
                  <c:v>119</c:v>
                </c:pt>
                <c:pt idx="18">
                  <c:v>152.75</c:v>
                </c:pt>
                <c:pt idx="19">
                  <c:v>130.5</c:v>
                </c:pt>
                <c:pt idx="20">
                  <c:v>112</c:v>
                </c:pt>
                <c:pt idx="21">
                  <c:v>110.8</c:v>
                </c:pt>
                <c:pt idx="22">
                  <c:v>127.6</c:v>
                </c:pt>
                <c:pt idx="23">
                  <c:v>110.4</c:v>
                </c:pt>
                <c:pt idx="24">
                  <c:v>127.428571428571</c:v>
                </c:pt>
                <c:pt idx="25">
                  <c:v>121</c:v>
                </c:pt>
                <c:pt idx="26">
                  <c:v>114.166666666667</c:v>
                </c:pt>
                <c:pt idx="27">
                  <c:v>113.5</c:v>
                </c:pt>
                <c:pt idx="28">
                  <c:v>107.5</c:v>
                </c:pt>
                <c:pt idx="29">
                  <c:v>119.6</c:v>
                </c:pt>
                <c:pt idx="30">
                  <c:v>119</c:v>
                </c:pt>
                <c:pt idx="31">
                  <c:v>116</c:v>
                </c:pt>
                <c:pt idx="32">
                  <c:v>126</c:v>
                </c:pt>
                <c:pt idx="33">
                  <c:v>108.5</c:v>
                </c:pt>
                <c:pt idx="34">
                  <c:v>111.25</c:v>
                </c:pt>
                <c:pt idx="35">
                  <c:v>120</c:v>
                </c:pt>
                <c:pt idx="36">
                  <c:v>120.333333333333</c:v>
                </c:pt>
                <c:pt idx="37">
                  <c:v>112</c:v>
                </c:pt>
                <c:pt idx="38">
                  <c:v>101</c:v>
                </c:pt>
                <c:pt idx="39">
                  <c:v>163</c:v>
                </c:pt>
                <c:pt idx="40">
                  <c:v>108</c:v>
                </c:pt>
                <c:pt idx="41">
                  <c:v>133</c:v>
                </c:pt>
                <c:pt idx="42">
                  <c:v>96</c:v>
                </c:pt>
                <c:pt idx="43">
                  <c:v>127.333333333333</c:v>
                </c:pt>
                <c:pt idx="44">
                  <c:v>116</c:v>
                </c:pt>
                <c:pt idx="45">
                  <c:v>126</c:v>
                </c:pt>
                <c:pt idx="46">
                  <c:v>144</c:v>
                </c:pt>
                <c:pt idx="47">
                  <c:v>152</c:v>
                </c:pt>
                <c:pt idx="48">
                  <c:v>118</c:v>
                </c:pt>
                <c:pt idx="49">
                  <c:v>127.333333333333</c:v>
                </c:pt>
                <c:pt idx="50">
                  <c:v>115</c:v>
                </c:pt>
                <c:pt idx="51">
                  <c:v>130</c:v>
                </c:pt>
                <c:pt idx="52">
                  <c:v>131.25</c:v>
                </c:pt>
                <c:pt idx="53">
                  <c:v>115</c:v>
                </c:pt>
                <c:pt idx="54">
                  <c:v>129.4</c:v>
                </c:pt>
                <c:pt idx="55">
                  <c:v>112</c:v>
                </c:pt>
                <c:pt idx="56">
                  <c:v>149.571428571429</c:v>
                </c:pt>
                <c:pt idx="57">
                  <c:v>129.714285714286</c:v>
                </c:pt>
                <c:pt idx="58">
                  <c:v>124.625</c:v>
                </c:pt>
                <c:pt idx="59">
                  <c:v>134.2</c:v>
                </c:pt>
                <c:pt idx="60">
                  <c:v>121</c:v>
                </c:pt>
                <c:pt idx="63">
                  <c:v>124.25</c:v>
                </c:pt>
                <c:pt idx="64">
                  <c:v>128.75</c:v>
                </c:pt>
                <c:pt idx="65">
                  <c:v>134.5</c:v>
                </c:pt>
                <c:pt idx="66">
                  <c:v>133.2</c:v>
                </c:pt>
                <c:pt idx="67">
                  <c:v>111.25</c:v>
                </c:pt>
                <c:pt idx="68">
                  <c:v>135.25</c:v>
                </c:pt>
                <c:pt idx="69">
                  <c:v>103</c:v>
                </c:pt>
                <c:pt idx="70">
                  <c:v>152.8</c:v>
                </c:pt>
                <c:pt idx="72">
                  <c:v>136.4</c:v>
                </c:pt>
                <c:pt idx="73">
                  <c:v>109</c:v>
                </c:pt>
                <c:pt idx="74">
                  <c:v>137.714285714286</c:v>
                </c:pt>
                <c:pt idx="75">
                  <c:v>170.125</c:v>
                </c:pt>
                <c:pt idx="76">
                  <c:v>126.555555555556</c:v>
                </c:pt>
                <c:pt idx="77">
                  <c:v>136.555555555556</c:v>
                </c:pt>
                <c:pt idx="78">
                  <c:v>123.571428571429</c:v>
                </c:pt>
                <c:pt idx="79">
                  <c:v>130.833333333333</c:v>
                </c:pt>
                <c:pt idx="80">
                  <c:v>115</c:v>
                </c:pt>
                <c:pt idx="81">
                  <c:v>130.125</c:v>
                </c:pt>
                <c:pt idx="82">
                  <c:v>119.625</c:v>
                </c:pt>
                <c:pt idx="83">
                  <c:v>130.25</c:v>
                </c:pt>
                <c:pt idx="84">
                  <c:v>143.75</c:v>
                </c:pt>
                <c:pt idx="85">
                  <c:v>132.75</c:v>
                </c:pt>
                <c:pt idx="86">
                  <c:v>133.181818181818</c:v>
                </c:pt>
                <c:pt idx="87">
                  <c:v>113.375</c:v>
                </c:pt>
                <c:pt idx="88">
                  <c:v>127.125</c:v>
                </c:pt>
                <c:pt idx="89">
                  <c:v>133.428571428571</c:v>
                </c:pt>
                <c:pt idx="90">
                  <c:v>148.333333333333</c:v>
                </c:pt>
                <c:pt idx="91">
                  <c:v>138.875</c:v>
                </c:pt>
                <c:pt idx="92">
                  <c:v>137.625</c:v>
                </c:pt>
                <c:pt idx="93">
                  <c:v>137.142857142857</c:v>
                </c:pt>
                <c:pt idx="94">
                  <c:v>148.333333333333</c:v>
                </c:pt>
                <c:pt idx="95">
                  <c:v>139.333333333333</c:v>
                </c:pt>
                <c:pt idx="96">
                  <c:v>132.625</c:v>
                </c:pt>
                <c:pt idx="97">
                  <c:v>128.583333333333</c:v>
                </c:pt>
                <c:pt idx="98">
                  <c:v>124.916666666667</c:v>
                </c:pt>
                <c:pt idx="99">
                  <c:v>115.866666666667</c:v>
                </c:pt>
                <c:pt idx="100">
                  <c:v>100</c:v>
                </c:pt>
                <c:pt idx="101">
                  <c:v>127.5</c:v>
                </c:pt>
                <c:pt idx="102">
                  <c:v>119</c:v>
                </c:pt>
                <c:pt idx="103">
                  <c:v>136.666666666667</c:v>
                </c:pt>
                <c:pt idx="104">
                  <c:v>120.333333333333</c:v>
                </c:pt>
                <c:pt idx="105">
                  <c:v>116.888888888889</c:v>
                </c:pt>
                <c:pt idx="106">
                  <c:v>115.454545454545</c:v>
                </c:pt>
                <c:pt idx="107">
                  <c:v>124.888888888889</c:v>
                </c:pt>
                <c:pt idx="108">
                  <c:v>119.636363636364</c:v>
                </c:pt>
                <c:pt idx="109">
                  <c:v>126.75</c:v>
                </c:pt>
                <c:pt idx="110">
                  <c:v>129.916666666667</c:v>
                </c:pt>
                <c:pt idx="111">
                  <c:v>129.5</c:v>
                </c:pt>
                <c:pt idx="112">
                  <c:v>127.714285714286</c:v>
                </c:pt>
                <c:pt idx="113">
                  <c:v>131.384615384615</c:v>
                </c:pt>
                <c:pt idx="114">
                  <c:v>154</c:v>
                </c:pt>
                <c:pt idx="115">
                  <c:v>139.3</c:v>
                </c:pt>
                <c:pt idx="116">
                  <c:v>128.5</c:v>
                </c:pt>
                <c:pt idx="117">
                  <c:v>140.25</c:v>
                </c:pt>
                <c:pt idx="118">
                  <c:v>120.857142857143</c:v>
                </c:pt>
                <c:pt idx="119">
                  <c:v>130.7</c:v>
                </c:pt>
                <c:pt idx="120">
                  <c:v>132.111111111111</c:v>
                </c:pt>
                <c:pt idx="121">
                  <c:v>122.5</c:v>
                </c:pt>
                <c:pt idx="122">
                  <c:v>121</c:v>
                </c:pt>
                <c:pt idx="123">
                  <c:v>114</c:v>
                </c:pt>
                <c:pt idx="124">
                  <c:v>118.428571428571</c:v>
                </c:pt>
                <c:pt idx="125">
                  <c:v>119.333333333333</c:v>
                </c:pt>
                <c:pt idx="126">
                  <c:v>132.9</c:v>
                </c:pt>
                <c:pt idx="127">
                  <c:v>138.181818181818</c:v>
                </c:pt>
                <c:pt idx="128">
                  <c:v>132</c:v>
                </c:pt>
                <c:pt idx="129">
                  <c:v>129.25</c:v>
                </c:pt>
                <c:pt idx="130">
                  <c:v>116.571428571429</c:v>
                </c:pt>
                <c:pt idx="131">
                  <c:v>118.2</c:v>
                </c:pt>
                <c:pt idx="132">
                  <c:v>126.545454545455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2662322"/>
        <c:axId val="1573105"/>
      </c:lineChart>
      <c:catAx>
        <c:axId val="32662322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36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73105"/>
        <c:crossesAt val="0"/>
        <c:auto val="1"/>
        <c:lblAlgn val="ctr"/>
        <c:lblOffset val="100"/>
        <c:noMultiLvlLbl val="0"/>
      </c:catAx>
      <c:valAx>
        <c:axId val="1573105"/>
        <c:scaling>
          <c:orientation val="minMax"/>
          <c:max val="155"/>
          <c:min val="9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Glucose (mg/dL)</a:t>
                </a:r>
              </a:p>
            </c:rich>
          </c:tx>
          <c:layout>
            <c:manualLayout>
              <c:xMode val="edge"/>
              <c:yMode val="edge"/>
              <c:x val="0.021669341894061"/>
              <c:y val="0.204849498327759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662322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15641711229947"/>
          <c:y val="0.141154742697373"/>
          <c:w val="0.171256684491979"/>
          <c:h val="0.54092427616926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b4c7dc"/>
    </a:solidFill>
    <a:ln w="18360">
      <a:noFill/>
    </a:ln>
  </c:spPr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FBS by Date
(Trendline degrees 1–4)</a:t>
            </a:r>
          </a:p>
        </c:rich>
      </c:tx>
      <c:layout>
        <c:manualLayout>
          <c:xMode val="edge"/>
          <c:yMode val="edge"/>
          <c:x val="0.228302658486708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840490797546"/>
          <c:y val="0.188308977035491"/>
          <c:w val="0.656850715746421"/>
          <c:h val="0.492553931802366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'all-day-glucose'!$B$2</c:f>
              <c:strCache>
                <c:ptCount val="1"/>
                <c:pt idx="0">
                  <c:v>FBS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Degree 2</c:name>
            <c:spPr>
              <a:ln w="18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Degree 3</c:name>
            <c:spPr>
              <a:ln w="18360">
                <a:solidFill>
                  <a:srgbClr val="00a933"/>
                </a:solidFill>
                <a:prstDash val="sys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trendline>
            <c:name>Degree 4</c:name>
            <c:spPr>
              <a:ln cap="rnd" w="18360">
                <a:solidFill>
                  <a:srgbClr val="e6e905"/>
                </a:solidFill>
                <a:prstDash val="dash"/>
                <a:round/>
              </a:ln>
            </c:spPr>
            <c:trendlineType val="poly"/>
            <c:order val="4"/>
            <c:forward val="0"/>
            <c:backward val="0"/>
            <c:dispRSqr val="0"/>
            <c:dispEq val="0"/>
          </c:trendline>
          <c:trendline>
            <c:name>Linear</c:name>
            <c:spPr>
              <a:ln w="1836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'all-day-glucose'!$A$3:$A$140</c:f>
              <c:strCache>
                <c:ptCount val="138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  <c:pt idx="126">
                  <c:v>2024-03-21</c:v>
                </c:pt>
                <c:pt idx="127">
                  <c:v>2024-03-22</c:v>
                </c:pt>
                <c:pt idx="128">
                  <c:v>2024-03-23</c:v>
                </c:pt>
                <c:pt idx="129">
                  <c:v>2024-03-24</c:v>
                </c:pt>
                <c:pt idx="130">
                  <c:v>2024-03-25</c:v>
                </c:pt>
                <c:pt idx="131">
                  <c:v>2024-03-26</c:v>
                </c:pt>
                <c:pt idx="132">
                  <c:v>2024-03-27</c:v>
                </c:pt>
                <c:pt idx="133">
                  <c:v>2024-03-28</c:v>
                </c:pt>
                <c:pt idx="134">
                  <c:v>2024-03-29</c:v>
                </c:pt>
                <c:pt idx="135">
                  <c:v>2024-03-30</c:v>
                </c:pt>
                <c:pt idx="136">
                  <c:v>2024-03-31</c:v>
                </c:pt>
                <c:pt idx="137">
                  <c:v>2024-04-01</c:v>
                </c:pt>
              </c:strCache>
            </c:strRef>
          </c:cat>
          <c:val>
            <c:numRef>
              <c:f>'all-day-glucose'!$B$3:$B$140</c:f>
              <c:numCache>
                <c:formatCode>General</c:formatCode>
                <c:ptCount val="138"/>
                <c:pt idx="1">
                  <c:v>104</c:v>
                </c:pt>
                <c:pt idx="2">
                  <c:v>108</c:v>
                </c:pt>
                <c:pt idx="5">
                  <c:v>105</c:v>
                </c:pt>
                <c:pt idx="6">
                  <c:v>99</c:v>
                </c:pt>
                <c:pt idx="10">
                  <c:v>114</c:v>
                </c:pt>
                <c:pt idx="11">
                  <c:v>106</c:v>
                </c:pt>
                <c:pt idx="15">
                  <c:v>112</c:v>
                </c:pt>
                <c:pt idx="17">
                  <c:v>105</c:v>
                </c:pt>
                <c:pt idx="18">
                  <c:v>105</c:v>
                </c:pt>
                <c:pt idx="19">
                  <c:v>119</c:v>
                </c:pt>
                <c:pt idx="20">
                  <c:v>101</c:v>
                </c:pt>
                <c:pt idx="21">
                  <c:v>105</c:v>
                </c:pt>
                <c:pt idx="22">
                  <c:v>109</c:v>
                </c:pt>
                <c:pt idx="23">
                  <c:v>104</c:v>
                </c:pt>
                <c:pt idx="24">
                  <c:v>96</c:v>
                </c:pt>
                <c:pt idx="25">
                  <c:v>96</c:v>
                </c:pt>
                <c:pt idx="26">
                  <c:v>113</c:v>
                </c:pt>
                <c:pt idx="27">
                  <c:v>106</c:v>
                </c:pt>
                <c:pt idx="28">
                  <c:v>102</c:v>
                </c:pt>
                <c:pt idx="29">
                  <c:v>100</c:v>
                </c:pt>
                <c:pt idx="30">
                  <c:v>116</c:v>
                </c:pt>
                <c:pt idx="31">
                  <c:v>116</c:v>
                </c:pt>
                <c:pt idx="32">
                  <c:v>109</c:v>
                </c:pt>
                <c:pt idx="33">
                  <c:v>113</c:v>
                </c:pt>
                <c:pt idx="34">
                  <c:v>99</c:v>
                </c:pt>
                <c:pt idx="35">
                  <c:v>119</c:v>
                </c:pt>
                <c:pt idx="36">
                  <c:v>106</c:v>
                </c:pt>
                <c:pt idx="37">
                  <c:v>97</c:v>
                </c:pt>
                <c:pt idx="38">
                  <c:v>102</c:v>
                </c:pt>
                <c:pt idx="39">
                  <c:v>116</c:v>
                </c:pt>
                <c:pt idx="40">
                  <c:v>115</c:v>
                </c:pt>
                <c:pt idx="41">
                  <c:v>115</c:v>
                </c:pt>
                <c:pt idx="42">
                  <c:v>115</c:v>
                </c:pt>
                <c:pt idx="43">
                  <c:v>106</c:v>
                </c:pt>
                <c:pt idx="44">
                  <c:v>115</c:v>
                </c:pt>
                <c:pt idx="45">
                  <c:v>118</c:v>
                </c:pt>
                <c:pt idx="46">
                  <c:v>112</c:v>
                </c:pt>
                <c:pt idx="47">
                  <c:v>117</c:v>
                </c:pt>
                <c:pt idx="48">
                  <c:v>118</c:v>
                </c:pt>
                <c:pt idx="49">
                  <c:v>117</c:v>
                </c:pt>
                <c:pt idx="50">
                  <c:v>117</c:v>
                </c:pt>
                <c:pt idx="51">
                  <c:v>125</c:v>
                </c:pt>
                <c:pt idx="52">
                  <c:v>114</c:v>
                </c:pt>
                <c:pt idx="53">
                  <c:v>114</c:v>
                </c:pt>
                <c:pt idx="54">
                  <c:v>108</c:v>
                </c:pt>
                <c:pt idx="55">
                  <c:v>117</c:v>
                </c:pt>
                <c:pt idx="56">
                  <c:v>123</c:v>
                </c:pt>
                <c:pt idx="57">
                  <c:v>114</c:v>
                </c:pt>
                <c:pt idx="58">
                  <c:v>113</c:v>
                </c:pt>
                <c:pt idx="59">
                  <c:v>114</c:v>
                </c:pt>
                <c:pt idx="63">
                  <c:v>145</c:v>
                </c:pt>
                <c:pt idx="64">
                  <c:v>142</c:v>
                </c:pt>
                <c:pt idx="65">
                  <c:v>133</c:v>
                </c:pt>
                <c:pt idx="66">
                  <c:v>118</c:v>
                </c:pt>
                <c:pt idx="68">
                  <c:v>137</c:v>
                </c:pt>
                <c:pt idx="69">
                  <c:v>131</c:v>
                </c:pt>
                <c:pt idx="71">
                  <c:v>135</c:v>
                </c:pt>
                <c:pt idx="73">
                  <c:v>109</c:v>
                </c:pt>
                <c:pt idx="74">
                  <c:v>140</c:v>
                </c:pt>
                <c:pt idx="75">
                  <c:v>135</c:v>
                </c:pt>
                <c:pt idx="77">
                  <c:v>139</c:v>
                </c:pt>
                <c:pt idx="78">
                  <c:v>125</c:v>
                </c:pt>
                <c:pt idx="79">
                  <c:v>128</c:v>
                </c:pt>
                <c:pt idx="80">
                  <c:v>132</c:v>
                </c:pt>
                <c:pt idx="81">
                  <c:v>109</c:v>
                </c:pt>
                <c:pt idx="82">
                  <c:v>121</c:v>
                </c:pt>
                <c:pt idx="83">
                  <c:v>134</c:v>
                </c:pt>
                <c:pt idx="84">
                  <c:v>99</c:v>
                </c:pt>
                <c:pt idx="86">
                  <c:v>119</c:v>
                </c:pt>
                <c:pt idx="87">
                  <c:v>117</c:v>
                </c:pt>
                <c:pt idx="88">
                  <c:v>117</c:v>
                </c:pt>
                <c:pt idx="89">
                  <c:v>107</c:v>
                </c:pt>
                <c:pt idx="90">
                  <c:v>119</c:v>
                </c:pt>
                <c:pt idx="92">
                  <c:v>156</c:v>
                </c:pt>
                <c:pt idx="93">
                  <c:v>117</c:v>
                </c:pt>
                <c:pt idx="94">
                  <c:v>135</c:v>
                </c:pt>
                <c:pt idx="96">
                  <c:v>125</c:v>
                </c:pt>
                <c:pt idx="97">
                  <c:v>121</c:v>
                </c:pt>
                <c:pt idx="98">
                  <c:v>137</c:v>
                </c:pt>
                <c:pt idx="99">
                  <c:v>126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122</c:v>
                </c:pt>
                <c:pt idx="104">
                  <c:v>111</c:v>
                </c:pt>
                <c:pt idx="105">
                  <c:v>96</c:v>
                </c:pt>
                <c:pt idx="106">
                  <c:v>111</c:v>
                </c:pt>
                <c:pt idx="107">
                  <c:v>134</c:v>
                </c:pt>
                <c:pt idx="108">
                  <c:v>101</c:v>
                </c:pt>
                <c:pt idx="109">
                  <c:v>113</c:v>
                </c:pt>
                <c:pt idx="110">
                  <c:v>124</c:v>
                </c:pt>
                <c:pt idx="111">
                  <c:v>119</c:v>
                </c:pt>
                <c:pt idx="112">
                  <c:v>118</c:v>
                </c:pt>
                <c:pt idx="113">
                  <c:v>141</c:v>
                </c:pt>
                <c:pt idx="114">
                  <c:v>116</c:v>
                </c:pt>
                <c:pt idx="115">
                  <c:v>117</c:v>
                </c:pt>
                <c:pt idx="116">
                  <c:v>120</c:v>
                </c:pt>
                <c:pt idx="117">
                  <c:v>122</c:v>
                </c:pt>
                <c:pt idx="118">
                  <c:v>136</c:v>
                </c:pt>
                <c:pt idx="119">
                  <c:v>113</c:v>
                </c:pt>
                <c:pt idx="120">
                  <c:v>110</c:v>
                </c:pt>
                <c:pt idx="121">
                  <c:v>123</c:v>
                </c:pt>
                <c:pt idx="122">
                  <c:v>117</c:v>
                </c:pt>
                <c:pt idx="123">
                  <c:v>112</c:v>
                </c:pt>
                <c:pt idx="124">
                  <c:v>115</c:v>
                </c:pt>
                <c:pt idx="125">
                  <c:v>123</c:v>
                </c:pt>
                <c:pt idx="126">
                  <c:v>129</c:v>
                </c:pt>
                <c:pt idx="127">
                  <c:v>131</c:v>
                </c:pt>
                <c:pt idx="128">
                  <c:v>116</c:v>
                </c:pt>
                <c:pt idx="129">
                  <c:v>115</c:v>
                </c:pt>
                <c:pt idx="130">
                  <c:v>108</c:v>
                </c:pt>
                <c:pt idx="131">
                  <c:v>105</c:v>
                </c:pt>
                <c:pt idx="132">
                  <c:v>109</c:v>
                </c:pt>
                <c:pt idx="133">
                  <c:v>119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7844347"/>
        <c:axId val="56868977"/>
      </c:lineChart>
      <c:catAx>
        <c:axId val="878443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51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868977"/>
        <c:crossesAt val="0"/>
        <c:auto val="1"/>
        <c:lblAlgn val="ctr"/>
        <c:lblOffset val="100"/>
        <c:noMultiLvlLbl val="0"/>
      </c:catAx>
      <c:valAx>
        <c:axId val="56868977"/>
        <c:scaling>
          <c:orientation val="minMax"/>
          <c:max val="160"/>
          <c:min val="9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844347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85311196532265"/>
          <c:y val="0.22540504910593"/>
          <c:w val="0.19808620266623"/>
          <c:h val="0.44761374704327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b4c7dc"/>
    </a:solidFill>
    <a:ln w="18360">
      <a:noFill/>
    </a:ln>
  </c:spPr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Glucose, Hourly (Average)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631168481915"/>
          <c:y val="0.177078718062325"/>
          <c:w val="0.706871050154632"/>
          <c:h val="0.5395067198345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'hourly-average-glucose'!$C$2:$C$2</c:f>
              <c:strCache>
                <c:ptCount val="1"/>
                <c:pt idx="0">
                  <c:v>Glucose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'hourly-average-glucose'!$B$3:$B$18</c:f>
              <c:strCache>
                <c:ptCount val="16"/>
                <c:pt idx="0">
                  <c:v>FBS</c:v>
                </c:pt>
                <c:pt idx="1">
                  <c:v>8 AM</c:v>
                </c:pt>
                <c:pt idx="2">
                  <c:v>9 AM</c:v>
                </c:pt>
                <c:pt idx="3">
                  <c:v>10 AM</c:v>
                </c:pt>
                <c:pt idx="4">
                  <c:v>11 AM</c:v>
                </c:pt>
                <c:pt idx="5">
                  <c:v>12 PM</c:v>
                </c:pt>
                <c:pt idx="6">
                  <c:v>1 PM</c:v>
                </c:pt>
                <c:pt idx="7">
                  <c:v>2 PM</c:v>
                </c:pt>
                <c:pt idx="8">
                  <c:v>3 PM</c:v>
                </c:pt>
                <c:pt idx="9">
                  <c:v>4 PM</c:v>
                </c:pt>
                <c:pt idx="10">
                  <c:v>5 PM</c:v>
                </c:pt>
                <c:pt idx="11">
                  <c:v>6 PM</c:v>
                </c:pt>
                <c:pt idx="12">
                  <c:v>7 PM</c:v>
                </c:pt>
                <c:pt idx="13">
                  <c:v>8 PM</c:v>
                </c:pt>
                <c:pt idx="14">
                  <c:v>9 PM</c:v>
                </c:pt>
                <c:pt idx="15">
                  <c:v>10 PM</c:v>
                </c:pt>
              </c:strCache>
            </c:strRef>
          </c:cat>
          <c:val>
            <c:numRef>
              <c:f>'hourly-average-glucose'!$C$3:$C$18</c:f>
              <c:numCache>
                <c:formatCode>General</c:formatCode>
                <c:ptCount val="16"/>
                <c:pt idx="0">
                  <c:v>116.578947368421</c:v>
                </c:pt>
                <c:pt idx="1">
                  <c:v>130.064516129032</c:v>
                </c:pt>
                <c:pt idx="2">
                  <c:v>136.163265306122</c:v>
                </c:pt>
                <c:pt idx="3">
                  <c:v>125.66</c:v>
                </c:pt>
                <c:pt idx="4">
                  <c:v>127.392156862745</c:v>
                </c:pt>
                <c:pt idx="5">
                  <c:v>117.962962962963</c:v>
                </c:pt>
                <c:pt idx="6">
                  <c:v>133.22</c:v>
                </c:pt>
                <c:pt idx="7">
                  <c:v>125.782608695652</c:v>
                </c:pt>
                <c:pt idx="8">
                  <c:v>130.181818181818</c:v>
                </c:pt>
                <c:pt idx="9">
                  <c:v>125.240740740741</c:v>
                </c:pt>
                <c:pt idx="10">
                  <c:v>123.684210526316</c:v>
                </c:pt>
                <c:pt idx="11">
                  <c:v>126.4375</c:v>
                </c:pt>
                <c:pt idx="12">
                  <c:v>122.0625</c:v>
                </c:pt>
                <c:pt idx="13">
                  <c:v>126.348837209302</c:v>
                </c:pt>
                <c:pt idx="14">
                  <c:v>135.568965517241</c:v>
                </c:pt>
                <c:pt idx="15">
                  <c:v>124.25</c:v>
                </c:pt>
              </c:numCache>
            </c:numRef>
          </c:val>
        </c:ser>
        <c:gapWidth val="100"/>
        <c:overlap val="0"/>
        <c:axId val="90558165"/>
        <c:axId val="73345214"/>
      </c:barChart>
      <c:catAx>
        <c:axId val="905581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of Day</a:t>
                </a:r>
              </a:p>
            </c:rich>
          </c:tx>
          <c:layout>
            <c:manualLayout>
              <c:xMode val="edge"/>
              <c:yMode val="edge"/>
              <c:x val="0.400968132311416"/>
              <c:y val="0.89233495790872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45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345214"/>
        <c:crossesAt val="0"/>
        <c:auto val="1"/>
        <c:lblAlgn val="ctr"/>
        <c:lblOffset val="100"/>
        <c:noMultiLvlLbl val="0"/>
      </c:catAx>
      <c:valAx>
        <c:axId val="73345214"/>
        <c:scaling>
          <c:orientation val="minMax"/>
          <c:min val="11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Glucose (mg/dL)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558165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Overall Glucose Progression over Time
(non-fasting)</a:t>
            </a:r>
          </a:p>
        </c:rich>
      </c:tx>
      <c:layout>
        <c:manualLayout>
          <c:xMode val="edge"/>
          <c:yMode val="edge"/>
          <c:x val="0.181828791503764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4182178911128"/>
          <c:y val="0.134916519755263"/>
          <c:w val="0.707358347435374"/>
          <c:h val="0.664212382038785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'all-day-glucose'!$R$2</c:f>
              <c:strCache>
                <c:ptCount val="1"/>
                <c:pt idx="0">
                  <c:v>Average by Date</c:v>
                </c:pt>
              </c:strCache>
            </c:strRef>
          </c:tx>
          <c:spPr>
            <a:solidFill>
              <a:srgbClr val="3465a4"/>
            </a:solidFill>
            <a:ln w="0">
              <a:solidFill>
                <a:srgbClr val="3465a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Linear</c:name>
            <c:spPr>
              <a:ln w="18360">
                <a:solidFill>
                  <a:srgbClr val="ffd7d7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Degree 2</c:name>
            <c:spPr>
              <a:ln w="18360">
                <a:solidFill>
                  <a:srgbClr val="3465a4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Degree 3</c:name>
            <c:spPr>
              <a:ln w="18360">
                <a:solidFill>
                  <a:srgbClr val="00a933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numRef>
              <c:f>'all-day-glucose'!$A$3:$A$128</c:f>
              <c:numCache>
                <c:formatCode>General</c:formatCod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numCache>
            </c:numRef>
          </c:cat>
          <c:val>
            <c:numRef>
              <c:f>'all-day-glucose'!$R$3:$R$128</c:f>
              <c:numCache>
                <c:formatCode>General</c:formatCode>
                <c:ptCount val="126"/>
                <c:pt idx="0">
                  <c:v>124.5</c:v>
                </c:pt>
                <c:pt idx="1">
                  <c:v>118.75</c:v>
                </c:pt>
                <c:pt idx="2">
                  <c:v>121.666666666667</c:v>
                </c:pt>
                <c:pt idx="3">
                  <c:v>117</c:v>
                </c:pt>
                <c:pt idx="4">
                  <c:v>132</c:v>
                </c:pt>
                <c:pt idx="6">
                  <c:v>104.5</c:v>
                </c:pt>
                <c:pt idx="10">
                  <c:v>106</c:v>
                </c:pt>
                <c:pt idx="12">
                  <c:v>116</c:v>
                </c:pt>
                <c:pt idx="13">
                  <c:v>105</c:v>
                </c:pt>
                <c:pt idx="14">
                  <c:v>113.5</c:v>
                </c:pt>
                <c:pt idx="15">
                  <c:v>119.75</c:v>
                </c:pt>
                <c:pt idx="16">
                  <c:v>107.666666666667</c:v>
                </c:pt>
                <c:pt idx="17">
                  <c:v>119</c:v>
                </c:pt>
                <c:pt idx="18">
                  <c:v>152.75</c:v>
                </c:pt>
                <c:pt idx="19">
                  <c:v>130.5</c:v>
                </c:pt>
                <c:pt idx="20">
                  <c:v>112</c:v>
                </c:pt>
                <c:pt idx="21">
                  <c:v>110.8</c:v>
                </c:pt>
                <c:pt idx="22">
                  <c:v>127.6</c:v>
                </c:pt>
                <c:pt idx="23">
                  <c:v>110.4</c:v>
                </c:pt>
                <c:pt idx="24">
                  <c:v>127.428571428571</c:v>
                </c:pt>
                <c:pt idx="25">
                  <c:v>121</c:v>
                </c:pt>
                <c:pt idx="26">
                  <c:v>114.166666666667</c:v>
                </c:pt>
                <c:pt idx="27">
                  <c:v>113.5</c:v>
                </c:pt>
                <c:pt idx="28">
                  <c:v>107.5</c:v>
                </c:pt>
                <c:pt idx="29">
                  <c:v>119.6</c:v>
                </c:pt>
                <c:pt idx="30">
                  <c:v>119</c:v>
                </c:pt>
                <c:pt idx="31">
                  <c:v>116</c:v>
                </c:pt>
                <c:pt idx="32">
                  <c:v>126</c:v>
                </c:pt>
                <c:pt idx="33">
                  <c:v>108.5</c:v>
                </c:pt>
                <c:pt idx="34">
                  <c:v>111.25</c:v>
                </c:pt>
                <c:pt idx="35">
                  <c:v>120</c:v>
                </c:pt>
                <c:pt idx="36">
                  <c:v>120.333333333333</c:v>
                </c:pt>
                <c:pt idx="37">
                  <c:v>112</c:v>
                </c:pt>
                <c:pt idx="38">
                  <c:v>101</c:v>
                </c:pt>
                <c:pt idx="39">
                  <c:v>163</c:v>
                </c:pt>
                <c:pt idx="40">
                  <c:v>108</c:v>
                </c:pt>
                <c:pt idx="41">
                  <c:v>133</c:v>
                </c:pt>
                <c:pt idx="42">
                  <c:v>96</c:v>
                </c:pt>
                <c:pt idx="43">
                  <c:v>127.333333333333</c:v>
                </c:pt>
                <c:pt idx="44">
                  <c:v>116</c:v>
                </c:pt>
                <c:pt idx="45">
                  <c:v>126</c:v>
                </c:pt>
                <c:pt idx="46">
                  <c:v>144</c:v>
                </c:pt>
                <c:pt idx="47">
                  <c:v>152</c:v>
                </c:pt>
                <c:pt idx="48">
                  <c:v>118</c:v>
                </c:pt>
                <c:pt idx="49">
                  <c:v>127.333333333333</c:v>
                </c:pt>
                <c:pt idx="50">
                  <c:v>115</c:v>
                </c:pt>
                <c:pt idx="51">
                  <c:v>130</c:v>
                </c:pt>
                <c:pt idx="52">
                  <c:v>131.25</c:v>
                </c:pt>
                <c:pt idx="53">
                  <c:v>115</c:v>
                </c:pt>
                <c:pt idx="54">
                  <c:v>129.4</c:v>
                </c:pt>
                <c:pt idx="55">
                  <c:v>112</c:v>
                </c:pt>
                <c:pt idx="56">
                  <c:v>149.571428571429</c:v>
                </c:pt>
                <c:pt idx="57">
                  <c:v>129.714285714286</c:v>
                </c:pt>
                <c:pt idx="58">
                  <c:v>124.625</c:v>
                </c:pt>
                <c:pt idx="59">
                  <c:v>134.2</c:v>
                </c:pt>
                <c:pt idx="60">
                  <c:v>121</c:v>
                </c:pt>
                <c:pt idx="63">
                  <c:v>124.25</c:v>
                </c:pt>
                <c:pt idx="64">
                  <c:v>128.75</c:v>
                </c:pt>
                <c:pt idx="65">
                  <c:v>134.5</c:v>
                </c:pt>
                <c:pt idx="66">
                  <c:v>133.2</c:v>
                </c:pt>
                <c:pt idx="67">
                  <c:v>111.25</c:v>
                </c:pt>
                <c:pt idx="68">
                  <c:v>135.25</c:v>
                </c:pt>
                <c:pt idx="69">
                  <c:v>103</c:v>
                </c:pt>
                <c:pt idx="70">
                  <c:v>152.8</c:v>
                </c:pt>
                <c:pt idx="72">
                  <c:v>136.4</c:v>
                </c:pt>
                <c:pt idx="73">
                  <c:v>109</c:v>
                </c:pt>
                <c:pt idx="74">
                  <c:v>137.714285714286</c:v>
                </c:pt>
                <c:pt idx="75">
                  <c:v>170.125</c:v>
                </c:pt>
                <c:pt idx="76">
                  <c:v>126.555555555556</c:v>
                </c:pt>
                <c:pt idx="77">
                  <c:v>136.555555555556</c:v>
                </c:pt>
                <c:pt idx="78">
                  <c:v>123.571428571429</c:v>
                </c:pt>
                <c:pt idx="79">
                  <c:v>130.833333333333</c:v>
                </c:pt>
                <c:pt idx="80">
                  <c:v>115</c:v>
                </c:pt>
                <c:pt idx="81">
                  <c:v>130.125</c:v>
                </c:pt>
                <c:pt idx="82">
                  <c:v>119.625</c:v>
                </c:pt>
                <c:pt idx="83">
                  <c:v>130.25</c:v>
                </c:pt>
                <c:pt idx="84">
                  <c:v>143.75</c:v>
                </c:pt>
                <c:pt idx="85">
                  <c:v>132.75</c:v>
                </c:pt>
                <c:pt idx="86">
                  <c:v>133.181818181818</c:v>
                </c:pt>
                <c:pt idx="87">
                  <c:v>113.375</c:v>
                </c:pt>
                <c:pt idx="88">
                  <c:v>127.125</c:v>
                </c:pt>
                <c:pt idx="89">
                  <c:v>133.428571428571</c:v>
                </c:pt>
                <c:pt idx="90">
                  <c:v>148.333333333333</c:v>
                </c:pt>
                <c:pt idx="91">
                  <c:v>138.875</c:v>
                </c:pt>
                <c:pt idx="92">
                  <c:v>137.625</c:v>
                </c:pt>
                <c:pt idx="93">
                  <c:v>137.142857142857</c:v>
                </c:pt>
                <c:pt idx="94">
                  <c:v>148.333333333333</c:v>
                </c:pt>
                <c:pt idx="95">
                  <c:v>139.333333333333</c:v>
                </c:pt>
                <c:pt idx="96">
                  <c:v>132.625</c:v>
                </c:pt>
                <c:pt idx="97">
                  <c:v>128.583333333333</c:v>
                </c:pt>
                <c:pt idx="98">
                  <c:v>124.916666666667</c:v>
                </c:pt>
                <c:pt idx="99">
                  <c:v>115.866666666667</c:v>
                </c:pt>
                <c:pt idx="100">
                  <c:v>100</c:v>
                </c:pt>
                <c:pt idx="101">
                  <c:v>127.5</c:v>
                </c:pt>
                <c:pt idx="102">
                  <c:v>119</c:v>
                </c:pt>
                <c:pt idx="103">
                  <c:v>136.666666666667</c:v>
                </c:pt>
                <c:pt idx="104">
                  <c:v>120.333333333333</c:v>
                </c:pt>
                <c:pt idx="105">
                  <c:v>116.888888888889</c:v>
                </c:pt>
                <c:pt idx="106">
                  <c:v>115.454545454545</c:v>
                </c:pt>
                <c:pt idx="107">
                  <c:v>124.888888888889</c:v>
                </c:pt>
                <c:pt idx="108">
                  <c:v>119.636363636364</c:v>
                </c:pt>
                <c:pt idx="109">
                  <c:v>126.75</c:v>
                </c:pt>
                <c:pt idx="110">
                  <c:v>129.916666666667</c:v>
                </c:pt>
                <c:pt idx="111">
                  <c:v>129.5</c:v>
                </c:pt>
                <c:pt idx="112">
                  <c:v>127.714285714286</c:v>
                </c:pt>
                <c:pt idx="113">
                  <c:v>131.384615384615</c:v>
                </c:pt>
                <c:pt idx="114">
                  <c:v>154</c:v>
                </c:pt>
                <c:pt idx="115">
                  <c:v>139.3</c:v>
                </c:pt>
                <c:pt idx="116">
                  <c:v>128.5</c:v>
                </c:pt>
                <c:pt idx="117">
                  <c:v>140.25</c:v>
                </c:pt>
                <c:pt idx="118">
                  <c:v>120.857142857143</c:v>
                </c:pt>
                <c:pt idx="119">
                  <c:v>130.7</c:v>
                </c:pt>
                <c:pt idx="120">
                  <c:v>132.111111111111</c:v>
                </c:pt>
                <c:pt idx="121">
                  <c:v>122.5</c:v>
                </c:pt>
                <c:pt idx="122">
                  <c:v>121</c:v>
                </c:pt>
                <c:pt idx="123">
                  <c:v>114</c:v>
                </c:pt>
                <c:pt idx="124">
                  <c:v>118.428571428571</c:v>
                </c:pt>
                <c:pt idx="125">
                  <c:v>119.333333333333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4820420"/>
        <c:axId val="41054328"/>
      </c:lineChart>
      <c:dateAx>
        <c:axId val="84820420"/>
        <c:scaling>
          <c:orientation val="minMax"/>
          <c:max val="45413"/>
          <c:min val="45231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054328"/>
        <c:crossesAt val="0"/>
        <c:auto val="1"/>
        <c:lblOffset val="100"/>
        <c:baseTimeUnit val="days"/>
        <c:majorUnit val="1"/>
        <c:majorTimeUnit val="months"/>
        <c:noMultiLvlLbl val="0"/>
      </c:dateAx>
      <c:valAx>
        <c:axId val="41054328"/>
        <c:scaling>
          <c:orientation val="minMax"/>
          <c:max val="180"/>
          <c:min val="1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820420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13065033537475"/>
          <c:y val="0.343615045877911"/>
          <c:w val="0.174569845435987"/>
          <c:h val="0.24846678023850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Hourly High Glucose Readings over Time</a:t>
            </a:r>
          </a:p>
        </c:rich>
      </c:tx>
      <c:layout>
        <c:manualLayout>
          <c:xMode val="edge"/>
          <c:yMode val="edge"/>
          <c:x val="0.192689477986687"/>
          <c:y val="0.0093708165997322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694616372767"/>
          <c:y val="0.114859437751004"/>
          <c:w val="0.64410837323368"/>
          <c:h val="0.626773761713521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'all-day-glucose'!$D$2</c:f>
              <c:strCache>
                <c:ptCount val="1"/>
                <c:pt idx="0">
                  <c:v>9 AM</c:v>
                </c:pt>
              </c:strCache>
            </c:strRef>
          </c:tx>
          <c:spPr>
            <a:solidFill>
              <a:srgbClr val="2a6099"/>
            </a:solidFill>
            <a:ln w="0">
              <a:solidFill>
                <a:srgbClr val="2a6099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9 AM Lin</c:name>
            <c:spPr>
              <a:ln w="18360">
                <a:solidFill>
                  <a:srgbClr val="5983b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9 AM Deg 2</c:name>
            <c:spPr>
              <a:ln w="18360">
                <a:solidFill>
                  <a:srgbClr val="2a6099"/>
                </a:solidFill>
                <a:prstDash val="sysDash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9 AM Deg 3</c:name>
            <c:spPr>
              <a:ln w="18360">
                <a:solidFill>
                  <a:srgbClr val="2a6099"/>
                </a:solidFill>
                <a:prstDash val="dash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strRef>
              <c:f>'all-day-glucose'!$A$3:$A$128</c:f>
              <c:strCach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strCache>
            </c:strRef>
          </c:cat>
          <c:val>
            <c:numRef>
              <c:f>'all-day-glucose'!$D$3:$D$128</c:f>
              <c:numCache>
                <c:formatCode>General</c:formatCode>
                <c:ptCount val="126"/>
                <c:pt idx="0">
                  <c:v>138</c:v>
                </c:pt>
                <c:pt idx="4">
                  <c:v>120</c:v>
                </c:pt>
                <c:pt idx="14">
                  <c:v>106</c:v>
                </c:pt>
                <c:pt idx="15">
                  <c:v>149</c:v>
                </c:pt>
                <c:pt idx="16">
                  <c:v>116</c:v>
                </c:pt>
                <c:pt idx="18">
                  <c:v>224</c:v>
                </c:pt>
                <c:pt idx="19">
                  <c:v>128</c:v>
                </c:pt>
                <c:pt idx="21">
                  <c:v>115</c:v>
                </c:pt>
                <c:pt idx="22">
                  <c:v>140</c:v>
                </c:pt>
                <c:pt idx="23">
                  <c:v>105</c:v>
                </c:pt>
                <c:pt idx="25">
                  <c:v>111</c:v>
                </c:pt>
                <c:pt idx="26">
                  <c:v>108</c:v>
                </c:pt>
                <c:pt idx="32">
                  <c:v>176</c:v>
                </c:pt>
                <c:pt idx="33">
                  <c:v>99</c:v>
                </c:pt>
                <c:pt idx="37">
                  <c:v>104</c:v>
                </c:pt>
                <c:pt idx="41">
                  <c:v>120</c:v>
                </c:pt>
                <c:pt idx="52">
                  <c:v>165</c:v>
                </c:pt>
                <c:pt idx="54">
                  <c:v>113</c:v>
                </c:pt>
                <c:pt idx="57">
                  <c:v>117</c:v>
                </c:pt>
                <c:pt idx="59">
                  <c:v>154</c:v>
                </c:pt>
                <c:pt idx="65">
                  <c:v>140</c:v>
                </c:pt>
                <c:pt idx="66">
                  <c:v>126</c:v>
                </c:pt>
                <c:pt idx="70">
                  <c:v>134</c:v>
                </c:pt>
                <c:pt idx="73">
                  <c:v>109</c:v>
                </c:pt>
                <c:pt idx="77">
                  <c:v>179</c:v>
                </c:pt>
                <c:pt idx="86">
                  <c:v>125</c:v>
                </c:pt>
                <c:pt idx="87">
                  <c:v>121</c:v>
                </c:pt>
                <c:pt idx="88">
                  <c:v>153</c:v>
                </c:pt>
                <c:pt idx="98">
                  <c:v>141</c:v>
                </c:pt>
                <c:pt idx="99">
                  <c:v>164</c:v>
                </c:pt>
                <c:pt idx="101">
                  <c:v>123</c:v>
                </c:pt>
                <c:pt idx="102">
                  <c:v>143</c:v>
                </c:pt>
                <c:pt idx="103">
                  <c:v>158</c:v>
                </c:pt>
                <c:pt idx="104">
                  <c:v>117</c:v>
                </c:pt>
                <c:pt idx="105">
                  <c:v>114</c:v>
                </c:pt>
                <c:pt idx="107">
                  <c:v>135</c:v>
                </c:pt>
                <c:pt idx="108">
                  <c:v>95</c:v>
                </c:pt>
                <c:pt idx="109">
                  <c:v>121</c:v>
                </c:pt>
                <c:pt idx="110">
                  <c:v>152</c:v>
                </c:pt>
                <c:pt idx="111">
                  <c:v>128</c:v>
                </c:pt>
                <c:pt idx="113">
                  <c:v>274</c:v>
                </c:pt>
                <c:pt idx="114">
                  <c:v>144</c:v>
                </c:pt>
                <c:pt idx="115">
                  <c:v>135</c:v>
                </c:pt>
                <c:pt idx="116">
                  <c:v>148</c:v>
                </c:pt>
                <c:pt idx="117">
                  <c:v>122</c:v>
                </c:pt>
                <c:pt idx="119">
                  <c:v>165</c:v>
                </c:pt>
                <c:pt idx="120">
                  <c:v>131</c:v>
                </c:pt>
                <c:pt idx="124">
                  <c:v>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'all-day-glucose'!$H$2</c:f>
              <c:strCache>
                <c:ptCount val="1"/>
                <c:pt idx="0">
                  <c:v>1 PM</c:v>
                </c:pt>
              </c:strCache>
            </c:strRef>
          </c:tx>
          <c:spPr>
            <a:solidFill>
              <a:srgbClr val="ff420e"/>
            </a:solidFill>
            <a:ln w="0">
              <a:solidFill>
                <a:srgbClr val="ff420e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1 PM Lin</c:name>
            <c:spPr>
              <a:ln w="18360">
                <a:solidFill>
                  <a:srgbClr val="ff420e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1 PM Deg 2</c:name>
            <c:spPr>
              <a:ln w="18360">
                <a:solidFill>
                  <a:srgbClr val="ff420e"/>
                </a:solidFill>
                <a:prstDash val="sysDash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1 PM Deg 3</c:name>
            <c:spPr>
              <a:ln cap="rnd" w="18360">
                <a:solidFill>
                  <a:srgbClr val="ff420e"/>
                </a:solidFill>
                <a:prstDash val="lgDash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strRef>
              <c:f>'all-day-glucose'!$A$3:$A$128</c:f>
              <c:strCach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strCache>
            </c:strRef>
          </c:cat>
          <c:val>
            <c:numRef>
              <c:f>'all-day-glucose'!$H$3:$H$128</c:f>
              <c:numCache>
                <c:formatCode>General</c:formatCode>
                <c:ptCount val="126"/>
                <c:pt idx="0">
                  <c:v>109</c:v>
                </c:pt>
                <c:pt idx="4">
                  <c:v>161</c:v>
                </c:pt>
                <c:pt idx="19">
                  <c:v>122</c:v>
                </c:pt>
                <c:pt idx="20">
                  <c:v>91</c:v>
                </c:pt>
                <c:pt idx="23">
                  <c:v>113</c:v>
                </c:pt>
                <c:pt idx="24">
                  <c:v>139</c:v>
                </c:pt>
                <c:pt idx="27">
                  <c:v>117</c:v>
                </c:pt>
                <c:pt idx="49">
                  <c:v>107</c:v>
                </c:pt>
                <c:pt idx="57">
                  <c:v>118</c:v>
                </c:pt>
                <c:pt idx="58">
                  <c:v>125</c:v>
                </c:pt>
                <c:pt idx="63">
                  <c:v>142</c:v>
                </c:pt>
                <c:pt idx="67">
                  <c:v>117</c:v>
                </c:pt>
                <c:pt idx="70">
                  <c:v>176</c:v>
                </c:pt>
                <c:pt idx="76">
                  <c:v>109</c:v>
                </c:pt>
                <c:pt idx="77">
                  <c:v>126</c:v>
                </c:pt>
                <c:pt idx="78">
                  <c:v>145</c:v>
                </c:pt>
                <c:pt idx="81">
                  <c:v>160</c:v>
                </c:pt>
                <c:pt idx="82">
                  <c:v>124</c:v>
                </c:pt>
                <c:pt idx="86">
                  <c:v>151</c:v>
                </c:pt>
                <c:pt idx="87">
                  <c:v>112</c:v>
                </c:pt>
                <c:pt idx="91">
                  <c:v>190</c:v>
                </c:pt>
                <c:pt idx="93">
                  <c:v>129</c:v>
                </c:pt>
                <c:pt idx="94">
                  <c:v>127</c:v>
                </c:pt>
                <c:pt idx="96">
                  <c:v>127</c:v>
                </c:pt>
                <c:pt idx="97">
                  <c:v>139</c:v>
                </c:pt>
                <c:pt idx="98">
                  <c:v>133</c:v>
                </c:pt>
                <c:pt idx="99">
                  <c:v>90</c:v>
                </c:pt>
                <c:pt idx="102">
                  <c:v>143</c:v>
                </c:pt>
                <c:pt idx="103">
                  <c:v>195</c:v>
                </c:pt>
                <c:pt idx="104">
                  <c:v>153</c:v>
                </c:pt>
                <c:pt idx="105">
                  <c:v>141</c:v>
                </c:pt>
                <c:pt idx="106">
                  <c:v>117</c:v>
                </c:pt>
                <c:pt idx="107">
                  <c:v>189</c:v>
                </c:pt>
                <c:pt idx="108">
                  <c:v>125</c:v>
                </c:pt>
                <c:pt idx="109">
                  <c:v>103</c:v>
                </c:pt>
                <c:pt idx="110">
                  <c:v>137</c:v>
                </c:pt>
                <c:pt idx="111">
                  <c:v>138</c:v>
                </c:pt>
                <c:pt idx="112">
                  <c:v>109</c:v>
                </c:pt>
                <c:pt idx="113">
                  <c:v>117</c:v>
                </c:pt>
                <c:pt idx="114">
                  <c:v>188</c:v>
                </c:pt>
                <c:pt idx="115">
                  <c:v>205</c:v>
                </c:pt>
                <c:pt idx="119">
                  <c:v>128</c:v>
                </c:pt>
                <c:pt idx="120">
                  <c:v>166</c:v>
                </c:pt>
                <c:pt idx="121">
                  <c:v>105</c:v>
                </c:pt>
                <c:pt idx="122">
                  <c:v>149</c:v>
                </c:pt>
                <c:pt idx="123">
                  <c:v>110</c:v>
                </c:pt>
                <c:pt idx="12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'all-day-glucose'!$P$2</c:f>
              <c:strCache>
                <c:ptCount val="1"/>
                <c:pt idx="0">
                  <c:v>9 PM</c:v>
                </c:pt>
              </c:strCache>
            </c:strRef>
          </c:tx>
          <c:spPr>
            <a:solidFill>
              <a:srgbClr val="ffd320"/>
            </a:solidFill>
            <a:ln w="0">
              <a:solidFill>
                <a:srgbClr val="ffd320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9 PM Lin</c:name>
            <c:spPr>
              <a:ln w="18360">
                <a:solidFill>
                  <a:srgbClr val="ffd32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9 PM Deg 2</c:name>
            <c:spPr>
              <a:ln w="18360">
                <a:solidFill>
                  <a:srgbClr val="ffd320"/>
                </a:solidFill>
                <a:prstDash val="sysDash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9 PM Deg 3</c:name>
            <c:spPr>
              <a:ln w="18360">
                <a:solidFill>
                  <a:srgbClr val="ffd320"/>
                </a:solidFill>
                <a:prstDash val="lgDash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strRef>
              <c:f>'all-day-glucose'!$A$3:$A$128</c:f>
              <c:strCach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strCache>
            </c:strRef>
          </c:cat>
          <c:val>
            <c:numRef>
              <c:f>'all-day-glucose'!$P$3:$P$128</c:f>
              <c:numCache>
                <c:formatCode>General</c:formatCode>
                <c:ptCount val="126"/>
                <c:pt idx="0">
                  <c:v>124</c:v>
                </c:pt>
                <c:pt idx="4">
                  <c:v>148</c:v>
                </c:pt>
                <c:pt idx="17">
                  <c:v>137</c:v>
                </c:pt>
                <c:pt idx="20">
                  <c:v>127</c:v>
                </c:pt>
                <c:pt idx="21">
                  <c:v>124</c:v>
                </c:pt>
                <c:pt idx="22">
                  <c:v>105</c:v>
                </c:pt>
                <c:pt idx="23">
                  <c:v>104</c:v>
                </c:pt>
                <c:pt idx="24">
                  <c:v>121</c:v>
                </c:pt>
                <c:pt idx="30">
                  <c:v>130</c:v>
                </c:pt>
                <c:pt idx="32">
                  <c:v>104</c:v>
                </c:pt>
                <c:pt idx="34">
                  <c:v>120</c:v>
                </c:pt>
                <c:pt idx="43">
                  <c:v>157</c:v>
                </c:pt>
                <c:pt idx="50">
                  <c:v>123</c:v>
                </c:pt>
                <c:pt idx="54">
                  <c:v>119</c:v>
                </c:pt>
                <c:pt idx="56">
                  <c:v>107</c:v>
                </c:pt>
                <c:pt idx="57">
                  <c:v>117</c:v>
                </c:pt>
                <c:pt idx="58">
                  <c:v>135</c:v>
                </c:pt>
                <c:pt idx="59">
                  <c:v>155</c:v>
                </c:pt>
                <c:pt idx="64">
                  <c:v>115</c:v>
                </c:pt>
                <c:pt idx="70">
                  <c:v>162</c:v>
                </c:pt>
                <c:pt idx="72">
                  <c:v>129</c:v>
                </c:pt>
                <c:pt idx="74">
                  <c:v>151</c:v>
                </c:pt>
                <c:pt idx="75">
                  <c:v>183</c:v>
                </c:pt>
                <c:pt idx="76">
                  <c:v>110</c:v>
                </c:pt>
                <c:pt idx="78">
                  <c:v>142</c:v>
                </c:pt>
                <c:pt idx="80">
                  <c:v>116</c:v>
                </c:pt>
                <c:pt idx="81">
                  <c:v>125</c:v>
                </c:pt>
                <c:pt idx="83">
                  <c:v>110</c:v>
                </c:pt>
                <c:pt idx="84">
                  <c:v>194</c:v>
                </c:pt>
                <c:pt idx="85">
                  <c:v>139</c:v>
                </c:pt>
                <c:pt idx="86">
                  <c:v>96</c:v>
                </c:pt>
                <c:pt idx="89">
                  <c:v>166</c:v>
                </c:pt>
                <c:pt idx="91">
                  <c:v>143</c:v>
                </c:pt>
                <c:pt idx="93">
                  <c:v>156</c:v>
                </c:pt>
                <c:pt idx="94">
                  <c:v>117</c:v>
                </c:pt>
                <c:pt idx="95">
                  <c:v>149</c:v>
                </c:pt>
                <c:pt idx="96">
                  <c:v>158</c:v>
                </c:pt>
                <c:pt idx="97">
                  <c:v>126</c:v>
                </c:pt>
                <c:pt idx="98">
                  <c:v>117</c:v>
                </c:pt>
                <c:pt idx="99">
                  <c:v>111</c:v>
                </c:pt>
                <c:pt idx="101">
                  <c:v>145</c:v>
                </c:pt>
                <c:pt idx="102">
                  <c:v>161</c:v>
                </c:pt>
                <c:pt idx="105">
                  <c:v>138</c:v>
                </c:pt>
                <c:pt idx="106">
                  <c:v>140</c:v>
                </c:pt>
                <c:pt idx="110">
                  <c:v>102</c:v>
                </c:pt>
                <c:pt idx="111">
                  <c:v>165</c:v>
                </c:pt>
                <c:pt idx="112">
                  <c:v>160</c:v>
                </c:pt>
                <c:pt idx="113">
                  <c:v>158</c:v>
                </c:pt>
                <c:pt idx="115">
                  <c:v>158</c:v>
                </c:pt>
                <c:pt idx="117">
                  <c:v>185</c:v>
                </c:pt>
                <c:pt idx="119">
                  <c:v>106</c:v>
                </c:pt>
                <c:pt idx="122">
                  <c:v>97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8087513"/>
        <c:axId val="57775575"/>
      </c:lineChart>
      <c:catAx>
        <c:axId val="3808751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775575"/>
        <c:crossesAt val="0"/>
        <c:auto val="1"/>
        <c:lblAlgn val="ctr"/>
        <c:lblOffset val="100"/>
        <c:noMultiLvlLbl val="0"/>
      </c:catAx>
      <c:valAx>
        <c:axId val="57775575"/>
        <c:scaling>
          <c:orientation val="minMax"/>
          <c:max val="170"/>
          <c:min val="11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087513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8040635217188"/>
          <c:y val="0.0600910064239829"/>
          <c:w val="0.222092480149463"/>
          <c:h val="0.89239828693790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18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6.xml"/><Relationship Id="rId2" Type="http://schemas.openxmlformats.org/officeDocument/2006/relationships/chart" Target="../charts/chart18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89.xml"/><Relationship Id="rId2" Type="http://schemas.openxmlformats.org/officeDocument/2006/relationships/chart" Target="../charts/chart19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90360</xdr:colOff>
      <xdr:row>0</xdr:row>
      <xdr:rowOff>84240</xdr:rowOff>
    </xdr:from>
    <xdr:to>
      <xdr:col>16</xdr:col>
      <xdr:colOff>273240</xdr:colOff>
      <xdr:row>0</xdr:row>
      <xdr:rowOff>2667240</xdr:rowOff>
    </xdr:to>
    <xdr:graphicFrame>
      <xdr:nvGraphicFramePr>
        <xdr:cNvPr id="0" name=""/>
        <xdr:cNvGraphicFramePr/>
      </xdr:nvGraphicFramePr>
      <xdr:xfrm>
        <a:off x="90360" y="84240"/>
        <a:ext cx="5382360" cy="258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25560</xdr:colOff>
      <xdr:row>0</xdr:row>
      <xdr:rowOff>96480</xdr:rowOff>
    </xdr:from>
    <xdr:to>
      <xdr:col>20</xdr:col>
      <xdr:colOff>2733840</xdr:colOff>
      <xdr:row>0</xdr:row>
      <xdr:rowOff>2682720</xdr:rowOff>
    </xdr:to>
    <xdr:graphicFrame>
      <xdr:nvGraphicFramePr>
        <xdr:cNvPr id="1" name=""/>
        <xdr:cNvGraphicFramePr/>
      </xdr:nvGraphicFramePr>
      <xdr:xfrm>
        <a:off x="5563440" y="96480"/>
        <a:ext cx="4400640" cy="258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42120</xdr:colOff>
      <xdr:row>0</xdr:row>
      <xdr:rowOff>52920</xdr:rowOff>
    </xdr:from>
    <xdr:to>
      <xdr:col>7</xdr:col>
      <xdr:colOff>755640</xdr:colOff>
      <xdr:row>0</xdr:row>
      <xdr:rowOff>2490120</xdr:rowOff>
    </xdr:to>
    <xdr:graphicFrame>
      <xdr:nvGraphicFramePr>
        <xdr:cNvPr id="2" name=""/>
        <xdr:cNvGraphicFramePr/>
      </xdr:nvGraphicFramePr>
      <xdr:xfrm>
        <a:off x="42120" y="52920"/>
        <a:ext cx="5354280" cy="243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45360</xdr:colOff>
      <xdr:row>0</xdr:row>
      <xdr:rowOff>51120</xdr:rowOff>
    </xdr:from>
    <xdr:to>
      <xdr:col>7</xdr:col>
      <xdr:colOff>524880</xdr:colOff>
      <xdr:row>21</xdr:row>
      <xdr:rowOff>108360</xdr:rowOff>
    </xdr:to>
    <xdr:graphicFrame>
      <xdr:nvGraphicFramePr>
        <xdr:cNvPr id="3" name=""/>
        <xdr:cNvGraphicFramePr/>
      </xdr:nvGraphicFramePr>
      <xdr:xfrm>
        <a:off x="45360" y="51120"/>
        <a:ext cx="6168960" cy="347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53640</xdr:colOff>
      <xdr:row>22</xdr:row>
      <xdr:rowOff>19080</xdr:rowOff>
    </xdr:from>
    <xdr:to>
      <xdr:col>7</xdr:col>
      <xdr:colOff>529200</xdr:colOff>
      <xdr:row>38</xdr:row>
      <xdr:rowOff>106920</xdr:rowOff>
    </xdr:to>
    <xdr:graphicFrame>
      <xdr:nvGraphicFramePr>
        <xdr:cNvPr id="4" name=""/>
        <xdr:cNvGraphicFramePr/>
      </xdr:nvGraphicFramePr>
      <xdr:xfrm>
        <a:off x="53640" y="3595320"/>
        <a:ext cx="6165000" cy="268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4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532" topLeftCell="C133" activePane="bottomLeft" state="split"/>
      <selection pane="topLeft" activeCell="A1" activeCellId="0" sqref="A1"/>
      <selection pane="bottomLeft" activeCell="C136" activeCellId="0" sqref="C1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6"/>
    <col collapsed="false" customWidth="true" hidden="false" outlineLevel="0" max="2" min="2" style="2" width="4.6"/>
    <col collapsed="false" customWidth="true" hidden="false" outlineLevel="0" max="3" min="3" style="1" width="4.3"/>
    <col collapsed="false" customWidth="true" hidden="false" outlineLevel="0" max="4" min="4" style="1" width="4.47"/>
    <col collapsed="false" customWidth="true" hidden="false" outlineLevel="0" max="5" min="5" style="1" width="4.5"/>
    <col collapsed="false" customWidth="true" hidden="false" outlineLevel="0" max="6" min="6" style="1" width="5"/>
    <col collapsed="false" customWidth="true" hidden="false" outlineLevel="0" max="7" min="7" style="1" width="4.7"/>
    <col collapsed="false" customWidth="true" hidden="false" outlineLevel="0" max="8" min="8" style="1" width="4.2"/>
    <col collapsed="false" customWidth="true" hidden="false" outlineLevel="0" max="9" min="9" style="1" width="4.12"/>
    <col collapsed="false" customWidth="true" hidden="false" outlineLevel="0" max="10" min="10" style="1" width="4.3"/>
    <col collapsed="false" customWidth="true" hidden="false" outlineLevel="0" max="11" min="11" style="1" width="3.61"/>
    <col collapsed="false" customWidth="true" hidden="false" outlineLevel="0" max="12" min="12" style="1" width="4.1"/>
    <col collapsed="false" customWidth="true" hidden="false" outlineLevel="0" max="13" min="13" style="1" width="3.8"/>
    <col collapsed="false" customWidth="true" hidden="false" outlineLevel="0" max="14" min="14" style="1" width="4"/>
    <col collapsed="false" customWidth="true" hidden="false" outlineLevel="0" max="15" min="15" style="2" width="5.06"/>
    <col collapsed="false" customWidth="true" hidden="false" outlineLevel="0" max="16" min="16" style="1" width="3.4"/>
    <col collapsed="false" customWidth="true" hidden="false" outlineLevel="0" max="17" min="17" style="1" width="4.8"/>
    <col collapsed="false" customWidth="true" hidden="false" outlineLevel="0" max="18" min="18" style="3" width="9.01"/>
    <col collapsed="false" customWidth="true" hidden="false" outlineLevel="0" max="19" min="19" style="4" width="8.3"/>
    <col collapsed="false" customWidth="true" hidden="false" outlineLevel="0" max="20" min="20" style="4" width="6.7"/>
    <col collapsed="false" customWidth="true" hidden="false" outlineLevel="0" max="21" min="21" style="5" width="39.46"/>
    <col collapsed="false" customWidth="true" hidden="false" outlineLevel="0" max="22" min="22" style="6" width="4.23"/>
    <col collapsed="false" customWidth="true" hidden="false" outlineLevel="0" max="23" min="23" style="7" width="2.94"/>
    <col collapsed="false" customWidth="true" hidden="false" outlineLevel="0" max="24" min="24" style="7" width="2.82"/>
    <col collapsed="false" customWidth="true" hidden="false" outlineLevel="0" max="25" min="25" style="7" width="2.57"/>
    <col collapsed="false" customWidth="true" hidden="false" outlineLevel="0" max="26" min="26" style="7" width="7.7"/>
    <col collapsed="false" customWidth="true" hidden="false" outlineLevel="0" max="27" min="27" style="7" width="5.9"/>
    <col collapsed="false" customWidth="true" hidden="false" outlineLevel="0" max="28" min="28" style="7" width="2.9"/>
    <col collapsed="false" customWidth="true" hidden="false" outlineLevel="0" max="29" min="29" style="7" width="2.2"/>
    <col collapsed="false" customWidth="true" hidden="false" outlineLevel="0" max="30" min="30" style="7" width="2.4"/>
  </cols>
  <sheetData>
    <row r="1" customFormat="false" ht="212.4" hidden="false" customHeight="true" outlineLevel="0" collapsed="false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9"/>
      <c r="S1" s="9"/>
      <c r="T1" s="9"/>
      <c r="U1" s="9"/>
      <c r="V1" s="10"/>
    </row>
    <row r="2" customFormat="false" ht="23.3" hidden="false" customHeight="true" outlineLevel="0" collapsed="false">
      <c r="A2" s="11" t="s">
        <v>0</v>
      </c>
      <c r="B2" s="12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4" t="s">
        <v>14</v>
      </c>
      <c r="P2" s="13" t="s">
        <v>15</v>
      </c>
      <c r="Q2" s="13" t="s">
        <v>16</v>
      </c>
      <c r="R2" s="15" t="s">
        <v>17</v>
      </c>
      <c r="S2" s="13" t="s">
        <v>18</v>
      </c>
      <c r="T2" s="16" t="s">
        <v>19</v>
      </c>
      <c r="U2" s="16" t="s">
        <v>20</v>
      </c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7"/>
      <c r="AM2" s="7"/>
    </row>
    <row r="3" customFormat="false" ht="12.8" hidden="false" customHeight="false" outlineLevel="0" collapsed="false">
      <c r="A3" s="1" t="s">
        <v>21</v>
      </c>
      <c r="C3" s="2"/>
      <c r="D3" s="2" t="n">
        <v>138</v>
      </c>
      <c r="E3" s="2"/>
      <c r="F3" s="2"/>
      <c r="G3" s="2"/>
      <c r="H3" s="2" t="n">
        <v>109</v>
      </c>
      <c r="I3" s="2"/>
      <c r="J3" s="2"/>
      <c r="K3" s="2"/>
      <c r="L3" s="2" t="n">
        <v>127</v>
      </c>
      <c r="M3" s="2"/>
      <c r="N3" s="2"/>
      <c r="P3" s="2" t="n">
        <v>124</v>
      </c>
      <c r="Q3" s="2"/>
      <c r="R3" s="18" t="n">
        <f aca="false">AVERAGEIF($C$3:$Q$3, "&gt;0")</f>
        <v>124.5</v>
      </c>
      <c r="S3" s="19" t="n">
        <f aca="false">AVERAGEIF($B$3:$Q$84, "&gt;0")</f>
        <v>124.186813186813</v>
      </c>
      <c r="T3" s="20" t="n">
        <f aca="false">(5+($S3-97)/29)</f>
        <v>5.93747631678666</v>
      </c>
      <c r="U3" s="21"/>
    </row>
    <row r="4" customFormat="false" ht="12.8" hidden="false" customHeight="false" outlineLevel="0" collapsed="false">
      <c r="A4" s="1" t="s">
        <v>22</v>
      </c>
      <c r="B4" s="2" t="n">
        <v>104</v>
      </c>
      <c r="C4" s="2"/>
      <c r="D4" s="2"/>
      <c r="E4" s="2" t="n">
        <v>101</v>
      </c>
      <c r="F4" s="2"/>
      <c r="G4" s="2"/>
      <c r="H4" s="2"/>
      <c r="I4" s="2" t="n">
        <v>126</v>
      </c>
      <c r="J4" s="2"/>
      <c r="K4" s="2"/>
      <c r="L4" s="2"/>
      <c r="M4" s="2" t="n">
        <v>124</v>
      </c>
      <c r="N4" s="2"/>
      <c r="P4" s="2"/>
      <c r="Q4" s="2" t="n">
        <v>124</v>
      </c>
      <c r="R4" s="18" t="n">
        <f aca="false">AVERAGEIF($C$4:$Q$4, "&gt;0")</f>
        <v>118.75</v>
      </c>
      <c r="U4" s="21"/>
    </row>
    <row r="5" customFormat="false" ht="12.8" hidden="false" customHeight="false" outlineLevel="0" collapsed="false">
      <c r="A5" s="1" t="s">
        <v>23</v>
      </c>
      <c r="B5" s="2" t="n">
        <v>108</v>
      </c>
      <c r="C5" s="2"/>
      <c r="D5" s="2"/>
      <c r="E5" s="2"/>
      <c r="F5" s="2" t="n">
        <v>105</v>
      </c>
      <c r="G5" s="2"/>
      <c r="H5" s="2"/>
      <c r="I5" s="2"/>
      <c r="J5" s="2" t="n">
        <v>130</v>
      </c>
      <c r="K5" s="2"/>
      <c r="L5" s="2"/>
      <c r="M5" s="2"/>
      <c r="N5" s="2" t="n">
        <v>130</v>
      </c>
      <c r="O5" s="22"/>
      <c r="P5" s="2"/>
      <c r="Q5" s="2"/>
      <c r="R5" s="18" t="n">
        <f aca="false">AVERAGEIF($C$5:$Q$5, "&gt;0")</f>
        <v>121.666666666667</v>
      </c>
      <c r="U5" s="21"/>
    </row>
    <row r="6" customFormat="false" ht="12.8" hidden="false" customHeight="false" outlineLevel="0" collapsed="false">
      <c r="A6" s="1" t="s">
        <v>24</v>
      </c>
      <c r="C6" s="2" t="n">
        <v>113</v>
      </c>
      <c r="D6" s="2"/>
      <c r="E6" s="2"/>
      <c r="F6" s="2"/>
      <c r="G6" s="2" t="n">
        <v>101</v>
      </c>
      <c r="H6" s="2"/>
      <c r="I6" s="2"/>
      <c r="J6" s="2"/>
      <c r="K6" s="2" t="n">
        <v>121</v>
      </c>
      <c r="L6" s="2"/>
      <c r="M6" s="2"/>
      <c r="N6" s="2"/>
      <c r="O6" s="2" t="n">
        <v>133</v>
      </c>
      <c r="P6" s="2"/>
      <c r="Q6" s="2"/>
      <c r="R6" s="18" t="n">
        <f aca="false">AVERAGEIF($C$6:$Q$6, "&gt;0")</f>
        <v>117</v>
      </c>
      <c r="U6" s="21"/>
    </row>
    <row r="7" customFormat="false" ht="12.8" hidden="false" customHeight="false" outlineLevel="0" collapsed="false">
      <c r="A7" s="1" t="s">
        <v>25</v>
      </c>
      <c r="C7" s="2"/>
      <c r="D7" s="2" t="n">
        <v>120</v>
      </c>
      <c r="E7" s="2"/>
      <c r="F7" s="2"/>
      <c r="G7" s="2"/>
      <c r="H7" s="2" t="n">
        <v>161</v>
      </c>
      <c r="I7" s="2"/>
      <c r="J7" s="2"/>
      <c r="K7" s="2"/>
      <c r="L7" s="2" t="n">
        <v>99</v>
      </c>
      <c r="M7" s="2"/>
      <c r="N7" s="2"/>
      <c r="O7" s="22"/>
      <c r="P7" s="2" t="n">
        <v>148</v>
      </c>
      <c r="Q7" s="2"/>
      <c r="R7" s="18" t="n">
        <f aca="false">AVERAGEIF($C$7:$Q$7, "&gt;0")</f>
        <v>132</v>
      </c>
      <c r="U7" s="21"/>
    </row>
    <row r="8" customFormat="false" ht="12.8" hidden="false" customHeight="false" outlineLevel="0" collapsed="false">
      <c r="A8" s="1" t="s">
        <v>26</v>
      </c>
      <c r="B8" s="2" t="n">
        <v>105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2"/>
      <c r="P8" s="2"/>
      <c r="Q8" s="2"/>
      <c r="R8" s="18"/>
      <c r="U8" s="21"/>
    </row>
    <row r="9" customFormat="false" ht="12.8" hidden="false" customHeight="false" outlineLevel="0" collapsed="false">
      <c r="A9" s="1" t="s">
        <v>27</v>
      </c>
      <c r="B9" s="2" t="n">
        <v>99</v>
      </c>
      <c r="C9" s="2"/>
      <c r="D9" s="2"/>
      <c r="E9" s="2" t="n">
        <v>113</v>
      </c>
      <c r="F9" s="2"/>
      <c r="G9" s="2"/>
      <c r="H9" s="2"/>
      <c r="I9" s="2" t="n">
        <v>97</v>
      </c>
      <c r="J9" s="2"/>
      <c r="K9" s="2"/>
      <c r="L9" s="2"/>
      <c r="M9" s="2" t="n">
        <v>90</v>
      </c>
      <c r="N9" s="2"/>
      <c r="O9" s="22"/>
      <c r="P9" s="2"/>
      <c r="Q9" s="2" t="n">
        <v>118</v>
      </c>
      <c r="R9" s="18" t="n">
        <f aca="false">AVERAGEIF($C$9:$Q$9, "&gt;0")</f>
        <v>104.5</v>
      </c>
      <c r="S9" s="2"/>
      <c r="T9" s="2"/>
      <c r="U9" s="21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7"/>
      <c r="AM9" s="7"/>
    </row>
    <row r="10" customFormat="false" ht="12.8" hidden="false" customHeight="false" outlineLevel="0" collapsed="false">
      <c r="A10" s="1" t="s">
        <v>28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2"/>
      <c r="P10" s="2"/>
      <c r="Q10" s="2"/>
      <c r="R10" s="18"/>
      <c r="U10" s="21"/>
    </row>
    <row r="11" customFormat="false" ht="12.8" hidden="false" customHeight="false" outlineLevel="0" collapsed="false">
      <c r="A11" s="1" t="s">
        <v>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2"/>
      <c r="P11" s="2"/>
      <c r="Q11" s="2"/>
      <c r="R11" s="18"/>
      <c r="U11" s="21"/>
    </row>
    <row r="12" customFormat="false" ht="12.8" hidden="false" customHeight="false" outlineLevel="0" collapsed="false">
      <c r="A12" s="1" t="s">
        <v>30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2"/>
      <c r="P12" s="2"/>
      <c r="Q12" s="2"/>
      <c r="R12" s="18"/>
      <c r="U12" s="21"/>
    </row>
    <row r="13" customFormat="false" ht="12.8" hidden="false" customHeight="false" outlineLevel="0" collapsed="false">
      <c r="A13" s="1" t="s">
        <v>31</v>
      </c>
      <c r="B13" s="2" t="n">
        <v>114</v>
      </c>
      <c r="C13" s="2"/>
      <c r="D13" s="2"/>
      <c r="E13" s="2"/>
      <c r="F13" s="2" t="n">
        <v>105</v>
      </c>
      <c r="G13" s="2"/>
      <c r="H13" s="2"/>
      <c r="I13" s="2"/>
      <c r="J13" s="2" t="n">
        <v>111</v>
      </c>
      <c r="K13" s="2"/>
      <c r="L13" s="2"/>
      <c r="M13" s="2"/>
      <c r="N13" s="2" t="n">
        <v>102</v>
      </c>
      <c r="O13" s="22"/>
      <c r="P13" s="2"/>
      <c r="Q13" s="2"/>
      <c r="R13" s="18" t="n">
        <f aca="false">AVERAGEIF($C$13:$Q$13, "&gt;0")</f>
        <v>106</v>
      </c>
      <c r="S13" s="24"/>
      <c r="T13" s="25"/>
      <c r="U13" s="21"/>
    </row>
    <row r="14" customFormat="false" ht="12.8" hidden="false" customHeight="false" outlineLevel="0" collapsed="false">
      <c r="A14" s="1" t="s">
        <v>32</v>
      </c>
      <c r="B14" s="2" t="n">
        <v>106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2"/>
      <c r="P14" s="2"/>
      <c r="Q14" s="2"/>
      <c r="R14" s="18"/>
      <c r="S14" s="26"/>
      <c r="T14" s="25"/>
      <c r="U14" s="21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customFormat="false" ht="12.8" hidden="false" customHeight="false" outlineLevel="0" collapsed="false">
      <c r="A15" s="1" t="s">
        <v>33</v>
      </c>
      <c r="C15" s="2" t="n">
        <v>122</v>
      </c>
      <c r="D15" s="2"/>
      <c r="E15" s="2"/>
      <c r="F15" s="2" t="n">
        <v>131</v>
      </c>
      <c r="G15" s="2" t="n">
        <v>95</v>
      </c>
      <c r="H15" s="2"/>
      <c r="I15" s="2"/>
      <c r="J15" s="2"/>
      <c r="K15" s="2"/>
      <c r="L15" s="2"/>
      <c r="M15" s="2"/>
      <c r="N15" s="2"/>
      <c r="O15" s="22"/>
      <c r="P15" s="2"/>
      <c r="Q15" s="2"/>
      <c r="R15" s="18" t="n">
        <f aca="false">AVERAGEIF($C$15:$Q$15, "&gt;0")</f>
        <v>116</v>
      </c>
      <c r="S15" s="26"/>
      <c r="T15" s="28"/>
      <c r="U15" s="21"/>
    </row>
    <row r="16" customFormat="false" ht="12.8" hidden="false" customHeight="false" outlineLevel="0" collapsed="false">
      <c r="A16" s="1" t="s">
        <v>34</v>
      </c>
      <c r="C16" s="2" t="n">
        <v>106</v>
      </c>
      <c r="D16" s="2"/>
      <c r="E16" s="2"/>
      <c r="F16" s="2"/>
      <c r="G16" s="2"/>
      <c r="H16" s="2"/>
      <c r="I16" s="2"/>
      <c r="J16" s="2"/>
      <c r="K16" s="2"/>
      <c r="L16" s="2" t="n">
        <v>104</v>
      </c>
      <c r="M16" s="2"/>
      <c r="N16" s="2"/>
      <c r="O16" s="22"/>
      <c r="P16" s="2"/>
      <c r="Q16" s="2"/>
      <c r="R16" s="18" t="n">
        <f aca="false">AVERAGEIF($C$16:$Q$16, "&gt;0")</f>
        <v>105</v>
      </c>
      <c r="S16" s="26"/>
      <c r="T16" s="28"/>
      <c r="U16" s="21"/>
    </row>
    <row r="17" customFormat="false" ht="12.8" hidden="false" customHeight="false" outlineLevel="0" collapsed="false">
      <c r="A17" s="1" t="s">
        <v>35</v>
      </c>
      <c r="C17" s="2" t="n">
        <v>96</v>
      </c>
      <c r="D17" s="2" t="n">
        <v>106</v>
      </c>
      <c r="E17" s="2"/>
      <c r="F17" s="2"/>
      <c r="G17" s="2"/>
      <c r="H17" s="2"/>
      <c r="I17" s="2"/>
      <c r="J17" s="2"/>
      <c r="K17" s="2"/>
      <c r="L17" s="2"/>
      <c r="M17" s="2" t="n">
        <v>113</v>
      </c>
      <c r="N17" s="2"/>
      <c r="O17" s="2" t="n">
        <v>139</v>
      </c>
      <c r="P17" s="2"/>
      <c r="Q17" s="2"/>
      <c r="R17" s="18" t="n">
        <f aca="false">AVERAGEIF($C$17:$Q$17, "&gt;0")</f>
        <v>113.5</v>
      </c>
      <c r="S17" s="26"/>
      <c r="T17" s="28"/>
      <c r="U17" s="21"/>
    </row>
    <row r="18" s="17" customFormat="true" ht="12.8" hidden="false" customHeight="false" outlineLevel="0" collapsed="false">
      <c r="A18" s="1" t="s">
        <v>36</v>
      </c>
      <c r="B18" s="2" t="n">
        <v>112</v>
      </c>
      <c r="C18" s="2" t="n">
        <v>112</v>
      </c>
      <c r="D18" s="2" t="n">
        <v>149</v>
      </c>
      <c r="E18" s="2"/>
      <c r="F18" s="2"/>
      <c r="G18" s="2"/>
      <c r="H18" s="2"/>
      <c r="I18" s="2" t="n">
        <v>114</v>
      </c>
      <c r="J18" s="2"/>
      <c r="K18" s="2"/>
      <c r="L18" s="2"/>
      <c r="M18" s="2"/>
      <c r="N18" s="2" t="n">
        <v>104</v>
      </c>
      <c r="O18" s="22"/>
      <c r="P18" s="2"/>
      <c r="Q18" s="2"/>
      <c r="R18" s="18" t="n">
        <f aca="false">AVERAGEIF($C$18:$Q$18, "&gt;0")</f>
        <v>119.75</v>
      </c>
      <c r="S18" s="26"/>
      <c r="T18" s="28"/>
      <c r="U18" s="21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customFormat="false" ht="12.8" hidden="false" customHeight="false" outlineLevel="0" collapsed="false">
      <c r="A19" s="1" t="s">
        <v>37</v>
      </c>
      <c r="C19" s="2"/>
      <c r="D19" s="2" t="n">
        <v>116</v>
      </c>
      <c r="E19" s="2"/>
      <c r="F19" s="2"/>
      <c r="G19" s="2"/>
      <c r="H19" s="2"/>
      <c r="I19" s="2"/>
      <c r="J19" s="2"/>
      <c r="K19" s="2" t="n">
        <v>90</v>
      </c>
      <c r="L19" s="2"/>
      <c r="M19" s="2"/>
      <c r="N19" s="2"/>
      <c r="O19" s="2" t="n">
        <v>117</v>
      </c>
      <c r="P19" s="2"/>
      <c r="Q19" s="2"/>
      <c r="R19" s="18" t="n">
        <f aca="false">AVERAGEIF($C$19:$Q$19, "&gt;0")</f>
        <v>107.666666666667</v>
      </c>
      <c r="S19" s="26"/>
      <c r="T19" s="28"/>
      <c r="U19" s="21"/>
    </row>
    <row r="20" customFormat="false" ht="12.8" hidden="false" customHeight="false" outlineLevel="0" collapsed="false">
      <c r="A20" s="1" t="s">
        <v>38</v>
      </c>
      <c r="B20" s="2" t="n">
        <v>105</v>
      </c>
      <c r="C20" s="2"/>
      <c r="D20" s="2"/>
      <c r="E20" s="2"/>
      <c r="F20" s="2" t="n">
        <v>100</v>
      </c>
      <c r="G20" s="2"/>
      <c r="H20" s="2"/>
      <c r="I20" s="2" t="n">
        <v>120</v>
      </c>
      <c r="J20" s="2"/>
      <c r="K20" s="2"/>
      <c r="L20" s="2"/>
      <c r="M20" s="2"/>
      <c r="N20" s="2"/>
      <c r="O20" s="22"/>
      <c r="P20" s="2" t="n">
        <v>137</v>
      </c>
      <c r="Q20" s="2"/>
      <c r="R20" s="18" t="n">
        <f aca="false">AVERAGEIF($C$20:$Q$20, "&gt;0")</f>
        <v>119</v>
      </c>
      <c r="S20" s="26"/>
      <c r="T20" s="28"/>
      <c r="U20" s="21"/>
    </row>
    <row r="21" customFormat="false" ht="12.8" hidden="false" customHeight="false" outlineLevel="0" collapsed="false">
      <c r="A21" s="1" t="s">
        <v>39</v>
      </c>
      <c r="B21" s="2" t="n">
        <v>105</v>
      </c>
      <c r="C21" s="2"/>
      <c r="D21" s="2" t="n">
        <v>224</v>
      </c>
      <c r="E21" s="2" t="n">
        <v>175</v>
      </c>
      <c r="F21" s="2"/>
      <c r="G21" s="2" t="n">
        <v>129</v>
      </c>
      <c r="H21" s="2"/>
      <c r="I21" s="2"/>
      <c r="J21" s="2"/>
      <c r="K21" s="2"/>
      <c r="L21" s="2"/>
      <c r="M21" s="2"/>
      <c r="N21" s="2"/>
      <c r="O21" s="22"/>
      <c r="P21" s="2"/>
      <c r="Q21" s="2" t="n">
        <v>83</v>
      </c>
      <c r="R21" s="18" t="n">
        <f aca="false">AVERAGEIF($C$21:$Q$21, "&gt;0")</f>
        <v>152.75</v>
      </c>
      <c r="S21" s="26"/>
      <c r="T21" s="28"/>
      <c r="U21" s="21"/>
    </row>
    <row r="22" customFormat="false" ht="12.8" hidden="false" customHeight="false" outlineLevel="0" collapsed="false">
      <c r="A22" s="1" t="s">
        <v>40</v>
      </c>
      <c r="B22" s="2" t="n">
        <v>119</v>
      </c>
      <c r="C22" s="2"/>
      <c r="D22" s="2" t="n">
        <v>128</v>
      </c>
      <c r="E22" s="2"/>
      <c r="F22" s="2"/>
      <c r="G22" s="2"/>
      <c r="H22" s="2" t="n">
        <v>122</v>
      </c>
      <c r="I22" s="2" t="n">
        <v>142</v>
      </c>
      <c r="J22" s="2"/>
      <c r="K22" s="2"/>
      <c r="L22" s="2" t="n">
        <v>130</v>
      </c>
      <c r="M22" s="2"/>
      <c r="N22" s="2"/>
      <c r="O22" s="22"/>
      <c r="P22" s="2"/>
      <c r="Q22" s="2"/>
      <c r="R22" s="18" t="n">
        <f aca="false">AVERAGEIF($C$22:$Q$22, "&gt;0")</f>
        <v>130.5</v>
      </c>
      <c r="S22" s="26"/>
      <c r="T22" s="28"/>
      <c r="U22" s="21"/>
    </row>
    <row r="23" customFormat="false" ht="12.8" hidden="false" customHeight="false" outlineLevel="0" collapsed="false">
      <c r="A23" s="1" t="s">
        <v>41</v>
      </c>
      <c r="B23" s="2" t="n">
        <v>101</v>
      </c>
      <c r="C23" s="2"/>
      <c r="D23" s="2"/>
      <c r="E23" s="2" t="n">
        <v>100</v>
      </c>
      <c r="F23" s="2"/>
      <c r="G23" s="2"/>
      <c r="H23" s="2" t="n">
        <v>91</v>
      </c>
      <c r="I23" s="2"/>
      <c r="J23" s="2" t="n">
        <v>131</v>
      </c>
      <c r="K23" s="2"/>
      <c r="L23" s="2" t="n">
        <v>118</v>
      </c>
      <c r="M23" s="2"/>
      <c r="N23" s="2"/>
      <c r="O23" s="2" t="n">
        <v>105</v>
      </c>
      <c r="P23" s="2" t="n">
        <v>127</v>
      </c>
      <c r="Q23" s="2"/>
      <c r="R23" s="18" t="n">
        <f aca="false">AVERAGEIF($C$23:$Q$23, "&gt;0")</f>
        <v>112</v>
      </c>
      <c r="S23" s="26"/>
      <c r="T23" s="28"/>
      <c r="U23" s="21"/>
    </row>
    <row r="24" customFormat="false" ht="12.8" hidden="false" customHeight="false" outlineLevel="0" collapsed="false">
      <c r="A24" s="1" t="s">
        <v>42</v>
      </c>
      <c r="B24" s="2" t="n">
        <v>105</v>
      </c>
      <c r="C24" s="2"/>
      <c r="D24" s="2" t="n">
        <v>115</v>
      </c>
      <c r="E24" s="2"/>
      <c r="F24" s="2" t="n">
        <v>117</v>
      </c>
      <c r="G24" s="2"/>
      <c r="H24" s="2"/>
      <c r="I24" s="2"/>
      <c r="J24" s="2"/>
      <c r="K24" s="2" t="n">
        <v>104</v>
      </c>
      <c r="L24" s="2"/>
      <c r="M24" s="2" t="n">
        <v>94</v>
      </c>
      <c r="N24" s="2"/>
      <c r="O24" s="22"/>
      <c r="P24" s="2" t="n">
        <v>124</v>
      </c>
      <c r="Q24" s="2"/>
      <c r="R24" s="18" t="n">
        <f aca="false">AVERAGEIF($C$24:$Q$24, "&gt;0")</f>
        <v>110.8</v>
      </c>
      <c r="S24" s="26"/>
      <c r="T24" s="28"/>
      <c r="U24" s="21"/>
    </row>
    <row r="25" s="23" customFormat="true" ht="12.8" hidden="false" customHeight="false" outlineLevel="0" collapsed="false">
      <c r="A25" s="1" t="s">
        <v>43</v>
      </c>
      <c r="B25" s="2" t="n">
        <v>109</v>
      </c>
      <c r="C25" s="2"/>
      <c r="D25" s="2" t="n">
        <v>140</v>
      </c>
      <c r="E25" s="2"/>
      <c r="F25" s="2"/>
      <c r="G25" s="2" t="n">
        <v>93</v>
      </c>
      <c r="H25" s="2"/>
      <c r="I25" s="2"/>
      <c r="J25" s="2"/>
      <c r="K25" s="2" t="n">
        <v>157</v>
      </c>
      <c r="L25" s="2"/>
      <c r="M25" s="2"/>
      <c r="N25" s="2" t="n">
        <v>143</v>
      </c>
      <c r="O25" s="22"/>
      <c r="P25" s="2" t="n">
        <v>105</v>
      </c>
      <c r="Q25" s="2"/>
      <c r="R25" s="18" t="n">
        <f aca="false">AVERAGEIF($C$25:$Q$25, "&gt;0")</f>
        <v>127.6</v>
      </c>
      <c r="S25" s="26"/>
      <c r="T25" s="28"/>
      <c r="U25" s="21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customFormat="false" ht="12.8" hidden="false" customHeight="false" outlineLevel="0" collapsed="false">
      <c r="A26" s="1" t="s">
        <v>44</v>
      </c>
      <c r="B26" s="2" t="n">
        <v>104</v>
      </c>
      <c r="C26" s="2"/>
      <c r="D26" s="2" t="n">
        <v>105</v>
      </c>
      <c r="E26" s="2"/>
      <c r="F26" s="2" t="n">
        <v>112</v>
      </c>
      <c r="G26" s="2"/>
      <c r="H26" s="2" t="n">
        <v>113</v>
      </c>
      <c r="I26" s="2"/>
      <c r="J26" s="2"/>
      <c r="K26" s="2"/>
      <c r="L26" s="2"/>
      <c r="M26" s="2"/>
      <c r="N26" s="2" t="n">
        <v>118</v>
      </c>
      <c r="O26" s="22"/>
      <c r="P26" s="2" t="n">
        <v>104</v>
      </c>
      <c r="Q26" s="2"/>
      <c r="R26" s="18" t="n">
        <f aca="false">AVERAGEIF($C$26:$Q$26, "&gt;0")</f>
        <v>110.4</v>
      </c>
      <c r="S26" s="26"/>
      <c r="T26" s="28"/>
      <c r="U26" s="21"/>
    </row>
    <row r="27" customFormat="false" ht="12.8" hidden="false" customHeight="false" outlineLevel="0" collapsed="false">
      <c r="A27" s="1" t="s">
        <v>45</v>
      </c>
      <c r="B27" s="2" t="n">
        <v>96</v>
      </c>
      <c r="C27" s="2"/>
      <c r="D27" s="2"/>
      <c r="E27" s="2"/>
      <c r="F27" s="2" t="n">
        <v>143</v>
      </c>
      <c r="G27" s="2" t="n">
        <v>124</v>
      </c>
      <c r="H27" s="2" t="n">
        <v>139</v>
      </c>
      <c r="I27" s="2" t="n">
        <v>115</v>
      </c>
      <c r="J27" s="2"/>
      <c r="K27" s="2"/>
      <c r="L27" s="2" t="n">
        <v>116</v>
      </c>
      <c r="M27" s="2" t="n">
        <v>134</v>
      </c>
      <c r="N27" s="2"/>
      <c r="O27" s="22"/>
      <c r="P27" s="2" t="n">
        <v>121</v>
      </c>
      <c r="Q27" s="2"/>
      <c r="R27" s="18" t="n">
        <f aca="false">AVERAGEIF($C$27:$Q$27, "&gt;0")</f>
        <v>127.428571428571</v>
      </c>
      <c r="S27" s="26"/>
      <c r="T27" s="28"/>
      <c r="U27" s="21"/>
    </row>
    <row r="28" customFormat="false" ht="12.8" hidden="false" customHeight="false" outlineLevel="0" collapsed="false">
      <c r="A28" s="1" t="s">
        <v>46</v>
      </c>
      <c r="B28" s="2" t="n">
        <v>96</v>
      </c>
      <c r="C28" s="4"/>
      <c r="D28" s="4" t="n">
        <v>111</v>
      </c>
      <c r="E28" s="4"/>
      <c r="F28" s="4"/>
      <c r="G28" s="4"/>
      <c r="H28" s="4"/>
      <c r="I28" s="4"/>
      <c r="J28" s="4"/>
      <c r="K28" s="4" t="n">
        <v>128</v>
      </c>
      <c r="L28" s="4"/>
      <c r="M28" s="4"/>
      <c r="N28" s="2"/>
      <c r="O28" s="22"/>
      <c r="P28" s="4"/>
      <c r="Q28" s="4" t="n">
        <v>124</v>
      </c>
      <c r="R28" s="18" t="n">
        <f aca="false">AVERAGEIF($C$28:$Q$28, "&gt;0")</f>
        <v>121</v>
      </c>
      <c r="S28" s="26"/>
      <c r="T28" s="28"/>
      <c r="U28" s="21"/>
    </row>
    <row r="29" customFormat="false" ht="12.8" hidden="false" customHeight="false" outlineLevel="0" collapsed="false">
      <c r="A29" s="1" t="s">
        <v>47</v>
      </c>
      <c r="B29" s="2" t="n">
        <v>113</v>
      </c>
      <c r="C29" s="2" t="n">
        <v>124</v>
      </c>
      <c r="D29" s="2" t="n">
        <v>108</v>
      </c>
      <c r="E29" s="2"/>
      <c r="F29" s="2"/>
      <c r="G29" s="2"/>
      <c r="H29" s="2"/>
      <c r="I29" s="2" t="n">
        <v>144</v>
      </c>
      <c r="J29" s="2"/>
      <c r="K29" s="2" t="n">
        <v>94</v>
      </c>
      <c r="L29" s="2" t="n">
        <v>108</v>
      </c>
      <c r="M29" s="2"/>
      <c r="N29" s="2"/>
      <c r="O29" s="22"/>
      <c r="P29" s="2"/>
      <c r="Q29" s="2" t="n">
        <v>107</v>
      </c>
      <c r="R29" s="18" t="n">
        <f aca="false">AVERAGEIF($C$29:$Q$29, "&gt;0")</f>
        <v>114.166666666667</v>
      </c>
      <c r="U29" s="21"/>
    </row>
    <row r="30" customFormat="false" ht="12.8" hidden="false" customHeight="false" outlineLevel="0" collapsed="false">
      <c r="A30" s="1" t="s">
        <v>48</v>
      </c>
      <c r="B30" s="2" t="n">
        <v>106</v>
      </c>
      <c r="C30" s="2" t="n">
        <v>106</v>
      </c>
      <c r="D30" s="2"/>
      <c r="E30" s="2"/>
      <c r="F30" s="2"/>
      <c r="G30" s="2"/>
      <c r="H30" s="2" t="n">
        <v>117</v>
      </c>
      <c r="I30" s="2"/>
      <c r="J30" s="2" t="n">
        <v>134</v>
      </c>
      <c r="K30" s="2"/>
      <c r="L30" s="2" t="n">
        <v>97</v>
      </c>
      <c r="M30" s="2"/>
      <c r="N30" s="2"/>
      <c r="O30" s="22"/>
      <c r="P30" s="2"/>
      <c r="Q30" s="2"/>
      <c r="R30" s="18" t="n">
        <f aca="false">AVERAGEIF($C$30:$Q$30, "&gt;0")</f>
        <v>113.5</v>
      </c>
      <c r="U30" s="21"/>
    </row>
    <row r="31" customFormat="false" ht="12.8" hidden="false" customHeight="false" outlineLevel="0" collapsed="false">
      <c r="A31" s="1" t="s">
        <v>49</v>
      </c>
      <c r="B31" s="2" t="n">
        <v>102</v>
      </c>
      <c r="C31" s="2" t="n">
        <v>102</v>
      </c>
      <c r="D31" s="2"/>
      <c r="E31" s="2"/>
      <c r="F31" s="2" t="n">
        <v>113</v>
      </c>
      <c r="G31" s="2"/>
      <c r="H31" s="2"/>
      <c r="I31" s="2"/>
      <c r="J31" s="2"/>
      <c r="K31" s="2"/>
      <c r="L31" s="2"/>
      <c r="M31" s="2"/>
      <c r="N31" s="2"/>
      <c r="O31" s="22"/>
      <c r="P31" s="2"/>
      <c r="Q31" s="2"/>
      <c r="R31" s="18" t="n">
        <f aca="false">AVERAGEIF($C$31:$Q$31, "&gt;0")</f>
        <v>107.5</v>
      </c>
      <c r="U31" s="21"/>
    </row>
    <row r="32" customFormat="false" ht="12.8" hidden="false" customHeight="false" outlineLevel="0" collapsed="false">
      <c r="A32" s="1" t="s">
        <v>50</v>
      </c>
      <c r="B32" s="2" t="n">
        <v>100</v>
      </c>
      <c r="C32" s="2" t="n">
        <v>100</v>
      </c>
      <c r="D32" s="2"/>
      <c r="E32" s="2" t="n">
        <v>153</v>
      </c>
      <c r="F32" s="2" t="n">
        <v>105</v>
      </c>
      <c r="G32" s="2" t="n">
        <v>120</v>
      </c>
      <c r="H32" s="2"/>
      <c r="I32" s="2"/>
      <c r="J32" s="2"/>
      <c r="K32" s="2"/>
      <c r="L32" s="2"/>
      <c r="M32" s="2"/>
      <c r="N32" s="2"/>
      <c r="O32" s="22"/>
      <c r="P32" s="2"/>
      <c r="Q32" s="2" t="n">
        <v>120</v>
      </c>
      <c r="R32" s="18" t="n">
        <f aca="false">AVERAGEIF($C$32:$Q$32, "&gt;0")</f>
        <v>119.6</v>
      </c>
      <c r="U32" s="21"/>
    </row>
    <row r="33" customFormat="false" ht="12.8" hidden="false" customHeight="false" outlineLevel="0" collapsed="false">
      <c r="A33" s="1" t="s">
        <v>51</v>
      </c>
      <c r="B33" s="2" t="n">
        <v>116</v>
      </c>
      <c r="C33" s="2" t="n">
        <v>116</v>
      </c>
      <c r="D33" s="2"/>
      <c r="E33" s="2"/>
      <c r="F33" s="2"/>
      <c r="G33" s="2"/>
      <c r="H33" s="2"/>
      <c r="I33" s="2" t="n">
        <v>111</v>
      </c>
      <c r="J33" s="2"/>
      <c r="K33" s="2"/>
      <c r="L33" s="2"/>
      <c r="M33" s="2"/>
      <c r="N33" s="2"/>
      <c r="O33" s="22"/>
      <c r="P33" s="2" t="n">
        <v>130</v>
      </c>
      <c r="Q33" s="2"/>
      <c r="R33" s="18" t="n">
        <f aca="false">AVERAGEIF($C$33:$Q$33, "&gt;0")</f>
        <v>119</v>
      </c>
      <c r="U33" s="21"/>
    </row>
    <row r="34" customFormat="false" ht="12.8" hidden="false" customHeight="false" outlineLevel="0" collapsed="false">
      <c r="A34" s="1" t="s">
        <v>52</v>
      </c>
      <c r="B34" s="2" t="n">
        <v>116</v>
      </c>
      <c r="C34" s="2" t="n">
        <v>116</v>
      </c>
      <c r="D34" s="1" t="s">
        <v>53</v>
      </c>
      <c r="K34" s="1" t="s">
        <v>54</v>
      </c>
      <c r="L34" s="1" t="s">
        <v>55</v>
      </c>
      <c r="O34" s="22"/>
      <c r="Q34" s="1" t="s">
        <v>56</v>
      </c>
      <c r="R34" s="18" t="n">
        <f aca="false">AVERAGEIF($C$34:$Q$34, "&gt;0")</f>
        <v>116</v>
      </c>
      <c r="U34" s="21"/>
    </row>
    <row r="35" customFormat="false" ht="12.8" hidden="false" customHeight="false" outlineLevel="0" collapsed="false">
      <c r="A35" s="1" t="s">
        <v>57</v>
      </c>
      <c r="B35" s="2" t="n">
        <v>109</v>
      </c>
      <c r="C35" s="2"/>
      <c r="D35" s="2" t="n">
        <v>176</v>
      </c>
      <c r="E35" s="2" t="n">
        <v>117</v>
      </c>
      <c r="F35" s="2"/>
      <c r="G35" s="2"/>
      <c r="H35" s="2"/>
      <c r="I35" s="2"/>
      <c r="J35" s="2"/>
      <c r="K35" s="2" t="n">
        <v>119</v>
      </c>
      <c r="L35" s="2"/>
      <c r="M35" s="2"/>
      <c r="N35" s="2"/>
      <c r="O35" s="22"/>
      <c r="P35" s="2" t="n">
        <v>104</v>
      </c>
      <c r="Q35" s="2" t="n">
        <v>114</v>
      </c>
      <c r="R35" s="18" t="n">
        <f aca="false">AVERAGEIF($C$35:$Q$35, "&gt;0")</f>
        <v>126</v>
      </c>
      <c r="U35" s="21"/>
    </row>
    <row r="36" customFormat="false" ht="12.8" hidden="false" customHeight="false" outlineLevel="0" collapsed="false">
      <c r="A36" s="2" t="s">
        <v>58</v>
      </c>
      <c r="B36" s="2" t="n">
        <v>113</v>
      </c>
      <c r="C36" s="2"/>
      <c r="D36" s="2" t="n">
        <v>99</v>
      </c>
      <c r="E36" s="2" t="n">
        <v>118</v>
      </c>
      <c r="F36" s="2"/>
      <c r="G36" s="2"/>
      <c r="H36" s="2"/>
      <c r="I36" s="2"/>
      <c r="J36" s="2"/>
      <c r="K36" s="2"/>
      <c r="L36" s="2"/>
      <c r="M36" s="2"/>
      <c r="N36" s="2"/>
      <c r="O36" s="22"/>
      <c r="P36" s="2"/>
      <c r="Q36" s="2"/>
      <c r="R36" s="18" t="n">
        <f aca="false">AVERAGEIF($C$36:$Q$36, "&gt;0")</f>
        <v>108.5</v>
      </c>
      <c r="S36" s="2"/>
      <c r="T36" s="2"/>
      <c r="U36" s="29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customFormat="false" ht="12.8" hidden="false" customHeight="false" outlineLevel="0" collapsed="false">
      <c r="A37" s="2" t="s">
        <v>59</v>
      </c>
      <c r="B37" s="2" t="n">
        <v>99</v>
      </c>
      <c r="C37" s="2"/>
      <c r="D37" s="2"/>
      <c r="E37" s="2" t="n">
        <v>118</v>
      </c>
      <c r="F37" s="2"/>
      <c r="G37" s="2"/>
      <c r="H37" s="2"/>
      <c r="I37" s="2"/>
      <c r="J37" s="2" t="n">
        <v>103</v>
      </c>
      <c r="K37" s="2"/>
      <c r="L37" s="2"/>
      <c r="M37" s="2"/>
      <c r="N37" s="2" t="n">
        <v>104</v>
      </c>
      <c r="O37" s="22"/>
      <c r="P37" s="2" t="n">
        <v>120</v>
      </c>
      <c r="Q37" s="2"/>
      <c r="R37" s="18" t="n">
        <f aca="false">AVERAGEIF($C$37:$Q$37, "&gt;0")</f>
        <v>111.25</v>
      </c>
      <c r="U37" s="21"/>
    </row>
    <row r="38" customFormat="false" ht="12.8" hidden="false" customHeight="false" outlineLevel="0" collapsed="false">
      <c r="A38" s="2" t="s">
        <v>60</v>
      </c>
      <c r="B38" s="2" t="n">
        <v>119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 t="n">
        <v>120</v>
      </c>
      <c r="P38" s="2"/>
      <c r="Q38" s="2"/>
      <c r="R38" s="18" t="n">
        <f aca="false">AVERAGEIF($C$38:$Q$38, "&gt;0")</f>
        <v>120</v>
      </c>
      <c r="U38" s="21"/>
    </row>
    <row r="39" customFormat="false" ht="12.8" hidden="false" customHeight="false" outlineLevel="0" collapsed="false">
      <c r="A39" s="2" t="s">
        <v>61</v>
      </c>
      <c r="B39" s="2" t="n">
        <v>106</v>
      </c>
      <c r="C39" s="2"/>
      <c r="D39" s="2"/>
      <c r="E39" s="2"/>
      <c r="F39" s="2"/>
      <c r="G39" s="2"/>
      <c r="H39" s="2"/>
      <c r="I39" s="2"/>
      <c r="J39" s="2" t="n">
        <v>120</v>
      </c>
      <c r="K39" s="2"/>
      <c r="L39" s="2"/>
      <c r="M39" s="2" t="n">
        <v>124</v>
      </c>
      <c r="N39" s="2"/>
      <c r="P39" s="2"/>
      <c r="Q39" s="2" t="n">
        <v>117</v>
      </c>
      <c r="R39" s="18" t="n">
        <f aca="false">AVERAGEIF($C$39:$Q$39, "&gt;0")</f>
        <v>120.333333333333</v>
      </c>
      <c r="U39" s="21"/>
    </row>
    <row r="40" customFormat="false" ht="12.8" hidden="false" customHeight="false" outlineLevel="0" collapsed="false">
      <c r="A40" s="2" t="s">
        <v>62</v>
      </c>
      <c r="B40" s="2" t="n">
        <v>97</v>
      </c>
      <c r="C40" s="2"/>
      <c r="D40" s="2" t="n">
        <v>104</v>
      </c>
      <c r="E40" s="2" t="n">
        <v>120</v>
      </c>
      <c r="F40" s="2"/>
      <c r="G40" s="2"/>
      <c r="H40" s="2"/>
      <c r="I40" s="2"/>
      <c r="J40" s="2"/>
      <c r="K40" s="2"/>
      <c r="L40" s="2"/>
      <c r="M40" s="2"/>
      <c r="N40" s="2"/>
      <c r="P40" s="2"/>
      <c r="Q40" s="2"/>
      <c r="R40" s="18" t="n">
        <f aca="false">AVERAGEIF($C$40:$Q$40, "&gt;0")</f>
        <v>112</v>
      </c>
      <c r="U40" s="21"/>
    </row>
    <row r="41" customFormat="false" ht="12.8" hidden="false" customHeight="false" outlineLevel="0" collapsed="false">
      <c r="A41" s="2" t="s">
        <v>63</v>
      </c>
      <c r="B41" s="2" t="n">
        <v>102</v>
      </c>
      <c r="C41" s="2"/>
      <c r="D41" s="2"/>
      <c r="E41" s="2" t="n">
        <v>101</v>
      </c>
      <c r="F41" s="2"/>
      <c r="G41" s="2"/>
      <c r="H41" s="2"/>
      <c r="I41" s="2"/>
      <c r="J41" s="2"/>
      <c r="K41" s="2"/>
      <c r="L41" s="2"/>
      <c r="M41" s="2"/>
      <c r="N41" s="2"/>
      <c r="P41" s="2"/>
      <c r="Q41" s="2"/>
      <c r="R41" s="18" t="n">
        <f aca="false">AVERAGEIF($C$41:$Q$41, "&gt;0")</f>
        <v>101</v>
      </c>
      <c r="U41" s="21"/>
    </row>
    <row r="42" customFormat="false" ht="12.8" hidden="false" customHeight="false" outlineLevel="0" collapsed="false">
      <c r="A42" s="2" t="s">
        <v>64</v>
      </c>
      <c r="B42" s="2" t="n">
        <v>116</v>
      </c>
      <c r="C42" s="2" t="n">
        <v>147</v>
      </c>
      <c r="D42" s="2"/>
      <c r="E42" s="2"/>
      <c r="F42" s="2" t="n">
        <v>179</v>
      </c>
      <c r="G42" s="2"/>
      <c r="H42" s="2"/>
      <c r="I42" s="2"/>
      <c r="J42" s="2"/>
      <c r="K42" s="2"/>
      <c r="L42" s="2"/>
      <c r="M42" s="2"/>
      <c r="N42" s="2"/>
      <c r="P42" s="2"/>
      <c r="Q42" s="2"/>
      <c r="R42" s="18" t="n">
        <f aca="false">AVERAGEIF($C$42:$Q$42, "&gt;0")</f>
        <v>163</v>
      </c>
    </row>
    <row r="43" customFormat="false" ht="12.8" hidden="false" customHeight="false" outlineLevel="0" collapsed="false">
      <c r="A43" s="2" t="s">
        <v>65</v>
      </c>
      <c r="B43" s="2" t="n">
        <v>115</v>
      </c>
      <c r="C43" s="2"/>
      <c r="D43" s="2"/>
      <c r="E43" s="2"/>
      <c r="F43" s="2" t="n">
        <v>88</v>
      </c>
      <c r="G43" s="2"/>
      <c r="H43" s="2"/>
      <c r="I43" s="2"/>
      <c r="J43" s="2"/>
      <c r="K43" s="2"/>
      <c r="L43" s="2"/>
      <c r="M43" s="2"/>
      <c r="N43" s="2"/>
      <c r="P43" s="2"/>
      <c r="Q43" s="2" t="n">
        <v>128</v>
      </c>
      <c r="R43" s="18" t="n">
        <f aca="false">AVERAGEIF($C$43:$Q$43, "&gt;0")</f>
        <v>108</v>
      </c>
    </row>
    <row r="44" customFormat="false" ht="12.8" hidden="false" customHeight="false" outlineLevel="0" collapsed="false">
      <c r="A44" s="2" t="s">
        <v>66</v>
      </c>
      <c r="B44" s="2" t="n">
        <v>115</v>
      </c>
      <c r="C44" s="2" t="n">
        <v>146</v>
      </c>
      <c r="D44" s="2" t="n">
        <v>120</v>
      </c>
      <c r="E44" s="2"/>
      <c r="F44" s="2"/>
      <c r="G44" s="2"/>
      <c r="H44" s="2"/>
      <c r="I44" s="2"/>
      <c r="J44" s="2"/>
      <c r="K44" s="2"/>
      <c r="L44" s="2"/>
      <c r="M44" s="2"/>
      <c r="N44" s="2"/>
      <c r="P44" s="2"/>
      <c r="Q44" s="2"/>
      <c r="R44" s="18" t="n">
        <f aca="false">AVERAGEIF($C$44:$Q$44, "&gt;0")</f>
        <v>133</v>
      </c>
    </row>
    <row r="45" customFormat="false" ht="12.8" hidden="false" customHeight="false" outlineLevel="0" collapsed="false">
      <c r="A45" s="2" t="s">
        <v>67</v>
      </c>
      <c r="B45" s="2" t="n">
        <v>115</v>
      </c>
      <c r="C45" s="2"/>
      <c r="D45" s="2"/>
      <c r="E45" s="2"/>
      <c r="F45" s="2" t="n">
        <v>97</v>
      </c>
      <c r="G45" s="2"/>
      <c r="H45" s="2"/>
      <c r="I45" s="2"/>
      <c r="J45" s="2"/>
      <c r="K45" s="2"/>
      <c r="L45" s="2"/>
      <c r="M45" s="2" t="n">
        <v>95</v>
      </c>
      <c r="N45" s="2"/>
      <c r="P45" s="2"/>
      <c r="Q45" s="2"/>
      <c r="R45" s="18" t="n">
        <f aca="false">AVERAGEIF($C$45:$Q$45, "&gt;0")</f>
        <v>96</v>
      </c>
    </row>
    <row r="46" customFormat="false" ht="12.8" hidden="false" customHeight="false" outlineLevel="0" collapsed="false">
      <c r="A46" s="2" t="s">
        <v>68</v>
      </c>
      <c r="B46" s="2" t="n">
        <v>106</v>
      </c>
      <c r="C46" s="2"/>
      <c r="D46" s="2"/>
      <c r="E46" s="2"/>
      <c r="F46" s="2"/>
      <c r="G46" s="2" t="n">
        <v>88</v>
      </c>
      <c r="H46" s="2"/>
      <c r="I46" s="2"/>
      <c r="J46" s="2"/>
      <c r="K46" s="2"/>
      <c r="L46" s="2" t="n">
        <v>137</v>
      </c>
      <c r="M46" s="2"/>
      <c r="N46" s="2"/>
      <c r="P46" s="2" t="n">
        <v>157</v>
      </c>
      <c r="Q46" s="2"/>
      <c r="R46" s="18" t="n">
        <f aca="false">AVERAGEIF($C$46:$Q$46, "&gt;0")</f>
        <v>127.333333333333</v>
      </c>
    </row>
    <row r="47" customFormat="false" ht="12.8" hidden="false" customHeight="false" outlineLevel="0" collapsed="false">
      <c r="A47" s="2" t="s">
        <v>69</v>
      </c>
      <c r="B47" s="2" t="n">
        <v>115</v>
      </c>
      <c r="C47" s="2"/>
      <c r="D47" s="2"/>
      <c r="E47" s="2"/>
      <c r="F47" s="2"/>
      <c r="G47" s="2" t="n">
        <v>137</v>
      </c>
      <c r="H47" s="2"/>
      <c r="I47" s="2"/>
      <c r="J47" s="2"/>
      <c r="K47" s="2"/>
      <c r="L47" s="2"/>
      <c r="M47" s="2" t="n">
        <v>113</v>
      </c>
      <c r="N47" s="2" t="n">
        <v>98</v>
      </c>
      <c r="P47" s="2"/>
      <c r="Q47" s="2"/>
      <c r="R47" s="18" t="n">
        <f aca="false">AVERAGEIF($C$47:$Q$47, "&gt;0")</f>
        <v>116</v>
      </c>
    </row>
    <row r="48" customFormat="false" ht="12.8" hidden="false" customHeight="false" outlineLevel="0" collapsed="false">
      <c r="A48" s="2" t="s">
        <v>70</v>
      </c>
      <c r="B48" s="2" t="n">
        <v>118</v>
      </c>
      <c r="C48" s="2"/>
      <c r="D48" s="2"/>
      <c r="E48" s="2"/>
      <c r="F48" s="2"/>
      <c r="G48" s="2"/>
      <c r="H48" s="2"/>
      <c r="I48" s="2"/>
      <c r="J48" s="2"/>
      <c r="K48" s="30" t="n">
        <v>128</v>
      </c>
      <c r="L48" s="2"/>
      <c r="M48" s="2"/>
      <c r="N48" s="2"/>
      <c r="P48" s="2"/>
      <c r="Q48" s="2" t="n">
        <v>124</v>
      </c>
      <c r="R48" s="18" t="n">
        <f aca="false">AVERAGEIF($C$48:$Q$48, "&gt;0")</f>
        <v>126</v>
      </c>
    </row>
    <row r="49" customFormat="false" ht="12.8" hidden="false" customHeight="false" outlineLevel="0" collapsed="false">
      <c r="A49" s="2" t="s">
        <v>71</v>
      </c>
      <c r="B49" s="2" t="n">
        <v>112</v>
      </c>
      <c r="C49" s="2"/>
      <c r="D49" s="2"/>
      <c r="E49" s="30" t="n">
        <v>173</v>
      </c>
      <c r="L49" s="31" t="s">
        <v>72</v>
      </c>
      <c r="O49" s="2" t="n">
        <v>115</v>
      </c>
      <c r="P49" s="1" t="s">
        <v>73</v>
      </c>
      <c r="R49" s="18" t="n">
        <f aca="false">AVERAGEIF($C$49:$Q$49, "&gt;0")</f>
        <v>144</v>
      </c>
    </row>
    <row r="50" customFormat="false" ht="12.8" hidden="false" customHeight="false" outlineLevel="0" collapsed="false">
      <c r="A50" s="2" t="s">
        <v>74</v>
      </c>
      <c r="B50" s="2" t="n">
        <v>117</v>
      </c>
      <c r="C50" s="2"/>
      <c r="D50" s="2"/>
      <c r="E50" s="2"/>
      <c r="F50" s="30" t="n">
        <v>137</v>
      </c>
      <c r="G50" s="2"/>
      <c r="H50" s="2"/>
      <c r="I50" s="2"/>
      <c r="J50" s="2"/>
      <c r="K50" s="2"/>
      <c r="L50" s="2"/>
      <c r="M50" s="30" t="n">
        <v>167</v>
      </c>
      <c r="N50" s="2"/>
      <c r="P50" s="2"/>
      <c r="Q50" s="2"/>
      <c r="R50" s="18" t="n">
        <f aca="false">AVERAGEIF($C$50:$Q$50, "&gt;0")</f>
        <v>152</v>
      </c>
    </row>
    <row r="51" customFormat="false" ht="12.8" hidden="false" customHeight="false" outlineLevel="0" collapsed="false">
      <c r="A51" s="2" t="s">
        <v>75</v>
      </c>
      <c r="B51" s="2" t="n">
        <v>118</v>
      </c>
      <c r="C51" s="2"/>
      <c r="D51" s="2"/>
      <c r="E51" s="2"/>
      <c r="F51" s="2"/>
      <c r="G51" s="30" t="n">
        <v>120</v>
      </c>
      <c r="H51" s="2"/>
      <c r="I51" s="2"/>
      <c r="J51" s="2"/>
      <c r="K51" s="2"/>
      <c r="L51" s="2"/>
      <c r="M51" s="2"/>
      <c r="N51" s="30" t="n">
        <v>116</v>
      </c>
      <c r="O51" s="32"/>
      <c r="P51" s="2"/>
      <c r="Q51" s="2"/>
      <c r="R51" s="18" t="n">
        <f aca="false">AVERAGEIF($C$51:$Q$51, "&gt;0")</f>
        <v>118</v>
      </c>
    </row>
    <row r="52" s="23" customFormat="true" ht="12.8" hidden="false" customHeight="false" outlineLevel="0" collapsed="false">
      <c r="A52" s="2" t="s">
        <v>76</v>
      </c>
      <c r="B52" s="2" t="n">
        <v>117</v>
      </c>
      <c r="C52" s="2"/>
      <c r="D52" s="2"/>
      <c r="E52" s="2"/>
      <c r="F52" s="2"/>
      <c r="G52" s="2"/>
      <c r="H52" s="30" t="n">
        <v>107</v>
      </c>
      <c r="I52" s="2"/>
      <c r="J52" s="2"/>
      <c r="K52" s="2"/>
      <c r="L52" s="2"/>
      <c r="M52" s="2"/>
      <c r="N52" s="2" t="n">
        <v>132</v>
      </c>
      <c r="O52" s="30" t="n">
        <v>143</v>
      </c>
      <c r="P52" s="2"/>
      <c r="Q52" s="2"/>
      <c r="R52" s="18" t="n">
        <f aca="false">AVERAGEIF($C$52:$Q$52, "&gt;0")</f>
        <v>127.333333333333</v>
      </c>
      <c r="S52" s="4"/>
      <c r="T52" s="4"/>
      <c r="U52" s="5"/>
      <c r="V52" s="6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customFormat="false" ht="12.8" hidden="false" customHeight="false" outlineLevel="0" collapsed="false">
      <c r="A53" s="2" t="s">
        <v>77</v>
      </c>
      <c r="B53" s="2" t="n">
        <v>117</v>
      </c>
      <c r="I53" s="30" t="n">
        <v>107</v>
      </c>
      <c r="P53" s="30" t="n">
        <v>123</v>
      </c>
      <c r="R53" s="18" t="n">
        <f aca="false">AVERAGEIF($C$53:$Q$53, "&gt;0")</f>
        <v>115</v>
      </c>
    </row>
    <row r="54" customFormat="false" ht="12.8" hidden="false" customHeight="false" outlineLevel="0" collapsed="false">
      <c r="A54" s="2" t="s">
        <v>78</v>
      </c>
      <c r="B54" s="33" t="n">
        <v>125</v>
      </c>
      <c r="C54" s="30" t="n">
        <v>125</v>
      </c>
      <c r="D54" s="2"/>
      <c r="E54" s="2"/>
      <c r="F54" s="2"/>
      <c r="G54" s="2"/>
      <c r="H54" s="2"/>
      <c r="I54" s="2"/>
      <c r="J54" s="2"/>
      <c r="K54" s="2" t="n">
        <v>141</v>
      </c>
      <c r="L54" s="2"/>
      <c r="M54" s="2"/>
      <c r="N54" s="2"/>
      <c r="P54" s="2"/>
      <c r="Q54" s="30" t="n">
        <v>124</v>
      </c>
      <c r="R54" s="18" t="n">
        <f aca="false">AVERAGEIF($C$54:$Q$54, "&gt;0")</f>
        <v>130</v>
      </c>
    </row>
    <row r="55" customFormat="false" ht="12.8" hidden="false" customHeight="false" outlineLevel="0" collapsed="false">
      <c r="A55" s="2" t="s">
        <v>79</v>
      </c>
      <c r="B55" s="2" t="n">
        <v>114</v>
      </c>
      <c r="C55" s="2"/>
      <c r="D55" s="30" t="n">
        <v>165</v>
      </c>
      <c r="E55" s="2" t="n">
        <v>127</v>
      </c>
      <c r="F55" s="2" t="n">
        <v>109</v>
      </c>
      <c r="G55" s="2"/>
      <c r="H55" s="2"/>
      <c r="I55" s="2"/>
      <c r="J55" s="2"/>
      <c r="K55" s="30" t="n">
        <v>124</v>
      </c>
      <c r="L55" s="2"/>
      <c r="M55" s="2"/>
      <c r="N55" s="2"/>
      <c r="P55" s="2"/>
      <c r="Q55" s="2"/>
      <c r="R55" s="18" t="n">
        <f aca="false">AVERAGEIF($C$55:$Q$55, "&gt;0")</f>
        <v>131.25</v>
      </c>
    </row>
    <row r="56" customFormat="false" ht="12.8" hidden="false" customHeight="false" outlineLevel="0" collapsed="false">
      <c r="A56" s="2" t="s">
        <v>80</v>
      </c>
      <c r="B56" s="2" t="n">
        <v>114</v>
      </c>
      <c r="C56" s="2"/>
      <c r="D56" s="2"/>
      <c r="E56" s="30" t="n">
        <v>119</v>
      </c>
      <c r="F56" s="2"/>
      <c r="G56" s="2" t="n">
        <v>116</v>
      </c>
      <c r="H56" s="2"/>
      <c r="I56" s="2"/>
      <c r="J56" s="2"/>
      <c r="K56" s="2"/>
      <c r="L56" s="30" t="n">
        <v>110</v>
      </c>
      <c r="M56" s="2"/>
      <c r="N56" s="2"/>
      <c r="P56" s="2"/>
      <c r="Q56" s="2"/>
      <c r="R56" s="18" t="n">
        <f aca="false">AVERAGEIF($C$56:$Q$56, "&gt;0")</f>
        <v>115</v>
      </c>
    </row>
    <row r="57" customFormat="false" ht="12.8" hidden="false" customHeight="false" outlineLevel="0" collapsed="false">
      <c r="A57" s="2" t="s">
        <v>81</v>
      </c>
      <c r="B57" s="2" t="n">
        <v>108</v>
      </c>
      <c r="C57" s="2"/>
      <c r="D57" s="2" t="n">
        <v>113</v>
      </c>
      <c r="E57" s="2"/>
      <c r="F57" s="30" t="n">
        <v>135</v>
      </c>
      <c r="G57" s="2"/>
      <c r="H57" s="2"/>
      <c r="I57" s="2"/>
      <c r="J57" s="2"/>
      <c r="K57" s="2"/>
      <c r="L57" s="2"/>
      <c r="M57" s="30" t="n">
        <v>150</v>
      </c>
      <c r="N57" s="2"/>
      <c r="O57" s="2" t="n">
        <v>130</v>
      </c>
      <c r="P57" s="2" t="n">
        <v>119</v>
      </c>
      <c r="Q57" s="2"/>
      <c r="R57" s="18" t="n">
        <f aca="false">AVERAGEIF($C$57:$Q$57, "&gt;0")</f>
        <v>129.4</v>
      </c>
    </row>
    <row r="58" customFormat="false" ht="12.8" hidden="false" customHeight="false" outlineLevel="0" collapsed="false">
      <c r="A58" s="2" t="s">
        <v>82</v>
      </c>
      <c r="B58" s="2" t="n">
        <v>117</v>
      </c>
      <c r="C58" s="2"/>
      <c r="D58" s="2"/>
      <c r="E58" s="2"/>
      <c r="F58" s="2"/>
      <c r="G58" s="30" t="n">
        <v>107</v>
      </c>
      <c r="H58" s="2"/>
      <c r="I58" s="2"/>
      <c r="J58" s="2"/>
      <c r="K58" s="2"/>
      <c r="L58" s="2"/>
      <c r="M58" s="2"/>
      <c r="N58" s="30" t="n">
        <v>117</v>
      </c>
      <c r="P58" s="2"/>
      <c r="Q58" s="2"/>
      <c r="R58" s="18" t="n">
        <f aca="false">AVERAGEIF($C$58:$Q$58, "&gt;0")</f>
        <v>112</v>
      </c>
    </row>
    <row r="59" customFormat="false" ht="12.8" hidden="false" customHeight="false" outlineLevel="0" collapsed="false">
      <c r="A59" s="2" t="s">
        <v>83</v>
      </c>
      <c r="B59" s="2" t="n">
        <v>123</v>
      </c>
      <c r="C59" s="2"/>
      <c r="D59" s="2"/>
      <c r="E59" s="2"/>
      <c r="F59" s="2"/>
      <c r="G59" s="2"/>
      <c r="H59" s="32"/>
      <c r="I59" s="2"/>
      <c r="J59" s="2"/>
      <c r="K59" s="2" t="n">
        <v>172</v>
      </c>
      <c r="L59" s="2" t="n">
        <v>225</v>
      </c>
      <c r="M59" s="2" t="n">
        <v>192</v>
      </c>
      <c r="N59" s="2" t="n">
        <v>135</v>
      </c>
      <c r="O59" s="30" t="n">
        <v>123</v>
      </c>
      <c r="P59" s="2" t="n">
        <v>107</v>
      </c>
      <c r="Q59" s="2" t="n">
        <v>93</v>
      </c>
      <c r="R59" s="18" t="n">
        <f aca="false">AVERAGEIF($C$59:$Q$59, "&gt;0")</f>
        <v>149.571428571429</v>
      </c>
      <c r="S59" s="2"/>
    </row>
    <row r="60" customFormat="false" ht="12.8" hidden="false" customHeight="false" outlineLevel="0" collapsed="false">
      <c r="A60" s="2" t="s">
        <v>84</v>
      </c>
      <c r="B60" s="2" t="n">
        <v>114</v>
      </c>
      <c r="C60" s="2"/>
      <c r="D60" s="2" t="n">
        <v>117</v>
      </c>
      <c r="E60" s="2"/>
      <c r="F60" s="2"/>
      <c r="G60" s="2"/>
      <c r="H60" s="2" t="n">
        <v>118</v>
      </c>
      <c r="I60" s="32"/>
      <c r="J60" s="2"/>
      <c r="K60" s="2" t="n">
        <v>164</v>
      </c>
      <c r="L60" s="2" t="n">
        <v>135</v>
      </c>
      <c r="M60" s="2" t="n">
        <v>129</v>
      </c>
      <c r="N60" s="2"/>
      <c r="P60" s="30" t="n">
        <v>117</v>
      </c>
      <c r="Q60" s="2" t="n">
        <v>128</v>
      </c>
      <c r="R60" s="18" t="n">
        <f aca="false">AVERAGEIF($C$60:$Q$60, "&gt;0")</f>
        <v>129.714285714286</v>
      </c>
      <c r="S60" s="2"/>
      <c r="T60" s="2"/>
    </row>
    <row r="61" customFormat="false" ht="12.8" hidden="false" customHeight="false" outlineLevel="0" collapsed="false">
      <c r="A61" s="2" t="s">
        <v>85</v>
      </c>
      <c r="B61" s="2" t="n">
        <v>113</v>
      </c>
      <c r="C61" s="30" t="n">
        <v>123</v>
      </c>
      <c r="D61" s="2"/>
      <c r="E61" s="2"/>
      <c r="F61" s="2" t="n">
        <v>159</v>
      </c>
      <c r="G61" s="2"/>
      <c r="H61" s="2" t="n">
        <v>125</v>
      </c>
      <c r="I61" s="2"/>
      <c r="J61" s="30" t="n">
        <v>116</v>
      </c>
      <c r="K61" s="2"/>
      <c r="L61" s="2" t="n">
        <v>98</v>
      </c>
      <c r="M61" s="2"/>
      <c r="N61" s="2"/>
      <c r="O61" s="2" t="n">
        <v>110</v>
      </c>
      <c r="P61" s="2" t="n">
        <v>135</v>
      </c>
      <c r="Q61" s="30" t="n">
        <v>131</v>
      </c>
      <c r="R61" s="18" t="n">
        <f aca="false">AVERAGEIF($C$61:$Q$61, "&gt;0")</f>
        <v>124.625</v>
      </c>
    </row>
    <row r="62" customFormat="false" ht="12.8" hidden="false" customHeight="false" outlineLevel="0" collapsed="false">
      <c r="A62" s="2" t="s">
        <v>86</v>
      </c>
      <c r="B62" s="2" t="n">
        <v>114</v>
      </c>
      <c r="C62" s="2"/>
      <c r="D62" s="30" t="n">
        <v>154</v>
      </c>
      <c r="E62" s="2" t="n">
        <v>103</v>
      </c>
      <c r="F62" s="2"/>
      <c r="G62" s="2" t="n">
        <v>137</v>
      </c>
      <c r="H62" s="2"/>
      <c r="I62" s="2"/>
      <c r="J62" s="2"/>
      <c r="K62" s="30" t="n">
        <v>154</v>
      </c>
      <c r="L62" s="28" t="n">
        <v>172</v>
      </c>
      <c r="M62" s="2" t="n">
        <v>120</v>
      </c>
      <c r="N62" s="2" t="n">
        <v>90</v>
      </c>
      <c r="O62" s="2" t="n">
        <v>97</v>
      </c>
      <c r="P62" s="2" t="n">
        <v>155</v>
      </c>
      <c r="Q62" s="2" t="n">
        <v>160</v>
      </c>
      <c r="R62" s="18" t="n">
        <f aca="false">AVERAGEIF($C$62:$Q$62, "&gt;0")</f>
        <v>134.2</v>
      </c>
    </row>
    <row r="63" customFormat="false" ht="12.8" hidden="false" customHeight="false" outlineLevel="0" collapsed="false">
      <c r="A63" s="2" t="s">
        <v>87</v>
      </c>
      <c r="C63" s="2"/>
      <c r="D63" s="2"/>
      <c r="E63" s="30" t="n">
        <v>121</v>
      </c>
      <c r="F63" s="2"/>
      <c r="G63" s="2"/>
      <c r="H63" s="2"/>
      <c r="I63" s="2"/>
      <c r="J63" s="2"/>
      <c r="K63" s="2"/>
      <c r="L63" s="30"/>
      <c r="M63" s="2"/>
      <c r="N63" s="2"/>
      <c r="P63" s="2"/>
      <c r="Q63" s="2"/>
      <c r="R63" s="18" t="n">
        <f aca="false">AVERAGEIF($C$63:$Q$63, "&gt;0")</f>
        <v>121</v>
      </c>
    </row>
    <row r="64" customFormat="false" ht="12.8" hidden="false" customHeight="false" outlineLevel="0" collapsed="false">
      <c r="A64" s="2" t="s">
        <v>88</v>
      </c>
      <c r="C64" s="2"/>
      <c r="D64" s="2"/>
      <c r="E64" s="2"/>
      <c r="F64" s="30"/>
      <c r="G64" s="2"/>
      <c r="H64" s="2"/>
      <c r="I64" s="2"/>
      <c r="J64" s="2"/>
      <c r="K64" s="2"/>
      <c r="L64" s="2"/>
      <c r="M64" s="30"/>
      <c r="N64" s="2"/>
      <c r="P64" s="2"/>
      <c r="Q64" s="2"/>
      <c r="R64" s="34"/>
      <c r="S64" s="2"/>
    </row>
    <row r="65" customFormat="false" ht="12.8" hidden="false" customHeight="false" outlineLevel="0" collapsed="false">
      <c r="A65" s="2" t="s">
        <v>89</v>
      </c>
      <c r="C65" s="2"/>
      <c r="D65" s="2"/>
      <c r="E65" s="2"/>
      <c r="F65" s="2"/>
      <c r="G65" s="30"/>
      <c r="H65" s="2"/>
      <c r="I65" s="2"/>
      <c r="J65" s="2"/>
      <c r="K65" s="2"/>
      <c r="L65" s="2"/>
      <c r="M65" s="2"/>
      <c r="N65" s="30"/>
      <c r="P65" s="2"/>
      <c r="Q65" s="2"/>
      <c r="R65" s="34"/>
      <c r="S65" s="2"/>
      <c r="T65" s="2"/>
    </row>
    <row r="66" customFormat="false" ht="12.8" hidden="false" customHeight="false" outlineLevel="0" collapsed="false">
      <c r="A66" s="2" t="s">
        <v>90</v>
      </c>
      <c r="B66" s="33" t="n">
        <v>145</v>
      </c>
      <c r="C66" s="2"/>
      <c r="D66" s="2"/>
      <c r="E66" s="2"/>
      <c r="F66" s="2"/>
      <c r="G66" s="2" t="n">
        <v>94</v>
      </c>
      <c r="H66" s="30" t="n">
        <v>142</v>
      </c>
      <c r="I66" s="2" t="n">
        <v>120</v>
      </c>
      <c r="J66" s="2" t="n">
        <v>97</v>
      </c>
      <c r="K66" s="2" t="n">
        <v>134</v>
      </c>
      <c r="L66" s="2" t="n">
        <v>155</v>
      </c>
      <c r="M66" s="2" t="n">
        <v>102</v>
      </c>
      <c r="N66" s="2"/>
      <c r="O66" s="30" t="n">
        <v>150</v>
      </c>
      <c r="P66" s="2"/>
      <c r="Q66" s="2"/>
      <c r="R66" s="18" t="n">
        <f aca="false">AVERAGEIF($C$66:$Q$66, "&gt;0")</f>
        <v>124.25</v>
      </c>
      <c r="S66" s="2"/>
      <c r="T66" s="2"/>
      <c r="U66" s="29"/>
    </row>
    <row r="67" customFormat="false" ht="12.8" hidden="false" customHeight="false" outlineLevel="0" collapsed="false">
      <c r="A67" s="2" t="s">
        <v>91</v>
      </c>
      <c r="B67" s="33" t="n">
        <v>142</v>
      </c>
      <c r="C67" s="2"/>
      <c r="D67" s="2"/>
      <c r="E67" s="2"/>
      <c r="F67" s="2"/>
      <c r="G67" s="2"/>
      <c r="H67" s="2"/>
      <c r="I67" s="30" t="n">
        <v>112</v>
      </c>
      <c r="J67" s="2"/>
      <c r="K67" s="2" t="n">
        <v>112</v>
      </c>
      <c r="L67" s="2"/>
      <c r="M67" s="2"/>
      <c r="N67" s="2"/>
      <c r="O67" s="2" t="n">
        <v>176</v>
      </c>
      <c r="P67" s="30" t="n">
        <v>115</v>
      </c>
      <c r="Q67" s="2"/>
      <c r="R67" s="18" t="n">
        <f aca="false">AVERAGEIF($C$67:$Q$67, "&gt;0")</f>
        <v>128.75</v>
      </c>
    </row>
    <row r="68" customFormat="false" ht="12.8" hidden="false" customHeight="false" outlineLevel="0" collapsed="false">
      <c r="A68" s="2" t="s">
        <v>92</v>
      </c>
      <c r="B68" s="33" t="n">
        <v>133</v>
      </c>
      <c r="C68" s="30"/>
      <c r="D68" s="2" t="n">
        <v>140</v>
      </c>
      <c r="E68" s="2"/>
      <c r="F68" s="2" t="n">
        <v>144</v>
      </c>
      <c r="G68" s="2" t="n">
        <v>112</v>
      </c>
      <c r="H68" s="2"/>
      <c r="I68" s="2"/>
      <c r="J68" s="30"/>
      <c r="K68" s="2"/>
      <c r="L68" s="2"/>
      <c r="M68" s="2"/>
      <c r="N68" s="2"/>
      <c r="P68" s="2"/>
      <c r="Q68" s="30" t="n">
        <v>142</v>
      </c>
      <c r="R68" s="18" t="n">
        <f aca="false">AVERAGEIF($C$68:$Q$68, "&gt;0")</f>
        <v>134.5</v>
      </c>
    </row>
    <row r="69" customFormat="false" ht="12.8" hidden="false" customHeight="false" outlineLevel="0" collapsed="false">
      <c r="A69" s="2" t="s">
        <v>93</v>
      </c>
      <c r="B69" s="2" t="n">
        <v>118</v>
      </c>
      <c r="C69" s="2"/>
      <c r="D69" s="30" t="n">
        <v>126</v>
      </c>
      <c r="E69" s="2" t="n">
        <v>154</v>
      </c>
      <c r="F69" s="2" t="n">
        <v>125</v>
      </c>
      <c r="G69" s="2" t="n">
        <v>117</v>
      </c>
      <c r="H69" s="2"/>
      <c r="I69" s="2" t="n">
        <v>144</v>
      </c>
      <c r="J69" s="2"/>
      <c r="K69" s="30"/>
      <c r="L69" s="2"/>
      <c r="M69" s="2"/>
      <c r="N69" s="2"/>
      <c r="P69" s="2"/>
      <c r="Q69" s="2"/>
      <c r="R69" s="18" t="n">
        <f aca="false">AVERAGEIF($C$69:$Q$69, "&gt;0")</f>
        <v>133.2</v>
      </c>
    </row>
    <row r="70" customFormat="false" ht="12.8" hidden="false" customHeight="false" outlineLevel="0" collapsed="false">
      <c r="A70" s="2" t="s">
        <v>94</v>
      </c>
      <c r="C70" s="2"/>
      <c r="D70" s="2"/>
      <c r="E70" s="30" t="n">
        <v>117</v>
      </c>
      <c r="F70" s="2"/>
      <c r="G70" s="2"/>
      <c r="H70" s="2" t="n">
        <v>117</v>
      </c>
      <c r="I70" s="2"/>
      <c r="J70" s="2"/>
      <c r="K70" s="2"/>
      <c r="L70" s="30" t="n">
        <v>97</v>
      </c>
      <c r="M70" s="2"/>
      <c r="N70" s="2"/>
      <c r="P70" s="2"/>
      <c r="Q70" s="2" t="n">
        <v>114</v>
      </c>
      <c r="R70" s="18" t="n">
        <f aca="false">AVERAGEIF($C$70:$Q$70, "&gt;0")</f>
        <v>111.25</v>
      </c>
    </row>
    <row r="71" customFormat="false" ht="12.8" hidden="false" customHeight="false" outlineLevel="0" collapsed="false">
      <c r="A71" s="2" t="s">
        <v>95</v>
      </c>
      <c r="B71" s="33" t="n">
        <v>137</v>
      </c>
      <c r="C71" s="2"/>
      <c r="D71" s="2"/>
      <c r="E71" s="2"/>
      <c r="F71" s="30" t="n">
        <v>140</v>
      </c>
      <c r="G71" s="2"/>
      <c r="H71" s="2"/>
      <c r="I71" s="2"/>
      <c r="J71" s="2"/>
      <c r="K71" s="28" t="n">
        <v>148</v>
      </c>
      <c r="L71" s="2"/>
      <c r="M71" s="30"/>
      <c r="N71" s="2" t="n">
        <v>133</v>
      </c>
      <c r="P71" s="2"/>
      <c r="Q71" s="2" t="n">
        <v>120</v>
      </c>
      <c r="R71" s="18" t="n">
        <f aca="false">AVERAGEIF($C$71:$Q$71, "&gt;0")</f>
        <v>135.25</v>
      </c>
      <c r="U71" s="5" t="s">
        <v>96</v>
      </c>
    </row>
    <row r="72" customFormat="false" ht="12.8" hidden="false" customHeight="false" outlineLevel="0" collapsed="false">
      <c r="A72" s="2" t="s">
        <v>97</v>
      </c>
      <c r="B72" s="33" t="n">
        <v>131</v>
      </c>
      <c r="C72" s="2"/>
      <c r="D72" s="2"/>
      <c r="E72" s="2"/>
      <c r="F72" s="2"/>
      <c r="G72" s="30"/>
      <c r="H72" s="2"/>
      <c r="I72" s="2"/>
      <c r="J72" s="2"/>
      <c r="K72" s="2"/>
      <c r="L72" s="2"/>
      <c r="M72" s="2"/>
      <c r="N72" s="30" t="n">
        <v>103</v>
      </c>
      <c r="P72" s="2"/>
      <c r="Q72" s="2"/>
      <c r="R72" s="18" t="n">
        <f aca="false">AVERAGEIF($C$72:$Q$72, "&gt;0")</f>
        <v>103</v>
      </c>
    </row>
    <row r="73" customFormat="false" ht="12.8" hidden="false" customHeight="false" outlineLevel="0" collapsed="false">
      <c r="A73" s="2" t="s">
        <v>98</v>
      </c>
      <c r="C73" s="2"/>
      <c r="D73" s="2" t="n">
        <v>134</v>
      </c>
      <c r="E73" s="2"/>
      <c r="F73" s="2"/>
      <c r="G73" s="2"/>
      <c r="H73" s="30" t="n">
        <v>176</v>
      </c>
      <c r="I73" s="2"/>
      <c r="J73" s="2"/>
      <c r="K73" s="2"/>
      <c r="L73" s="2"/>
      <c r="M73" s="2"/>
      <c r="N73" s="2"/>
      <c r="O73" s="30" t="n">
        <v>152</v>
      </c>
      <c r="P73" s="2" t="n">
        <v>162</v>
      </c>
      <c r="Q73" s="2" t="n">
        <v>140</v>
      </c>
      <c r="R73" s="18" t="n">
        <f aca="false">AVERAGEIF($C$73:$Q$73, "&gt;0")</f>
        <v>152.8</v>
      </c>
    </row>
    <row r="74" customFormat="false" ht="12.8" hidden="false" customHeight="false" outlineLevel="0" collapsed="false">
      <c r="A74" s="2" t="s">
        <v>99</v>
      </c>
      <c r="B74" s="33" t="n">
        <v>135</v>
      </c>
      <c r="C74" s="2"/>
      <c r="D74" s="2"/>
      <c r="E74" s="2"/>
      <c r="F74" s="2"/>
      <c r="G74" s="2"/>
      <c r="H74" s="2"/>
      <c r="I74" s="30"/>
      <c r="J74" s="2"/>
      <c r="K74" s="2"/>
      <c r="L74" s="2"/>
      <c r="M74" s="2"/>
      <c r="N74" s="2"/>
      <c r="P74" s="30"/>
      <c r="Q74" s="2"/>
    </row>
    <row r="75" customFormat="false" ht="12.8" hidden="false" customHeight="false" outlineLevel="0" collapsed="false">
      <c r="A75" s="2" t="s">
        <v>100</v>
      </c>
      <c r="B75" s="4"/>
      <c r="C75" s="30"/>
      <c r="D75" s="2"/>
      <c r="E75" s="2"/>
      <c r="F75" s="2"/>
      <c r="G75" s="2"/>
      <c r="H75" s="2"/>
      <c r="I75" s="2"/>
      <c r="J75" s="30" t="n">
        <v>187</v>
      </c>
      <c r="K75" s="2" t="n">
        <v>142</v>
      </c>
      <c r="L75" s="2"/>
      <c r="M75" s="2" t="n">
        <v>129</v>
      </c>
      <c r="N75" s="2"/>
      <c r="O75" s="2" t="n">
        <v>95</v>
      </c>
      <c r="P75" s="2" t="n">
        <v>129</v>
      </c>
      <c r="Q75" s="30"/>
      <c r="R75" s="18" t="n">
        <f aca="false">AVERAGEIF($C$75:$Q$75, "&gt;0")</f>
        <v>136.4</v>
      </c>
      <c r="S75" s="22"/>
    </row>
    <row r="76" customFormat="false" ht="12.8" hidden="false" customHeight="false" outlineLevel="0" collapsed="false">
      <c r="A76" s="2" t="s">
        <v>101</v>
      </c>
      <c r="B76" s="28" t="n">
        <v>109</v>
      </c>
      <c r="C76" s="2"/>
      <c r="D76" s="30" t="n">
        <v>109</v>
      </c>
      <c r="E76" s="2"/>
      <c r="F76" s="2"/>
      <c r="G76" s="2"/>
      <c r="H76" s="2"/>
      <c r="I76" s="2"/>
      <c r="J76" s="2"/>
      <c r="K76" s="30"/>
      <c r="L76" s="2"/>
      <c r="M76" s="2"/>
      <c r="N76" s="2"/>
      <c r="P76" s="2"/>
      <c r="Q76" s="2"/>
      <c r="R76" s="18" t="n">
        <f aca="false">AVERAGEIF($C$76:$Q$76, "&gt;0")</f>
        <v>109</v>
      </c>
    </row>
    <row r="77" customFormat="false" ht="12.8" hidden="false" customHeight="false" outlineLevel="0" collapsed="false">
      <c r="A77" s="2" t="s">
        <v>102</v>
      </c>
      <c r="B77" s="35" t="n">
        <v>140</v>
      </c>
      <c r="C77" s="2"/>
      <c r="D77" s="2"/>
      <c r="E77" s="30" t="n">
        <v>132</v>
      </c>
      <c r="F77" s="2"/>
      <c r="G77" s="2" t="n">
        <v>124</v>
      </c>
      <c r="H77" s="2"/>
      <c r="I77" s="2" t="n">
        <v>131</v>
      </c>
      <c r="J77" s="2" t="n">
        <v>109</v>
      </c>
      <c r="K77" s="2"/>
      <c r="L77" s="30"/>
      <c r="M77" s="2"/>
      <c r="N77" s="2"/>
      <c r="O77" s="2" t="n">
        <v>157</v>
      </c>
      <c r="P77" s="2" t="n">
        <v>151</v>
      </c>
      <c r="Q77" s="2" t="n">
        <v>160</v>
      </c>
      <c r="R77" s="18" t="n">
        <f aca="false">AVERAGEIF($C$77:$Q$77, "&gt;0")</f>
        <v>137.714285714286</v>
      </c>
      <c r="S77" s="36"/>
    </row>
    <row r="78" customFormat="false" ht="12.8" hidden="false" customHeight="false" outlineLevel="0" collapsed="false">
      <c r="A78" s="2" t="s">
        <v>103</v>
      </c>
      <c r="B78" s="35" t="n">
        <v>135</v>
      </c>
      <c r="C78" s="2"/>
      <c r="D78" s="2"/>
      <c r="E78" s="2"/>
      <c r="F78" s="30"/>
      <c r="G78" s="2" t="n">
        <v>118</v>
      </c>
      <c r="H78" s="2"/>
      <c r="I78" s="2" t="n">
        <v>127</v>
      </c>
      <c r="J78" s="2"/>
      <c r="K78" s="2"/>
      <c r="L78" s="2" t="n">
        <v>176</v>
      </c>
      <c r="M78" s="33" t="n">
        <v>210</v>
      </c>
      <c r="N78" s="2" t="n">
        <v>167</v>
      </c>
      <c r="O78" s="2" t="n">
        <v>195</v>
      </c>
      <c r="P78" s="2" t="n">
        <v>183</v>
      </c>
      <c r="Q78" s="2" t="n">
        <v>185</v>
      </c>
      <c r="R78" s="18" t="n">
        <f aca="false">AVERAGEIF($C$78:$Q$78, "&gt;0")</f>
        <v>170.125</v>
      </c>
      <c r="U78" s="37"/>
    </row>
    <row r="79" customFormat="false" ht="12.8" hidden="false" customHeight="false" outlineLevel="0" collapsed="false">
      <c r="A79" s="2" t="s">
        <v>104</v>
      </c>
      <c r="B79" s="4"/>
      <c r="C79" s="2"/>
      <c r="D79" s="2"/>
      <c r="E79" s="2" t="n">
        <v>109</v>
      </c>
      <c r="F79" s="2" t="n">
        <v>137</v>
      </c>
      <c r="G79" s="30"/>
      <c r="H79" s="2" t="n">
        <v>109</v>
      </c>
      <c r="I79" s="2" t="n">
        <v>131</v>
      </c>
      <c r="J79" s="2"/>
      <c r="K79" s="2"/>
      <c r="L79" s="2"/>
      <c r="M79" s="2" t="n">
        <v>124</v>
      </c>
      <c r="N79" s="30" t="n">
        <v>125</v>
      </c>
      <c r="O79" s="2" t="n">
        <v>135</v>
      </c>
      <c r="P79" s="2" t="n">
        <v>110</v>
      </c>
      <c r="Q79" s="2" t="n">
        <v>159</v>
      </c>
      <c r="R79" s="18" t="n">
        <f aca="false">AVERAGEIF($C$79:$Q$79, "&gt;0")</f>
        <v>126.555555555556</v>
      </c>
      <c r="U79" s="38" t="s">
        <v>105</v>
      </c>
    </row>
    <row r="80" customFormat="false" ht="67.95" hidden="false" customHeight="false" outlineLevel="0" collapsed="false">
      <c r="A80" s="2" t="s">
        <v>106</v>
      </c>
      <c r="B80" s="35" t="n">
        <v>139</v>
      </c>
      <c r="C80" s="2"/>
      <c r="D80" s="2" t="n">
        <v>179</v>
      </c>
      <c r="E80" s="2" t="n">
        <v>127</v>
      </c>
      <c r="F80" s="2" t="n">
        <v>136</v>
      </c>
      <c r="G80" s="2" t="n">
        <v>138</v>
      </c>
      <c r="H80" s="30" t="n">
        <v>126</v>
      </c>
      <c r="I80" s="2" t="n">
        <v>134</v>
      </c>
      <c r="J80" s="2"/>
      <c r="K80" s="2" t="n">
        <v>141</v>
      </c>
      <c r="L80" s="2" t="n">
        <v>136</v>
      </c>
      <c r="M80" s="2"/>
      <c r="N80" s="2"/>
      <c r="O80" s="30" t="n">
        <v>112</v>
      </c>
      <c r="P80" s="2"/>
      <c r="Q80" s="2"/>
      <c r="R80" s="18" t="n">
        <f aca="false">AVERAGEIF($C$80:$Q$80, "&gt;0")</f>
        <v>136.555555555556</v>
      </c>
      <c r="U80" s="39" t="s">
        <v>107</v>
      </c>
    </row>
    <row r="81" customFormat="false" ht="34.6" hidden="false" customHeight="false" outlineLevel="0" collapsed="false">
      <c r="A81" s="2" t="s">
        <v>108</v>
      </c>
      <c r="B81" s="35" t="n">
        <v>125</v>
      </c>
      <c r="C81" s="2"/>
      <c r="D81" s="2"/>
      <c r="E81" s="2" t="n">
        <v>131</v>
      </c>
      <c r="F81" s="2"/>
      <c r="G81" s="2"/>
      <c r="H81" s="2" t="n">
        <v>145</v>
      </c>
      <c r="I81" s="30" t="n">
        <v>124</v>
      </c>
      <c r="J81" s="2"/>
      <c r="K81" s="2"/>
      <c r="L81" s="2"/>
      <c r="M81" s="2" t="n">
        <v>95</v>
      </c>
      <c r="N81" s="2" t="n">
        <v>124</v>
      </c>
      <c r="P81" s="30" t="n">
        <v>142</v>
      </c>
      <c r="Q81" s="2" t="n">
        <v>104</v>
      </c>
      <c r="R81" s="18" t="n">
        <f aca="false">AVERAGEIF($C$81:$Q$81, "&gt;0")</f>
        <v>123.571428571429</v>
      </c>
      <c r="U81" s="38" t="s">
        <v>109</v>
      </c>
    </row>
    <row r="82" customFormat="false" ht="12.8" hidden="false" customHeight="false" outlineLevel="0" collapsed="false">
      <c r="A82" s="2" t="s">
        <v>110</v>
      </c>
      <c r="B82" s="35" t="n">
        <v>128</v>
      </c>
      <c r="C82" s="30"/>
      <c r="D82" s="2"/>
      <c r="E82" s="2" t="n">
        <v>94</v>
      </c>
      <c r="F82" s="2"/>
      <c r="G82" s="2" t="n">
        <v>135</v>
      </c>
      <c r="H82" s="2"/>
      <c r="I82" s="2" t="n">
        <v>145</v>
      </c>
      <c r="J82" s="30" t="n">
        <v>144</v>
      </c>
      <c r="K82" s="2" t="n">
        <v>149</v>
      </c>
      <c r="L82" s="2" t="n">
        <v>118</v>
      </c>
      <c r="M82" s="2"/>
      <c r="N82" s="2"/>
      <c r="P82" s="2"/>
      <c r="Q82" s="30"/>
      <c r="R82" s="18" t="n">
        <f aca="false">AVERAGEIF($C$82:$Q$82, "&gt;0")</f>
        <v>130.833333333333</v>
      </c>
      <c r="U82" s="38"/>
    </row>
    <row r="83" customFormat="false" ht="12.8" hidden="false" customHeight="false" outlineLevel="0" collapsed="false">
      <c r="A83" s="2" t="s">
        <v>111</v>
      </c>
      <c r="B83" s="35" t="n">
        <v>132</v>
      </c>
      <c r="C83" s="2"/>
      <c r="D83" s="30"/>
      <c r="E83" s="2"/>
      <c r="F83" s="2"/>
      <c r="G83" s="2"/>
      <c r="H83" s="2"/>
      <c r="I83" s="2"/>
      <c r="J83" s="2"/>
      <c r="K83" s="30" t="n">
        <v>123</v>
      </c>
      <c r="L83" s="2"/>
      <c r="M83" s="2"/>
      <c r="N83" s="2"/>
      <c r="O83" s="2" t="n">
        <v>112</v>
      </c>
      <c r="P83" s="2" t="n">
        <v>116</v>
      </c>
      <c r="Q83" s="2" t="n">
        <v>109</v>
      </c>
      <c r="R83" s="18" t="n">
        <f aca="false">AVERAGEIF($C$83:$Q$83, "&gt;0")</f>
        <v>115</v>
      </c>
      <c r="U83" s="5" t="s">
        <v>112</v>
      </c>
    </row>
    <row r="84" customFormat="false" ht="45.75" hidden="false" customHeight="false" outlineLevel="0" collapsed="false">
      <c r="A84" s="2" t="s">
        <v>113</v>
      </c>
      <c r="B84" s="40" t="n">
        <v>109</v>
      </c>
      <c r="C84" s="2"/>
      <c r="D84" s="2"/>
      <c r="E84" s="30" t="n">
        <v>135</v>
      </c>
      <c r="F84" s="2" t="n">
        <v>139</v>
      </c>
      <c r="G84" s="2" t="n">
        <v>121</v>
      </c>
      <c r="H84" s="2" t="n">
        <v>160</v>
      </c>
      <c r="I84" s="2"/>
      <c r="J84" s="2" t="n">
        <v>131</v>
      </c>
      <c r="K84" s="2"/>
      <c r="L84" s="30" t="n">
        <v>111</v>
      </c>
      <c r="M84" s="2"/>
      <c r="N84" s="2"/>
      <c r="P84" s="2" t="n">
        <v>125</v>
      </c>
      <c r="Q84" s="2" t="n">
        <v>119</v>
      </c>
      <c r="R84" s="18" t="n">
        <f aca="false">AVERAGEIF($C$84:$Q$84, "&gt;0")</f>
        <v>130.125</v>
      </c>
      <c r="U84" s="5" t="s">
        <v>114</v>
      </c>
    </row>
    <row r="85" customFormat="false" ht="34.6" hidden="false" customHeight="false" outlineLevel="0" collapsed="false">
      <c r="A85" s="2" t="s">
        <v>115</v>
      </c>
      <c r="B85" s="2" t="n">
        <v>121</v>
      </c>
      <c r="C85" s="2"/>
      <c r="D85" s="2"/>
      <c r="E85" s="2" t="n">
        <v>130</v>
      </c>
      <c r="F85" s="30" t="n">
        <v>96</v>
      </c>
      <c r="G85" s="2" t="n">
        <v>104</v>
      </c>
      <c r="H85" s="2" t="n">
        <v>124</v>
      </c>
      <c r="I85" s="2"/>
      <c r="J85" s="2" t="n">
        <v>124</v>
      </c>
      <c r="K85" s="2" t="n">
        <v>124</v>
      </c>
      <c r="L85" s="2"/>
      <c r="M85" s="30" t="n">
        <v>121</v>
      </c>
      <c r="N85" s="2"/>
      <c r="P85" s="2"/>
      <c r="Q85" s="2" t="n">
        <v>134</v>
      </c>
      <c r="R85" s="18" t="n">
        <f aca="false">AVERAGEIF($C$85:$Q$85, "&gt;0")</f>
        <v>119.625</v>
      </c>
      <c r="U85" s="5" t="s">
        <v>116</v>
      </c>
    </row>
    <row r="86" customFormat="false" ht="12.8" hidden="false" customHeight="false" outlineLevel="0" collapsed="false">
      <c r="A86" s="2" t="s">
        <v>117</v>
      </c>
      <c r="B86" s="35" t="n">
        <v>134</v>
      </c>
      <c r="C86" s="2"/>
      <c r="D86" s="2"/>
      <c r="E86" s="2"/>
      <c r="F86" s="2"/>
      <c r="G86" s="30"/>
      <c r="H86" s="2"/>
      <c r="I86" s="2"/>
      <c r="J86" s="2"/>
      <c r="K86" s="2" t="n">
        <v>92</v>
      </c>
      <c r="L86" s="2"/>
      <c r="M86" s="2"/>
      <c r="N86" s="33" t="n">
        <v>235</v>
      </c>
      <c r="P86" s="2" t="n">
        <v>110</v>
      </c>
      <c r="Q86" s="2" t="n">
        <v>84</v>
      </c>
      <c r="R86" s="18" t="n">
        <f aca="false">AVERAGEIF($C$86:$Q$86,"&gt;0")</f>
        <v>130.25</v>
      </c>
      <c r="U86" s="5" t="s">
        <v>118</v>
      </c>
    </row>
    <row r="87" customFormat="false" ht="12.8" hidden="false" customHeight="false" outlineLevel="0" collapsed="false">
      <c r="A87" s="2" t="s">
        <v>119</v>
      </c>
      <c r="B87" s="22" t="n">
        <v>99</v>
      </c>
      <c r="C87" s="2"/>
      <c r="D87" s="2"/>
      <c r="E87" s="2"/>
      <c r="F87" s="2"/>
      <c r="G87" s="2"/>
      <c r="H87" s="30"/>
      <c r="I87" s="2"/>
      <c r="J87" s="2"/>
      <c r="K87" s="2"/>
      <c r="L87" s="2" t="n">
        <v>117</v>
      </c>
      <c r="M87" s="2"/>
      <c r="N87" s="2"/>
      <c r="O87" s="30" t="n">
        <v>145</v>
      </c>
      <c r="P87" s="2" t="n">
        <v>194</v>
      </c>
      <c r="Q87" s="2" t="n">
        <v>119</v>
      </c>
      <c r="R87" s="18" t="n">
        <f aca="false">AVERAGEIF($C$87:$Q$87,"&gt;0")</f>
        <v>143.75</v>
      </c>
    </row>
    <row r="88" customFormat="false" ht="12.8" hidden="false" customHeight="false" outlineLevel="0" collapsed="false">
      <c r="A88" s="1" t="s">
        <v>120</v>
      </c>
      <c r="C88" s="30"/>
      <c r="D88" s="2"/>
      <c r="E88" s="2"/>
      <c r="F88" s="2"/>
      <c r="G88" s="2"/>
      <c r="H88" s="2"/>
      <c r="I88" s="2"/>
      <c r="J88" s="30"/>
      <c r="K88" s="2"/>
      <c r="L88" s="2" t="n">
        <v>109</v>
      </c>
      <c r="M88" s="2"/>
      <c r="N88" s="2"/>
      <c r="O88" s="2" t="n">
        <v>148</v>
      </c>
      <c r="P88" s="2" t="n">
        <v>139</v>
      </c>
      <c r="Q88" s="30" t="n">
        <v>135</v>
      </c>
      <c r="R88" s="18" t="n">
        <f aca="false">AVERAGEIF($C88:$Q88,"&gt;0")</f>
        <v>132.75</v>
      </c>
      <c r="U88" s="5" t="s">
        <v>121</v>
      </c>
    </row>
    <row r="89" customFormat="false" ht="67.95" hidden="false" customHeight="false" outlineLevel="0" collapsed="false">
      <c r="A89" s="1" t="s">
        <v>122</v>
      </c>
      <c r="B89" s="2" t="n">
        <v>119</v>
      </c>
      <c r="C89" s="2"/>
      <c r="D89" s="30" t="n">
        <v>125</v>
      </c>
      <c r="E89" s="2"/>
      <c r="F89" s="2"/>
      <c r="G89" s="2" t="n">
        <v>82</v>
      </c>
      <c r="H89" s="2" t="n">
        <v>151</v>
      </c>
      <c r="I89" s="2" t="n">
        <v>121</v>
      </c>
      <c r="J89" s="2" t="n">
        <v>154</v>
      </c>
      <c r="K89" s="30" t="n">
        <v>157</v>
      </c>
      <c r="L89" s="2" t="n">
        <v>175</v>
      </c>
      <c r="M89" s="2" t="n">
        <v>153</v>
      </c>
      <c r="N89" s="2" t="n">
        <v>174</v>
      </c>
      <c r="O89" s="4"/>
      <c r="P89" s="2" t="n">
        <v>96</v>
      </c>
      <c r="Q89" s="2" t="n">
        <v>77</v>
      </c>
      <c r="R89" s="18" t="n">
        <f aca="false">AVERAGEIF($C89:$Q89,"&gt;0")</f>
        <v>133.181818181818</v>
      </c>
      <c r="U89" s="5" t="s">
        <v>123</v>
      </c>
    </row>
    <row r="90" customFormat="false" ht="34.6" hidden="false" customHeight="false" outlineLevel="0" collapsed="false">
      <c r="A90" s="1" t="s">
        <v>124</v>
      </c>
      <c r="B90" s="2" t="n">
        <v>117</v>
      </c>
      <c r="C90" s="2"/>
      <c r="D90" s="2" t="n">
        <v>121</v>
      </c>
      <c r="E90" s="30" t="n">
        <v>104</v>
      </c>
      <c r="F90" s="2"/>
      <c r="G90" s="2" t="n">
        <v>113</v>
      </c>
      <c r="H90" s="2" t="n">
        <v>112</v>
      </c>
      <c r="I90" s="2" t="n">
        <v>115</v>
      </c>
      <c r="J90" s="2"/>
      <c r="K90" s="2"/>
      <c r="L90" s="30" t="n">
        <v>111</v>
      </c>
      <c r="M90" s="2" t="n">
        <v>90</v>
      </c>
      <c r="N90" s="2"/>
      <c r="P90" s="2"/>
      <c r="Q90" s="2" t="n">
        <v>141</v>
      </c>
      <c r="R90" s="18" t="n">
        <f aca="false">AVERAGEIF($C90:$Q90,"&gt;0")</f>
        <v>113.375</v>
      </c>
      <c r="U90" s="5" t="s">
        <v>125</v>
      </c>
    </row>
    <row r="91" customFormat="false" ht="56.85" hidden="false" customHeight="false" outlineLevel="0" collapsed="false">
      <c r="A91" s="1" t="s">
        <v>126</v>
      </c>
      <c r="B91" s="2" t="n">
        <v>117</v>
      </c>
      <c r="C91" s="2"/>
      <c r="D91" s="2" t="n">
        <v>153</v>
      </c>
      <c r="E91" s="2"/>
      <c r="F91" s="30" t="n">
        <v>133</v>
      </c>
      <c r="G91" s="2" t="n">
        <v>116</v>
      </c>
      <c r="H91" s="2"/>
      <c r="I91" s="2" t="n">
        <v>87</v>
      </c>
      <c r="J91" s="2" t="n">
        <v>122</v>
      </c>
      <c r="K91" s="2"/>
      <c r="L91" s="2"/>
      <c r="M91" s="30" t="n">
        <v>122</v>
      </c>
      <c r="N91" s="2" t="n">
        <v>127</v>
      </c>
      <c r="P91" s="2"/>
      <c r="Q91" s="2" t="n">
        <v>157</v>
      </c>
      <c r="R91" s="18" t="n">
        <f aca="false">AVERAGEIF($C91:$Q91,"&gt;0")</f>
        <v>127.125</v>
      </c>
      <c r="U91" s="5" t="s">
        <v>127</v>
      </c>
    </row>
    <row r="92" customFormat="false" ht="12.8" hidden="false" customHeight="false" outlineLevel="0" collapsed="false">
      <c r="A92" s="1" t="s">
        <v>128</v>
      </c>
      <c r="B92" s="2" t="n">
        <v>107</v>
      </c>
      <c r="C92" s="2"/>
      <c r="D92" s="2"/>
      <c r="E92" s="2" t="n">
        <v>122</v>
      </c>
      <c r="F92" s="2"/>
      <c r="G92" s="30" t="n">
        <v>111</v>
      </c>
      <c r="H92" s="2"/>
      <c r="I92" s="2"/>
      <c r="J92" s="2" t="n">
        <v>156</v>
      </c>
      <c r="K92" s="2"/>
      <c r="L92" s="2"/>
      <c r="M92" s="2"/>
      <c r="N92" s="30" t="n">
        <v>141</v>
      </c>
      <c r="O92" s="2" t="n">
        <v>123</v>
      </c>
      <c r="P92" s="2" t="n">
        <v>166</v>
      </c>
      <c r="Q92" s="2" t="n">
        <v>115</v>
      </c>
      <c r="R92" s="18" t="n">
        <f aca="false">AVERAGEIF($C92:$Q92,"&gt;0")</f>
        <v>133.428571428571</v>
      </c>
      <c r="U92" s="5" t="s">
        <v>129</v>
      </c>
    </row>
    <row r="93" customFormat="false" ht="23.5" hidden="false" customHeight="false" outlineLevel="0" collapsed="false">
      <c r="A93" s="1" t="s">
        <v>130</v>
      </c>
      <c r="B93" s="2" t="n">
        <v>119</v>
      </c>
      <c r="C93" s="2"/>
      <c r="D93" s="2"/>
      <c r="E93" s="2"/>
      <c r="F93" s="2"/>
      <c r="G93" s="2"/>
      <c r="H93" s="30"/>
      <c r="I93" s="2"/>
      <c r="J93" s="2" t="n">
        <v>135</v>
      </c>
      <c r="K93" s="2"/>
      <c r="L93" s="2" t="n">
        <v>165</v>
      </c>
      <c r="M93" s="2"/>
      <c r="N93" s="2"/>
      <c r="O93" s="30" t="n">
        <v>145</v>
      </c>
      <c r="P93" s="2"/>
      <c r="Q93" s="2"/>
      <c r="R93" s="18" t="n">
        <f aca="false">AVERAGEIF($C93:$Q93,"&gt;0")</f>
        <v>148.333333333333</v>
      </c>
      <c r="U93" s="5" t="s">
        <v>131</v>
      </c>
    </row>
    <row r="94" customFormat="false" ht="12.8" hidden="false" customHeight="false" outlineLevel="0" collapsed="false">
      <c r="A94" s="1" t="s">
        <v>132</v>
      </c>
      <c r="C94" s="2"/>
      <c r="D94" s="2"/>
      <c r="E94" s="2"/>
      <c r="F94" s="2"/>
      <c r="G94" s="2" t="n">
        <v>114</v>
      </c>
      <c r="H94" s="2" t="n">
        <v>190</v>
      </c>
      <c r="I94" s="30" t="n">
        <v>142</v>
      </c>
      <c r="J94" s="2" t="n">
        <v>101</v>
      </c>
      <c r="K94" s="2" t="n">
        <v>115</v>
      </c>
      <c r="L94" s="2" t="n">
        <v>157</v>
      </c>
      <c r="M94" s="2" t="n">
        <v>149</v>
      </c>
      <c r="N94" s="2"/>
      <c r="P94" s="30" t="n">
        <v>143</v>
      </c>
      <c r="Q94" s="2"/>
      <c r="R94" s="18" t="n">
        <f aca="false">AVERAGEIF($C94:$Q94,"&gt;0")</f>
        <v>138.875</v>
      </c>
      <c r="U94" s="5" t="s">
        <v>133</v>
      </c>
    </row>
    <row r="95" customFormat="false" ht="12.8" hidden="false" customHeight="false" outlineLevel="0" collapsed="false">
      <c r="A95" s="1" t="s">
        <v>134</v>
      </c>
      <c r="B95" s="35" t="n">
        <v>156</v>
      </c>
      <c r="C95" s="30" t="n">
        <v>163</v>
      </c>
      <c r="D95" s="2"/>
      <c r="E95" s="2"/>
      <c r="F95" s="2"/>
      <c r="G95" s="2" t="n">
        <v>119</v>
      </c>
      <c r="H95" s="2"/>
      <c r="I95" s="2"/>
      <c r="J95" s="30" t="n">
        <v>132</v>
      </c>
      <c r="K95" s="2" t="n">
        <v>134</v>
      </c>
      <c r="L95" s="2" t="n">
        <v>140</v>
      </c>
      <c r="M95" s="2" t="n">
        <v>147</v>
      </c>
      <c r="N95" s="2" t="n">
        <v>135</v>
      </c>
      <c r="P95" s="2"/>
      <c r="Q95" s="30" t="n">
        <v>131</v>
      </c>
      <c r="R95" s="18" t="n">
        <f aca="false">AVERAGEIF($C95:$Q95,"&gt;0")</f>
        <v>137.625</v>
      </c>
    </row>
    <row r="96" customFormat="false" ht="23.5" hidden="false" customHeight="false" outlineLevel="0" collapsed="false">
      <c r="A96" s="1" t="s">
        <v>135</v>
      </c>
      <c r="B96" s="4" t="n">
        <v>117</v>
      </c>
      <c r="C96" s="2"/>
      <c r="D96" s="30"/>
      <c r="E96" s="2"/>
      <c r="F96" s="2" t="n">
        <v>140</v>
      </c>
      <c r="G96" s="2" t="n">
        <v>144</v>
      </c>
      <c r="H96" s="2" t="n">
        <v>129</v>
      </c>
      <c r="I96" s="2"/>
      <c r="J96" s="2"/>
      <c r="K96" s="30" t="n">
        <v>142</v>
      </c>
      <c r="L96" s="2" t="n">
        <v>133</v>
      </c>
      <c r="M96" s="2" t="n">
        <v>116</v>
      </c>
      <c r="N96" s="2"/>
      <c r="P96" s="2" t="n">
        <v>156</v>
      </c>
      <c r="Q96" s="2"/>
      <c r="R96" s="18" t="n">
        <f aca="false">AVERAGEIF($C96:$Q96,"&gt;0")</f>
        <v>137.142857142857</v>
      </c>
      <c r="U96" s="5" t="s">
        <v>136</v>
      </c>
    </row>
    <row r="97" customFormat="false" ht="67.95" hidden="false" customHeight="false" outlineLevel="0" collapsed="false">
      <c r="A97" s="1" t="s">
        <v>137</v>
      </c>
      <c r="B97" s="35" t="n">
        <v>135</v>
      </c>
      <c r="C97" s="2"/>
      <c r="D97" s="2"/>
      <c r="E97" s="30"/>
      <c r="F97" s="2" t="n">
        <v>193</v>
      </c>
      <c r="G97" s="2" t="n">
        <v>191</v>
      </c>
      <c r="H97" s="2" t="n">
        <v>127</v>
      </c>
      <c r="I97" s="2" t="n">
        <v>105</v>
      </c>
      <c r="J97" s="2"/>
      <c r="K97" s="2"/>
      <c r="L97" s="30"/>
      <c r="M97" s="2"/>
      <c r="N97" s="2" t="n">
        <v>157</v>
      </c>
      <c r="P97" s="2" t="n">
        <v>117</v>
      </c>
      <c r="Q97" s="2"/>
      <c r="R97" s="18" t="n">
        <f aca="false">AVERAGEIF($C97:$Q97,"&gt;0")</f>
        <v>148.333333333333</v>
      </c>
      <c r="U97" s="5" t="s">
        <v>138</v>
      </c>
    </row>
    <row r="98" customFormat="false" ht="45.75" hidden="false" customHeight="false" outlineLevel="0" collapsed="false">
      <c r="A98" s="1" t="s">
        <v>139</v>
      </c>
      <c r="B98" s="4"/>
      <c r="C98" s="2" t="n">
        <v>135</v>
      </c>
      <c r="D98" s="2"/>
      <c r="E98" s="2"/>
      <c r="F98" s="30" t="n">
        <v>148</v>
      </c>
      <c r="G98" s="2"/>
      <c r="H98" s="2"/>
      <c r="I98" s="2"/>
      <c r="J98" s="2" t="n">
        <v>155</v>
      </c>
      <c r="K98" s="2" t="n">
        <v>159</v>
      </c>
      <c r="L98" s="2" t="n">
        <v>153</v>
      </c>
      <c r="M98" s="30" t="n">
        <v>107</v>
      </c>
      <c r="N98" s="2" t="n">
        <v>116</v>
      </c>
      <c r="O98" s="2" t="n">
        <v>132</v>
      </c>
      <c r="P98" s="2" t="n">
        <v>149</v>
      </c>
      <c r="Q98" s="2"/>
      <c r="R98" s="18" t="n">
        <f aca="false">AVERAGEIF($C98:$Q98,"&gt;0")</f>
        <v>139.333333333333</v>
      </c>
      <c r="U98" s="5" t="s">
        <v>140</v>
      </c>
    </row>
    <row r="99" customFormat="false" ht="56.85" hidden="false" customHeight="false" outlineLevel="0" collapsed="false">
      <c r="A99" s="1" t="s">
        <v>141</v>
      </c>
      <c r="B99" s="35" t="n">
        <v>125</v>
      </c>
      <c r="C99" s="2"/>
      <c r="D99" s="2"/>
      <c r="E99" s="2" t="n">
        <v>149</v>
      </c>
      <c r="F99" s="2" t="n">
        <v>122</v>
      </c>
      <c r="G99" s="30" t="n">
        <v>112</v>
      </c>
      <c r="H99" s="2" t="n">
        <v>127</v>
      </c>
      <c r="I99" s="2"/>
      <c r="J99" s="2"/>
      <c r="K99" s="2" t="n">
        <v>118</v>
      </c>
      <c r="L99" s="2" t="n">
        <v>116</v>
      </c>
      <c r="M99" s="2"/>
      <c r="N99" s="30" t="n">
        <v>159</v>
      </c>
      <c r="P99" s="2" t="n">
        <v>158</v>
      </c>
      <c r="Q99" s="2"/>
      <c r="R99" s="18" t="n">
        <f aca="false">AVERAGEIF($C99:$Q99,"&gt;0")</f>
        <v>132.625</v>
      </c>
      <c r="U99" s="5" t="s">
        <v>142</v>
      </c>
    </row>
    <row r="100" customFormat="false" ht="34.6" hidden="false" customHeight="false" outlineLevel="0" collapsed="false">
      <c r="A100" s="1" t="s">
        <v>143</v>
      </c>
      <c r="B100" s="4" t="n">
        <v>121</v>
      </c>
      <c r="C100" s="2"/>
      <c r="D100" s="2"/>
      <c r="E100" s="2"/>
      <c r="F100" s="2" t="n">
        <v>126</v>
      </c>
      <c r="G100" s="2" t="n">
        <v>180</v>
      </c>
      <c r="H100" s="30" t="n">
        <v>139</v>
      </c>
      <c r="I100" s="2" t="n">
        <v>103</v>
      </c>
      <c r="J100" s="2" t="n">
        <v>138</v>
      </c>
      <c r="K100" s="2" t="n">
        <v>123</v>
      </c>
      <c r="L100" s="2" t="n">
        <v>121</v>
      </c>
      <c r="M100" s="2" t="n">
        <v>114</v>
      </c>
      <c r="N100" s="2" t="n">
        <v>136</v>
      </c>
      <c r="O100" s="30" t="n">
        <v>117</v>
      </c>
      <c r="P100" s="2" t="n">
        <v>126</v>
      </c>
      <c r="Q100" s="2" t="n">
        <v>120</v>
      </c>
      <c r="R100" s="18" t="n">
        <f aca="false">AVERAGEIF($C100:$Q100,"&gt;0")</f>
        <v>128.583333333333</v>
      </c>
      <c r="U100" s="5" t="s">
        <v>144</v>
      </c>
    </row>
    <row r="101" customFormat="false" ht="79.05" hidden="false" customHeight="false" outlineLevel="0" collapsed="false">
      <c r="A101" s="1" t="s">
        <v>145</v>
      </c>
      <c r="B101" s="35" t="n">
        <v>137</v>
      </c>
      <c r="C101" s="2"/>
      <c r="D101" s="2" t="n">
        <v>141</v>
      </c>
      <c r="E101" s="2"/>
      <c r="F101" s="2"/>
      <c r="G101" s="2" t="n">
        <v>126</v>
      </c>
      <c r="H101" s="2" t="n">
        <v>133</v>
      </c>
      <c r="I101" s="30" t="n">
        <v>131</v>
      </c>
      <c r="J101" s="2" t="n">
        <v>184</v>
      </c>
      <c r="K101" s="2" t="n">
        <v>133</v>
      </c>
      <c r="L101" s="2" t="n">
        <v>91</v>
      </c>
      <c r="M101" s="2" t="n">
        <v>117</v>
      </c>
      <c r="N101" s="2" t="n">
        <v>105</v>
      </c>
      <c r="O101" s="2" t="n">
        <v>100</v>
      </c>
      <c r="P101" s="30" t="n">
        <v>117</v>
      </c>
      <c r="Q101" s="2" t="n">
        <v>121</v>
      </c>
      <c r="R101" s="18" t="n">
        <f aca="false">AVERAGEIF($C101:$Q101,"&gt;0")</f>
        <v>124.916666666667</v>
      </c>
      <c r="U101" s="5" t="s">
        <v>146</v>
      </c>
    </row>
    <row r="102" customFormat="false" ht="56.85" hidden="false" customHeight="false" outlineLevel="0" collapsed="false">
      <c r="A102" s="1" t="s">
        <v>147</v>
      </c>
      <c r="B102" s="33" t="n">
        <v>126</v>
      </c>
      <c r="C102" s="30" t="n">
        <v>162</v>
      </c>
      <c r="D102" s="2" t="n">
        <v>164</v>
      </c>
      <c r="E102" s="2" t="n">
        <v>104</v>
      </c>
      <c r="F102" s="2" t="n">
        <v>123</v>
      </c>
      <c r="G102" s="2" t="n">
        <v>112</v>
      </c>
      <c r="H102" s="2" t="n">
        <v>90</v>
      </c>
      <c r="I102" s="2" t="n">
        <v>111</v>
      </c>
      <c r="J102" s="30" t="n">
        <v>108</v>
      </c>
      <c r="K102" s="2" t="n">
        <v>106</v>
      </c>
      <c r="L102" s="2" t="n">
        <v>104</v>
      </c>
      <c r="M102" s="2" t="n">
        <v>90</v>
      </c>
      <c r="N102" s="2" t="n">
        <v>96</v>
      </c>
      <c r="O102" s="2" t="n">
        <v>138</v>
      </c>
      <c r="P102" s="2" t="n">
        <v>111</v>
      </c>
      <c r="Q102" s="30" t="n">
        <v>119</v>
      </c>
      <c r="R102" s="18" t="n">
        <f aca="false">AVERAGEIF($C102:$Q102,"&gt;0")</f>
        <v>115.866666666667</v>
      </c>
      <c r="U102" s="5" t="s">
        <v>148</v>
      </c>
    </row>
    <row r="103" customFormat="false" ht="12.8" hidden="false" customHeight="false" outlineLevel="0" collapsed="false">
      <c r="A103" s="1" t="s">
        <v>149</v>
      </c>
      <c r="B103" s="2" t="n">
        <v>108</v>
      </c>
      <c r="C103" s="2"/>
      <c r="D103" s="30"/>
      <c r="E103" s="2" t="n">
        <v>98</v>
      </c>
      <c r="F103" s="2" t="n">
        <v>98</v>
      </c>
      <c r="G103" s="2"/>
      <c r="H103" s="2"/>
      <c r="I103" s="2"/>
      <c r="J103" s="2"/>
      <c r="K103" s="30" t="n">
        <v>104</v>
      </c>
      <c r="L103" s="2"/>
      <c r="M103" s="2"/>
      <c r="N103" s="2"/>
      <c r="P103" s="2"/>
      <c r="Q103" s="2"/>
      <c r="R103" s="18" t="n">
        <f aca="false">AVERAGEIF($C103:$Q103,"&gt;0")</f>
        <v>100</v>
      </c>
    </row>
    <row r="104" customFormat="false" ht="34.6" hidden="false" customHeight="false" outlineLevel="0" collapsed="false">
      <c r="A104" s="1" t="s">
        <v>150</v>
      </c>
      <c r="B104" s="2" t="n">
        <v>109</v>
      </c>
      <c r="C104" s="2"/>
      <c r="D104" s="2" t="n">
        <v>123</v>
      </c>
      <c r="E104" s="30" t="n">
        <v>126</v>
      </c>
      <c r="F104" s="2"/>
      <c r="G104" s="2"/>
      <c r="H104" s="2"/>
      <c r="I104" s="2"/>
      <c r="J104" s="2"/>
      <c r="K104" s="2" t="n">
        <v>131</v>
      </c>
      <c r="L104" s="30" t="n">
        <v>137</v>
      </c>
      <c r="M104" s="2"/>
      <c r="N104" s="2"/>
      <c r="P104" s="32" t="n">
        <v>145</v>
      </c>
      <c r="Q104" s="2" t="n">
        <v>103</v>
      </c>
      <c r="R104" s="18" t="n">
        <f aca="false">AVERAGEIF($C104:$Q104,"&gt;0")</f>
        <v>127.5</v>
      </c>
      <c r="U104" s="5" t="s">
        <v>151</v>
      </c>
    </row>
    <row r="105" customFormat="false" ht="34.6" hidden="false" customHeight="false" outlineLevel="0" collapsed="false">
      <c r="A105" s="1" t="s">
        <v>152</v>
      </c>
      <c r="B105" s="2" t="n">
        <v>110</v>
      </c>
      <c r="C105" s="2"/>
      <c r="D105" s="32" t="n">
        <v>143</v>
      </c>
      <c r="E105" s="2" t="n">
        <v>104</v>
      </c>
      <c r="F105" s="30"/>
      <c r="G105" s="2" t="n">
        <v>102</v>
      </c>
      <c r="H105" s="2" t="n">
        <v>143</v>
      </c>
      <c r="I105" s="2"/>
      <c r="J105" s="2" t="n">
        <v>132</v>
      </c>
      <c r="K105" s="2" t="n">
        <v>81</v>
      </c>
      <c r="L105" s="2" t="n">
        <v>120</v>
      </c>
      <c r="M105" s="30" t="n">
        <v>121</v>
      </c>
      <c r="N105" s="2" t="n">
        <v>96</v>
      </c>
      <c r="P105" s="32" t="n">
        <v>161</v>
      </c>
      <c r="Q105" s="2" t="n">
        <v>106</v>
      </c>
      <c r="R105" s="18" t="n">
        <f aca="false">AVERAGEIF($C105:$Q105,"&gt;0")</f>
        <v>119</v>
      </c>
      <c r="U105" s="5" t="s">
        <v>153</v>
      </c>
    </row>
    <row r="106" customFormat="false" ht="45.75" hidden="false" customHeight="false" outlineLevel="0" collapsed="false">
      <c r="A106" s="1" t="s">
        <v>154</v>
      </c>
      <c r="B106" s="2" t="n">
        <v>122</v>
      </c>
      <c r="C106" s="2"/>
      <c r="D106" s="32" t="n">
        <v>158</v>
      </c>
      <c r="E106" s="2" t="n">
        <v>115</v>
      </c>
      <c r="F106" s="2" t="n">
        <v>125</v>
      </c>
      <c r="G106" s="30"/>
      <c r="H106" s="32" t="n">
        <v>195</v>
      </c>
      <c r="I106" s="2"/>
      <c r="J106" s="2"/>
      <c r="K106" s="2" t="n">
        <v>91</v>
      </c>
      <c r="L106" s="2" t="n">
        <v>110</v>
      </c>
      <c r="M106" s="32" t="n">
        <v>167</v>
      </c>
      <c r="N106" s="30" t="n">
        <v>137</v>
      </c>
      <c r="O106" s="2" t="n">
        <v>132</v>
      </c>
      <c r="P106" s="2"/>
      <c r="Q106" s="2"/>
      <c r="R106" s="18" t="n">
        <f aca="false">AVERAGEIF($C106:$Q106,"&gt;0")</f>
        <v>136.666666666667</v>
      </c>
      <c r="U106" s="5" t="s">
        <v>155</v>
      </c>
    </row>
    <row r="107" customFormat="false" ht="79.05" hidden="false" customHeight="false" outlineLevel="0" collapsed="false">
      <c r="A107" s="1" t="s">
        <v>156</v>
      </c>
      <c r="B107" s="2" t="n">
        <v>111</v>
      </c>
      <c r="C107" s="32" t="n">
        <v>158</v>
      </c>
      <c r="D107" s="2" t="n">
        <v>117</v>
      </c>
      <c r="E107" s="2" t="n">
        <v>105</v>
      </c>
      <c r="F107" s="2" t="n">
        <v>126</v>
      </c>
      <c r="G107" s="2" t="n">
        <v>111</v>
      </c>
      <c r="H107" s="32" t="n">
        <v>153</v>
      </c>
      <c r="I107" s="2" t="n">
        <v>114</v>
      </c>
      <c r="J107" s="2" t="n">
        <v>121</v>
      </c>
      <c r="K107" s="2" t="n">
        <v>107</v>
      </c>
      <c r="L107" s="2" t="n">
        <v>95</v>
      </c>
      <c r="M107" s="2" t="n">
        <v>128</v>
      </c>
      <c r="N107" s="2"/>
      <c r="O107" s="30"/>
      <c r="P107" s="2"/>
      <c r="Q107" s="2" t="n">
        <v>109</v>
      </c>
      <c r="R107" s="18" t="n">
        <f aca="false">AVERAGEIF($C107:$Q107,"&gt;0")</f>
        <v>120.333333333333</v>
      </c>
      <c r="U107" s="5" t="s">
        <v>157</v>
      </c>
    </row>
    <row r="108" customFormat="false" ht="45.75" hidden="false" customHeight="false" outlineLevel="0" collapsed="false">
      <c r="A108" s="1" t="s">
        <v>158</v>
      </c>
      <c r="B108" s="2" t="n">
        <v>96</v>
      </c>
      <c r="C108" s="28" t="n">
        <v>127</v>
      </c>
      <c r="D108" s="2" t="n">
        <v>114</v>
      </c>
      <c r="E108" s="2" t="n">
        <v>114</v>
      </c>
      <c r="F108" s="2"/>
      <c r="G108" s="2" t="n">
        <v>116</v>
      </c>
      <c r="H108" s="2" t="n">
        <v>141</v>
      </c>
      <c r="I108" s="30" t="n">
        <v>118</v>
      </c>
      <c r="J108" s="2" t="n">
        <v>91</v>
      </c>
      <c r="K108" s="2"/>
      <c r="L108" s="2" t="n">
        <v>93</v>
      </c>
      <c r="M108" s="4"/>
      <c r="N108" s="2"/>
      <c r="O108" s="30"/>
      <c r="P108" s="30" t="n">
        <v>138</v>
      </c>
      <c r="Q108" s="2"/>
      <c r="R108" s="18" t="n">
        <f aca="false">AVERAGEIF($C108:$Q108,"&gt;0")</f>
        <v>116.888888888889</v>
      </c>
      <c r="U108" s="5" t="s">
        <v>159</v>
      </c>
    </row>
    <row r="109" customFormat="false" ht="45.75" hidden="false" customHeight="false" outlineLevel="0" collapsed="false">
      <c r="A109" s="1" t="s">
        <v>160</v>
      </c>
      <c r="B109" s="2" t="n">
        <v>111</v>
      </c>
      <c r="C109" s="30" t="n">
        <v>111</v>
      </c>
      <c r="D109" s="4"/>
      <c r="E109" s="4"/>
      <c r="F109" s="4"/>
      <c r="G109" s="2" t="n">
        <v>111</v>
      </c>
      <c r="H109" s="2" t="n">
        <v>117</v>
      </c>
      <c r="I109" s="2" t="n">
        <v>104</v>
      </c>
      <c r="J109" s="30"/>
      <c r="K109" s="2" t="n">
        <v>140</v>
      </c>
      <c r="L109" s="2" t="n">
        <v>87</v>
      </c>
      <c r="M109" s="2" t="n">
        <v>104</v>
      </c>
      <c r="N109" s="2" t="n">
        <v>109</v>
      </c>
      <c r="O109" s="2" t="n">
        <v>125</v>
      </c>
      <c r="P109" s="2" t="n">
        <v>140</v>
      </c>
      <c r="Q109" s="30" t="n">
        <v>122</v>
      </c>
      <c r="R109" s="18" t="n">
        <f aca="false">AVERAGEIF($C109:$Q109,"&gt;0")</f>
        <v>115.454545454545</v>
      </c>
      <c r="U109" s="5" t="s">
        <v>161</v>
      </c>
    </row>
    <row r="110" customFormat="false" ht="67.95" hidden="false" customHeight="false" outlineLevel="0" collapsed="false">
      <c r="A110" s="1" t="s">
        <v>162</v>
      </c>
      <c r="B110" s="35" t="n">
        <v>134</v>
      </c>
      <c r="C110" s="2"/>
      <c r="D110" s="30" t="n">
        <v>135</v>
      </c>
      <c r="E110" s="2" t="n">
        <v>123</v>
      </c>
      <c r="F110" s="2"/>
      <c r="G110" s="2" t="n">
        <v>113</v>
      </c>
      <c r="H110" s="32" t="n">
        <v>189</v>
      </c>
      <c r="I110" s="2" t="n">
        <v>129</v>
      </c>
      <c r="J110" s="2"/>
      <c r="K110" s="30" t="n">
        <v>105</v>
      </c>
      <c r="L110" s="2" t="n">
        <v>105</v>
      </c>
      <c r="M110" s="2"/>
      <c r="N110" s="2"/>
      <c r="O110" s="2" t="n">
        <v>106</v>
      </c>
      <c r="P110" s="2"/>
      <c r="Q110" s="2" t="n">
        <v>119</v>
      </c>
      <c r="R110" s="18" t="n">
        <f aca="false">AVERAGEIF($C110:$Q110,"&gt;0")</f>
        <v>124.888888888889</v>
      </c>
      <c r="U110" s="5" t="s">
        <v>163</v>
      </c>
    </row>
    <row r="111" customFormat="false" ht="79.05" hidden="false" customHeight="false" outlineLevel="0" collapsed="false">
      <c r="A111" s="1" t="s">
        <v>164</v>
      </c>
      <c r="B111" s="4" t="n">
        <v>101</v>
      </c>
      <c r="C111" s="2"/>
      <c r="D111" s="2" t="n">
        <v>95</v>
      </c>
      <c r="E111" s="30"/>
      <c r="F111" s="2" t="n">
        <v>143</v>
      </c>
      <c r="G111" s="2" t="n">
        <v>109</v>
      </c>
      <c r="H111" s="2" t="n">
        <v>125</v>
      </c>
      <c r="I111" s="2"/>
      <c r="J111" s="2" t="n">
        <v>137</v>
      </c>
      <c r="K111" s="2" t="n">
        <v>114</v>
      </c>
      <c r="L111" s="30" t="n">
        <v>118</v>
      </c>
      <c r="M111" s="2" t="n">
        <v>114</v>
      </c>
      <c r="N111" s="2" t="n">
        <v>97</v>
      </c>
      <c r="O111" s="2" t="n">
        <v>142</v>
      </c>
      <c r="P111" s="2"/>
      <c r="Q111" s="2" t="n">
        <v>122</v>
      </c>
      <c r="R111" s="18" t="n">
        <f aca="false">AVERAGEIF($C111:$Q111,"&gt;0")</f>
        <v>119.636363636364</v>
      </c>
      <c r="U111" s="5" t="s">
        <v>165</v>
      </c>
    </row>
    <row r="112" customFormat="false" ht="79.7" hidden="false" customHeight="true" outlineLevel="0" collapsed="false">
      <c r="A112" s="1" t="s">
        <v>166</v>
      </c>
      <c r="B112" s="4" t="n">
        <v>113</v>
      </c>
      <c r="C112" s="2" t="n">
        <v>152</v>
      </c>
      <c r="D112" s="2" t="n">
        <v>121</v>
      </c>
      <c r="E112" s="2" t="n">
        <v>110</v>
      </c>
      <c r="F112" s="30" t="n">
        <v>120</v>
      </c>
      <c r="G112" s="2" t="n">
        <v>122</v>
      </c>
      <c r="H112" s="2" t="n">
        <v>103</v>
      </c>
      <c r="I112" s="32" t="n">
        <v>156</v>
      </c>
      <c r="J112" s="2" t="n">
        <v>103</v>
      </c>
      <c r="K112" s="4"/>
      <c r="L112" s="4"/>
      <c r="M112" s="32" t="n">
        <v>168</v>
      </c>
      <c r="N112" s="2" t="n">
        <v>116</v>
      </c>
      <c r="O112" s="2" t="n">
        <v>115</v>
      </c>
      <c r="P112" s="2"/>
      <c r="Q112" s="2" t="n">
        <v>135</v>
      </c>
      <c r="R112" s="18" t="n">
        <f aca="false">AVERAGEIF($C112:$Q112,"&gt;0")</f>
        <v>126.75</v>
      </c>
      <c r="U112" s="5" t="s">
        <v>167</v>
      </c>
    </row>
    <row r="113" customFormat="false" ht="23.5" hidden="false" customHeight="false" outlineLevel="0" collapsed="false">
      <c r="A113" s="1" t="s">
        <v>168</v>
      </c>
      <c r="B113" s="4" t="n">
        <v>124</v>
      </c>
      <c r="C113" s="2"/>
      <c r="D113" s="2" t="n">
        <v>152</v>
      </c>
      <c r="E113" s="2"/>
      <c r="F113" s="2" t="n">
        <v>121</v>
      </c>
      <c r="G113" s="30" t="n">
        <v>108</v>
      </c>
      <c r="H113" s="2" t="n">
        <v>137</v>
      </c>
      <c r="I113" s="2"/>
      <c r="J113" s="2" t="n">
        <v>114</v>
      </c>
      <c r="K113" s="32" t="n">
        <v>144</v>
      </c>
      <c r="L113" s="2" t="n">
        <v>116</v>
      </c>
      <c r="M113" s="32" t="n">
        <v>183</v>
      </c>
      <c r="N113" s="30" t="n">
        <v>120</v>
      </c>
      <c r="O113" s="2" t="n">
        <v>135</v>
      </c>
      <c r="P113" s="2" t="n">
        <v>102</v>
      </c>
      <c r="Q113" s="2" t="n">
        <v>127</v>
      </c>
      <c r="R113" s="18" t="n">
        <f aca="false">AVERAGEIF($C113:$Q113,"&gt;0")</f>
        <v>129.916666666667</v>
      </c>
      <c r="U113" s="5" t="s">
        <v>169</v>
      </c>
    </row>
    <row r="114" customFormat="false" ht="90.15" hidden="false" customHeight="false" outlineLevel="0" collapsed="false">
      <c r="A114" s="1" t="s">
        <v>170</v>
      </c>
      <c r="B114" s="4" t="n">
        <v>119</v>
      </c>
      <c r="C114" s="32" t="n">
        <v>181</v>
      </c>
      <c r="D114" s="2" t="n">
        <v>128</v>
      </c>
      <c r="E114" s="2"/>
      <c r="F114" s="2" t="n">
        <v>122</v>
      </c>
      <c r="G114" s="32" t="n">
        <v>150</v>
      </c>
      <c r="H114" s="30" t="n">
        <v>138</v>
      </c>
      <c r="I114" s="2" t="n">
        <v>98</v>
      </c>
      <c r="J114" s="2" t="n">
        <v>129</v>
      </c>
      <c r="K114" s="2"/>
      <c r="L114" s="2"/>
      <c r="M114" s="2"/>
      <c r="N114" s="2"/>
      <c r="O114" s="30" t="n">
        <v>97</v>
      </c>
      <c r="P114" s="32" t="n">
        <v>165</v>
      </c>
      <c r="Q114" s="2" t="n">
        <v>87</v>
      </c>
      <c r="R114" s="18" t="n">
        <f aca="false">AVERAGEIF($C114:$Q114,"&gt;0")</f>
        <v>129.5</v>
      </c>
      <c r="U114" s="5" t="s">
        <v>171</v>
      </c>
    </row>
    <row r="115" customFormat="false" ht="35.9" hidden="false" customHeight="true" outlineLevel="0" collapsed="false">
      <c r="A115" s="1" t="s">
        <v>172</v>
      </c>
      <c r="B115" s="4" t="n">
        <v>118</v>
      </c>
      <c r="C115" s="2"/>
      <c r="D115" s="2"/>
      <c r="E115" s="2"/>
      <c r="F115" s="2"/>
      <c r="G115" s="2"/>
      <c r="H115" s="2" t="n">
        <v>109</v>
      </c>
      <c r="I115" s="30" t="n">
        <v>112</v>
      </c>
      <c r="J115" s="2"/>
      <c r="K115" s="32" t="n">
        <v>163</v>
      </c>
      <c r="L115" s="2" t="n">
        <v>116</v>
      </c>
      <c r="M115" s="2" t="n">
        <v>109</v>
      </c>
      <c r="N115" s="2"/>
      <c r="P115" s="32" t="n">
        <v>160</v>
      </c>
      <c r="Q115" s="2" t="n">
        <v>125</v>
      </c>
      <c r="R115" s="18" t="n">
        <f aca="false">AVERAGEIF($C115:$Q115,"&gt;0")</f>
        <v>127.714285714286</v>
      </c>
      <c r="U115" s="38" t="s">
        <v>173</v>
      </c>
    </row>
    <row r="116" customFormat="false" ht="93.45" hidden="false" customHeight="true" outlineLevel="0" collapsed="false">
      <c r="A116" s="1" t="s">
        <v>174</v>
      </c>
      <c r="B116" s="33" t="n">
        <v>141</v>
      </c>
      <c r="C116" s="30" t="n">
        <v>128</v>
      </c>
      <c r="D116" s="33" t="n">
        <v>274</v>
      </c>
      <c r="E116" s="2" t="n">
        <v>110</v>
      </c>
      <c r="F116" s="2" t="n">
        <v>86</v>
      </c>
      <c r="G116" s="2" t="n">
        <v>115</v>
      </c>
      <c r="H116" s="2" t="n">
        <v>117</v>
      </c>
      <c r="I116" s="2" t="n">
        <v>147</v>
      </c>
      <c r="J116" s="30" t="n">
        <v>133</v>
      </c>
      <c r="K116" s="2" t="n">
        <v>112</v>
      </c>
      <c r="L116" s="2" t="n">
        <v>124</v>
      </c>
      <c r="M116" s="2"/>
      <c r="N116" s="2" t="n">
        <v>104</v>
      </c>
      <c r="P116" s="32" t="n">
        <v>158</v>
      </c>
      <c r="Q116" s="30" t="n">
        <v>100</v>
      </c>
      <c r="R116" s="18" t="n">
        <f aca="false">AVERAGEIF($C116:$Q116,"&gt;0")</f>
        <v>131.384615384615</v>
      </c>
      <c r="U116" s="38" t="s">
        <v>175</v>
      </c>
    </row>
    <row r="117" customFormat="false" ht="101.3" hidden="false" customHeight="false" outlineLevel="0" collapsed="false">
      <c r="A117" s="1" t="s">
        <v>176</v>
      </c>
      <c r="B117" s="2" t="n">
        <v>116</v>
      </c>
      <c r="C117" s="2"/>
      <c r="D117" s="32" t="n">
        <v>144</v>
      </c>
      <c r="E117" s="32" t="n">
        <v>163</v>
      </c>
      <c r="F117" s="32" t="n">
        <v>193</v>
      </c>
      <c r="G117" s="2" t="n">
        <v>117</v>
      </c>
      <c r="H117" s="32" t="n">
        <v>188</v>
      </c>
      <c r="I117" s="2"/>
      <c r="J117" s="2"/>
      <c r="K117" s="30"/>
      <c r="L117" s="2" t="n">
        <v>109</v>
      </c>
      <c r="M117" s="32" t="n">
        <v>164</v>
      </c>
      <c r="N117" s="2"/>
      <c r="P117" s="2"/>
      <c r="Q117" s="2"/>
      <c r="R117" s="18" t="n">
        <f aca="false">AVERAGEIF($C117:$Q117,"&gt;0")</f>
        <v>154</v>
      </c>
      <c r="U117" s="38" t="s">
        <v>177</v>
      </c>
    </row>
    <row r="118" customFormat="false" ht="101.3" hidden="false" customHeight="false" outlineLevel="0" collapsed="false">
      <c r="A118" s="1" t="s">
        <v>178</v>
      </c>
      <c r="B118" s="2" t="n">
        <v>117</v>
      </c>
      <c r="C118" s="2"/>
      <c r="D118" s="2" t="n">
        <v>135</v>
      </c>
      <c r="E118" s="32" t="n">
        <v>153</v>
      </c>
      <c r="F118" s="2" t="n">
        <v>120</v>
      </c>
      <c r="G118" s="2"/>
      <c r="H118" s="33" t="n">
        <v>205</v>
      </c>
      <c r="I118" s="2" t="n">
        <v>117</v>
      </c>
      <c r="J118" s="2" t="n">
        <v>138</v>
      </c>
      <c r="K118" s="2"/>
      <c r="L118" s="30" t="n">
        <v>137</v>
      </c>
      <c r="M118" s="2" t="n">
        <v>129</v>
      </c>
      <c r="N118" s="2"/>
      <c r="P118" s="32" t="n">
        <v>158</v>
      </c>
      <c r="Q118" s="2" t="n">
        <v>101</v>
      </c>
      <c r="R118" s="18" t="n">
        <f aca="false">AVERAGEIF($C118:$Q118,"&gt;0")</f>
        <v>139.3</v>
      </c>
      <c r="U118" s="5" t="s">
        <v>179</v>
      </c>
    </row>
    <row r="119" customFormat="false" ht="79.05" hidden="false" customHeight="false" outlineLevel="0" collapsed="false">
      <c r="A119" s="1" t="s">
        <v>180</v>
      </c>
      <c r="B119" s="2" t="n">
        <v>120</v>
      </c>
      <c r="C119" s="2" t="n">
        <v>133</v>
      </c>
      <c r="D119" s="32" t="n">
        <v>148</v>
      </c>
      <c r="E119" s="2" t="n">
        <v>121</v>
      </c>
      <c r="F119" s="30" t="n">
        <v>137</v>
      </c>
      <c r="G119" s="2" t="n">
        <v>113</v>
      </c>
      <c r="H119" s="2"/>
      <c r="I119" s="32" t="n">
        <v>144</v>
      </c>
      <c r="J119" s="2" t="n">
        <v>125</v>
      </c>
      <c r="K119" s="2" t="n">
        <v>101</v>
      </c>
      <c r="L119" s="2"/>
      <c r="M119" s="30"/>
      <c r="N119" s="2" t="n">
        <v>106</v>
      </c>
      <c r="P119" s="2"/>
      <c r="Q119" s="32" t="n">
        <v>157</v>
      </c>
      <c r="R119" s="18" t="n">
        <f aca="false">AVERAGEIF($C119:$Q119,"&gt;0")</f>
        <v>128.5</v>
      </c>
      <c r="U119" s="5" t="s">
        <v>181</v>
      </c>
    </row>
    <row r="120" customFormat="false" ht="34.6" hidden="false" customHeight="false" outlineLevel="0" collapsed="false">
      <c r="A120" s="1" t="s">
        <v>182</v>
      </c>
      <c r="B120" s="2" t="n">
        <v>122</v>
      </c>
      <c r="C120" s="2"/>
      <c r="D120" s="2" t="n">
        <v>122</v>
      </c>
      <c r="E120" s="2"/>
      <c r="F120" s="32" t="n">
        <v>144</v>
      </c>
      <c r="G120" s="30" t="n">
        <v>121</v>
      </c>
      <c r="H120" s="2"/>
      <c r="I120" s="32" t="n">
        <v>141</v>
      </c>
      <c r="J120" s="2"/>
      <c r="K120" s="2"/>
      <c r="L120" s="2"/>
      <c r="M120" s="2" t="n">
        <v>134</v>
      </c>
      <c r="N120" s="30" t="n">
        <v>117</v>
      </c>
      <c r="P120" s="32" t="n">
        <v>185</v>
      </c>
      <c r="Q120" s="32" t="n">
        <v>158</v>
      </c>
      <c r="R120" s="18" t="n">
        <f aca="false">AVERAGEIF($C120:$Q120,"&gt;0")</f>
        <v>140.25</v>
      </c>
      <c r="U120" s="5" t="s">
        <v>183</v>
      </c>
    </row>
    <row r="121" customFormat="false" ht="45.75" hidden="false" customHeight="false" outlineLevel="0" collapsed="false">
      <c r="A121" s="1" t="s">
        <v>184</v>
      </c>
      <c r="B121" s="33" t="n">
        <v>136</v>
      </c>
      <c r="C121" s="2" t="n">
        <v>136</v>
      </c>
      <c r="D121" s="2"/>
      <c r="E121" s="2"/>
      <c r="F121" s="2"/>
      <c r="G121" s="2"/>
      <c r="H121" s="30"/>
      <c r="I121" s="28" t="n">
        <v>115</v>
      </c>
      <c r="J121" s="2" t="n">
        <v>133</v>
      </c>
      <c r="K121" s="2" t="n">
        <v>94</v>
      </c>
      <c r="L121" s="32" t="n">
        <v>141</v>
      </c>
      <c r="M121" s="2" t="n">
        <v>114</v>
      </c>
      <c r="N121" s="2" t="n">
        <v>113</v>
      </c>
      <c r="O121" s="30" t="s">
        <v>185</v>
      </c>
      <c r="P121" s="2"/>
      <c r="Q121" s="2"/>
      <c r="R121" s="18" t="n">
        <f aca="false">AVERAGEIF($C121:$Q121,"&gt;0")</f>
        <v>120.857142857143</v>
      </c>
      <c r="U121" s="5" t="s">
        <v>186</v>
      </c>
    </row>
    <row r="122" customFormat="false" ht="79.05" hidden="false" customHeight="false" outlineLevel="0" collapsed="false">
      <c r="A122" s="1" t="s">
        <v>187</v>
      </c>
      <c r="B122" s="2" t="n">
        <v>113</v>
      </c>
      <c r="C122" s="2"/>
      <c r="D122" s="32" t="n">
        <v>165</v>
      </c>
      <c r="E122" s="32" t="n">
        <v>160</v>
      </c>
      <c r="F122" s="2" t="n">
        <v>112</v>
      </c>
      <c r="G122" s="2"/>
      <c r="H122" s="2" t="n">
        <v>128</v>
      </c>
      <c r="I122" s="30"/>
      <c r="J122" s="2" t="n">
        <v>119</v>
      </c>
      <c r="K122" s="2" t="n">
        <v>109</v>
      </c>
      <c r="L122" s="32" t="n">
        <v>155</v>
      </c>
      <c r="M122" s="2" t="n">
        <v>134</v>
      </c>
      <c r="N122" s="2"/>
      <c r="P122" s="30" t="n">
        <v>106</v>
      </c>
      <c r="Q122" s="2" t="n">
        <v>119</v>
      </c>
      <c r="R122" s="18" t="n">
        <f aca="false">AVERAGEIF($C122:$Q122,"&gt;0")</f>
        <v>130.7</v>
      </c>
      <c r="U122" s="5" t="s">
        <v>188</v>
      </c>
    </row>
    <row r="123" customFormat="false" ht="45.75" hidden="false" customHeight="false" outlineLevel="0" collapsed="false">
      <c r="A123" s="1" t="s">
        <v>189</v>
      </c>
      <c r="B123" s="2" t="n">
        <v>110</v>
      </c>
      <c r="C123" s="32" t="n">
        <v>163</v>
      </c>
      <c r="D123" s="2" t="n">
        <v>131</v>
      </c>
      <c r="E123" s="2" t="n">
        <v>129</v>
      </c>
      <c r="F123" s="2"/>
      <c r="G123" s="2" t="n">
        <v>107</v>
      </c>
      <c r="H123" s="32" t="n">
        <v>166</v>
      </c>
      <c r="I123" s="2" t="n">
        <v>124</v>
      </c>
      <c r="J123" s="30"/>
      <c r="K123" s="2"/>
      <c r="L123" s="2"/>
      <c r="M123" s="2" t="n">
        <v>122</v>
      </c>
      <c r="N123" s="2" t="n">
        <v>134</v>
      </c>
      <c r="O123" s="2" t="n">
        <v>113</v>
      </c>
      <c r="P123" s="2"/>
      <c r="Q123" s="30" t="s">
        <v>185</v>
      </c>
      <c r="R123" s="18" t="n">
        <f aca="false">AVERAGEIF($C123:$Q123,"&gt;0")</f>
        <v>132.111111111111</v>
      </c>
      <c r="U123" s="5" t="s">
        <v>190</v>
      </c>
    </row>
    <row r="124" customFormat="false" ht="12.8" hidden="false" customHeight="false" outlineLevel="0" collapsed="false">
      <c r="A124" s="1" t="s">
        <v>191</v>
      </c>
      <c r="B124" s="2" t="n">
        <v>123</v>
      </c>
      <c r="C124" s="2" t="n">
        <v>137</v>
      </c>
      <c r="D124" s="30"/>
      <c r="E124" s="2"/>
      <c r="F124" s="2"/>
      <c r="G124" s="2"/>
      <c r="H124" s="2" t="n">
        <v>105</v>
      </c>
      <c r="I124" s="2" t="n">
        <v>146</v>
      </c>
      <c r="J124" s="2" t="n">
        <v>117</v>
      </c>
      <c r="K124" s="30" t="n">
        <v>116</v>
      </c>
      <c r="L124" s="2"/>
      <c r="M124" s="2"/>
      <c r="N124" s="2" t="n">
        <v>114</v>
      </c>
      <c r="P124" s="2"/>
      <c r="Q124" s="2"/>
      <c r="R124" s="18" t="n">
        <f aca="false">AVERAGEIF($C124:$Q124,"&gt;0")</f>
        <v>122.5</v>
      </c>
    </row>
    <row r="125" customFormat="false" ht="101.3" hidden="false" customHeight="false" outlineLevel="0" collapsed="false">
      <c r="A125" s="1" t="s">
        <v>192</v>
      </c>
      <c r="B125" s="2" t="n">
        <v>117</v>
      </c>
      <c r="C125" s="7"/>
      <c r="D125" s="7"/>
      <c r="E125" s="30" t="n">
        <v>113</v>
      </c>
      <c r="F125" s="2"/>
      <c r="G125" s="2"/>
      <c r="H125" s="2" t="n">
        <v>149</v>
      </c>
      <c r="I125" s="2"/>
      <c r="J125" s="2" t="n">
        <v>110</v>
      </c>
      <c r="K125" s="2" t="n">
        <v>109</v>
      </c>
      <c r="L125" s="30" t="n">
        <v>113</v>
      </c>
      <c r="M125" s="2"/>
      <c r="N125" s="2" t="n">
        <v>114</v>
      </c>
      <c r="O125" s="32" t="n">
        <v>163</v>
      </c>
      <c r="P125" s="2" t="n">
        <v>97</v>
      </c>
      <c r="Q125" s="2"/>
      <c r="R125" s="18" t="n">
        <f aca="false">AVERAGEIF($C125:$Q125,"&gt;0")</f>
        <v>121</v>
      </c>
      <c r="S125" s="30"/>
      <c r="U125" s="5" t="s">
        <v>193</v>
      </c>
    </row>
    <row r="126" customFormat="false" ht="45.55" hidden="false" customHeight="false" outlineLevel="0" collapsed="false">
      <c r="A126" s="1" t="s">
        <v>194</v>
      </c>
      <c r="B126" s="2" t="n">
        <v>112</v>
      </c>
      <c r="C126" s="7"/>
      <c r="D126" s="7"/>
      <c r="E126" s="2"/>
      <c r="F126" s="30" t="n">
        <v>112</v>
      </c>
      <c r="G126" s="2"/>
      <c r="H126" s="2" t="n">
        <v>110</v>
      </c>
      <c r="I126" s="2" t="n">
        <v>132</v>
      </c>
      <c r="J126" s="2" t="n">
        <v>117</v>
      </c>
      <c r="K126" s="2"/>
      <c r="L126" s="2" t="n">
        <v>92</v>
      </c>
      <c r="M126" s="30" t="n">
        <v>121</v>
      </c>
      <c r="N126" s="2"/>
      <c r="P126" s="2"/>
      <c r="Q126" s="2"/>
      <c r="R126" s="18" t="n">
        <f aca="false">AVERAGEIF($C126:$Q126,"&gt;0")</f>
        <v>114</v>
      </c>
      <c r="S126" s="2"/>
      <c r="U126" s="5" t="s">
        <v>195</v>
      </c>
    </row>
    <row r="127" s="4" customFormat="true" ht="23.3" hidden="false" customHeight="false" outlineLevel="0" collapsed="false">
      <c r="A127" s="1" t="s">
        <v>196</v>
      </c>
      <c r="B127" s="2" t="n">
        <v>115</v>
      </c>
      <c r="C127" s="4" t="n">
        <v>115</v>
      </c>
      <c r="D127" s="4" t="n">
        <v>137</v>
      </c>
      <c r="E127" s="2" t="n">
        <v>124</v>
      </c>
      <c r="F127" s="2"/>
      <c r="G127" s="30"/>
      <c r="H127" s="2"/>
      <c r="I127" s="2"/>
      <c r="J127" s="2" t="n">
        <v>115</v>
      </c>
      <c r="K127" s="2" t="n">
        <v>117</v>
      </c>
      <c r="L127" s="2"/>
      <c r="M127" s="2"/>
      <c r="N127" s="7"/>
      <c r="O127" s="2" t="n">
        <v>112</v>
      </c>
      <c r="P127" s="2"/>
      <c r="Q127" s="2" t="n">
        <v>109</v>
      </c>
      <c r="R127" s="18" t="n">
        <f aca="false">AVERAGEIF($C127:$Q127,"&gt;0")</f>
        <v>118.428571428571</v>
      </c>
      <c r="S127" s="2"/>
      <c r="U127" s="5" t="s">
        <v>197</v>
      </c>
      <c r="V127" s="22"/>
    </row>
    <row r="128" customFormat="false" ht="45.75" hidden="false" customHeight="false" outlineLevel="0" collapsed="false">
      <c r="A128" s="1" t="s">
        <v>198</v>
      </c>
      <c r="B128" s="2" t="n">
        <v>123</v>
      </c>
      <c r="C128" s="7"/>
      <c r="D128" s="7"/>
      <c r="E128" s="2"/>
      <c r="F128" s="2" t="n">
        <v>135</v>
      </c>
      <c r="G128" s="2" t="n">
        <v>115</v>
      </c>
      <c r="H128" s="30" t="n">
        <v>100</v>
      </c>
      <c r="I128" s="2" t="n">
        <v>104</v>
      </c>
      <c r="J128" s="2"/>
      <c r="K128" s="2" t="n">
        <v>112</v>
      </c>
      <c r="L128" s="2" t="n">
        <v>171</v>
      </c>
      <c r="M128" s="2"/>
      <c r="N128" s="2" t="n">
        <v>121</v>
      </c>
      <c r="O128" s="30" t="n">
        <v>121</v>
      </c>
      <c r="P128" s="2"/>
      <c r="Q128" s="2" t="n">
        <v>95</v>
      </c>
      <c r="R128" s="18" t="n">
        <f aca="false">AVERAGEIF($C128:$Q128,"&gt;0")</f>
        <v>119.333333333333</v>
      </c>
      <c r="S128" s="2"/>
      <c r="U128" s="5" t="s">
        <v>199</v>
      </c>
    </row>
    <row r="129" customFormat="false" ht="56.85" hidden="false" customHeight="false" outlineLevel="0" collapsed="false">
      <c r="A129" s="1" t="s">
        <v>200</v>
      </c>
      <c r="B129" s="28" t="n">
        <v>129</v>
      </c>
      <c r="C129" s="2"/>
      <c r="D129" s="2"/>
      <c r="E129" s="2" t="n">
        <v>124</v>
      </c>
      <c r="F129" s="32" t="n">
        <v>152</v>
      </c>
      <c r="G129" s="32" t="n">
        <v>143</v>
      </c>
      <c r="H129" s="2"/>
      <c r="I129" s="33" t="n">
        <v>203</v>
      </c>
      <c r="J129" s="32" t="n">
        <v>191</v>
      </c>
      <c r="K129" s="2" t="n">
        <v>104</v>
      </c>
      <c r="L129" s="2" t="n">
        <v>90</v>
      </c>
      <c r="M129" s="2"/>
      <c r="N129" s="2" t="n">
        <v>103</v>
      </c>
      <c r="O129" s="2" t="n">
        <v>93</v>
      </c>
      <c r="P129" s="30" t="n">
        <v>126</v>
      </c>
      <c r="Q129" s="2"/>
      <c r="R129" s="18" t="n">
        <f aca="false">AVERAGEIF($C129:$Q129,"&gt;0")</f>
        <v>132.9</v>
      </c>
      <c r="U129" s="5" t="s">
        <v>201</v>
      </c>
    </row>
    <row r="130" customFormat="false" ht="79.05" hidden="false" customHeight="false" outlineLevel="0" collapsed="false">
      <c r="A130" s="1" t="s">
        <v>202</v>
      </c>
      <c r="B130" s="28" t="n">
        <v>131</v>
      </c>
      <c r="C130" s="30" t="n">
        <v>131</v>
      </c>
      <c r="D130" s="2"/>
      <c r="E130" s="32" t="n">
        <v>161</v>
      </c>
      <c r="F130" s="2" t="n">
        <v>125</v>
      </c>
      <c r="G130" s="2" t="n">
        <v>106</v>
      </c>
      <c r="H130" s="2"/>
      <c r="I130" s="32" t="n">
        <v>165</v>
      </c>
      <c r="J130" s="32" t="n">
        <v>198</v>
      </c>
      <c r="K130" s="32" t="n">
        <v>142</v>
      </c>
      <c r="L130" s="2" t="n">
        <v>129</v>
      </c>
      <c r="M130" s="2" t="n">
        <v>119</v>
      </c>
      <c r="N130" s="2"/>
      <c r="O130" s="2" t="n">
        <v>97</v>
      </c>
      <c r="P130" s="2"/>
      <c r="Q130" s="32" t="n">
        <v>147</v>
      </c>
      <c r="R130" s="18" t="n">
        <f aca="false">AVERAGEIF($C130:$Q130,"&gt;0")</f>
        <v>138.181818181818</v>
      </c>
      <c r="U130" s="5" t="s">
        <v>203</v>
      </c>
    </row>
    <row r="131" customFormat="false" ht="67.95" hidden="false" customHeight="false" outlineLevel="0" collapsed="false">
      <c r="A131" s="1" t="s">
        <v>204</v>
      </c>
      <c r="B131" s="2" t="n">
        <v>116</v>
      </c>
      <c r="C131" s="2"/>
      <c r="D131" s="30" t="n">
        <v>130</v>
      </c>
      <c r="E131" s="32" t="n">
        <v>156</v>
      </c>
      <c r="F131" s="2" t="n">
        <v>121</v>
      </c>
      <c r="G131" s="2" t="n">
        <v>123</v>
      </c>
      <c r="H131" s="2"/>
      <c r="I131" s="32" t="n">
        <v>144</v>
      </c>
      <c r="J131" s="2" t="n">
        <v>139</v>
      </c>
      <c r="K131" s="30"/>
      <c r="L131" s="2"/>
      <c r="M131" s="2"/>
      <c r="N131" s="2" t="n">
        <v>102</v>
      </c>
      <c r="P131" s="32" t="n">
        <v>153</v>
      </c>
      <c r="Q131" s="2" t="n">
        <v>120</v>
      </c>
      <c r="R131" s="18" t="n">
        <f aca="false">AVERAGEIF($C131:$Q131,"&gt;0")</f>
        <v>132</v>
      </c>
      <c r="U131" s="5" t="s">
        <v>205</v>
      </c>
    </row>
    <row r="132" customFormat="false" ht="112.2" hidden="false" customHeight="false" outlineLevel="0" collapsed="false">
      <c r="A132" s="1" t="s">
        <v>206</v>
      </c>
      <c r="B132" s="2" t="n">
        <v>115</v>
      </c>
      <c r="C132" s="2"/>
      <c r="D132" s="2"/>
      <c r="E132" s="32" t="n">
        <v>161</v>
      </c>
      <c r="F132" s="2" t="n">
        <v>112</v>
      </c>
      <c r="G132" s="2" t="n">
        <v>106</v>
      </c>
      <c r="H132" s="2" t="n">
        <v>122</v>
      </c>
      <c r="I132" s="2" t="n">
        <v>114</v>
      </c>
      <c r="J132" s="2" t="n">
        <v>122</v>
      </c>
      <c r="K132" s="2" t="n">
        <v>134</v>
      </c>
      <c r="L132" s="30" t="n">
        <v>125</v>
      </c>
      <c r="M132" s="2" t="n">
        <v>97</v>
      </c>
      <c r="N132" s="2" t="n">
        <v>108</v>
      </c>
      <c r="P132" s="2" t="n">
        <v>180</v>
      </c>
      <c r="Q132" s="2" t="n">
        <v>170</v>
      </c>
      <c r="R132" s="18" t="n">
        <f aca="false">AVERAGEIF($C132:$Q132,"&gt;0")</f>
        <v>129.25</v>
      </c>
      <c r="U132" s="5" t="s">
        <v>207</v>
      </c>
    </row>
    <row r="133" customFormat="false" ht="56.85" hidden="false" customHeight="false" outlineLevel="0" collapsed="false">
      <c r="A133" s="1" t="s">
        <v>208</v>
      </c>
      <c r="B133" s="2" t="n">
        <v>108</v>
      </c>
      <c r="C133" s="2"/>
      <c r="D133" s="2"/>
      <c r="E133" s="2"/>
      <c r="F133" s="30" t="n">
        <v>135</v>
      </c>
      <c r="G133" s="2" t="n">
        <v>117</v>
      </c>
      <c r="H133" s="2"/>
      <c r="I133" s="2"/>
      <c r="J133" s="2"/>
      <c r="K133" s="2"/>
      <c r="L133" s="2" t="n">
        <v>111</v>
      </c>
      <c r="M133" s="30" t="n">
        <v>102</v>
      </c>
      <c r="N133" s="2" t="n">
        <v>98</v>
      </c>
      <c r="P133" s="2" t="n">
        <v>121</v>
      </c>
      <c r="Q133" s="2" t="n">
        <v>132</v>
      </c>
      <c r="R133" s="18" t="n">
        <f aca="false">AVERAGEIF($C133:$Q133,"&gt;0")</f>
        <v>116.571428571429</v>
      </c>
      <c r="U133" s="5" t="s">
        <v>209</v>
      </c>
    </row>
    <row r="134" customFormat="false" ht="23.5" hidden="false" customHeight="false" outlineLevel="0" collapsed="false">
      <c r="A134" s="1" t="s">
        <v>210</v>
      </c>
      <c r="B134" s="2" t="n">
        <v>105</v>
      </c>
      <c r="C134" s="2"/>
      <c r="D134" s="2"/>
      <c r="E134" s="32" t="n">
        <v>144</v>
      </c>
      <c r="F134" s="2" t="n">
        <v>121</v>
      </c>
      <c r="G134" s="30" t="n">
        <v>95</v>
      </c>
      <c r="H134" s="2" t="n">
        <v>113</v>
      </c>
      <c r="I134" s="2"/>
      <c r="J134" s="2"/>
      <c r="K134" s="32" t="n">
        <v>161</v>
      </c>
      <c r="L134" s="2" t="n">
        <v>100</v>
      </c>
      <c r="M134" s="2"/>
      <c r="N134" s="30" t="n">
        <v>98</v>
      </c>
      <c r="O134" s="2" t="n">
        <v>88</v>
      </c>
      <c r="P134" s="32" t="n">
        <v>171</v>
      </c>
      <c r="Q134" s="2" t="n">
        <v>91</v>
      </c>
      <c r="R134" s="18" t="n">
        <f aca="false">AVERAGEIF($C134:$Q134,"&gt;0")</f>
        <v>118.2</v>
      </c>
      <c r="U134" s="5" t="s">
        <v>211</v>
      </c>
    </row>
    <row r="135" customFormat="false" ht="134.6" hidden="false" customHeight="false" outlineLevel="0" collapsed="false">
      <c r="A135" s="1" t="s">
        <v>212</v>
      </c>
      <c r="B135" s="2" t="n">
        <v>109</v>
      </c>
      <c r="C135" s="32" t="n">
        <v>146</v>
      </c>
      <c r="D135" s="2"/>
      <c r="E135" s="2" t="n">
        <v>102</v>
      </c>
      <c r="F135" s="2"/>
      <c r="G135" s="2"/>
      <c r="H135" s="30" t="n">
        <v>109</v>
      </c>
      <c r="I135" s="2"/>
      <c r="J135" s="2" t="n">
        <v>122</v>
      </c>
      <c r="K135" s="2" t="n">
        <v>124</v>
      </c>
      <c r="L135" s="2" t="n">
        <v>95</v>
      </c>
      <c r="M135" s="2" t="n">
        <v>108</v>
      </c>
      <c r="N135" s="2" t="n">
        <v>130</v>
      </c>
      <c r="O135" s="30" t="n">
        <v>130</v>
      </c>
      <c r="P135" s="2" t="n">
        <v>125</v>
      </c>
      <c r="Q135" s="33" t="n">
        <v>201</v>
      </c>
      <c r="R135" s="18" t="n">
        <f aca="false">AVERAGEIF($C135:$Q135,"&gt;0")</f>
        <v>126.545454545455</v>
      </c>
      <c r="U135" s="5" t="s">
        <v>213</v>
      </c>
    </row>
    <row r="136" customFormat="false" ht="12.8" hidden="false" customHeight="false" outlineLevel="0" collapsed="false">
      <c r="A136" s="1" t="s">
        <v>214</v>
      </c>
      <c r="B136" s="2" t="n">
        <v>119</v>
      </c>
      <c r="C136" s="2"/>
      <c r="D136" s="2"/>
      <c r="E136" s="2"/>
      <c r="F136" s="2"/>
      <c r="G136" s="2"/>
      <c r="H136" s="2"/>
      <c r="I136" s="30" t="s">
        <v>185</v>
      </c>
      <c r="J136" s="2"/>
      <c r="K136" s="2"/>
      <c r="L136" s="2"/>
      <c r="M136" s="2"/>
      <c r="N136" s="2"/>
      <c r="P136" s="30" t="s">
        <v>185</v>
      </c>
      <c r="Q136" s="2"/>
    </row>
    <row r="137" customFormat="false" ht="12.8" hidden="false" customHeight="false" outlineLevel="0" collapsed="false">
      <c r="A137" s="1" t="s">
        <v>215</v>
      </c>
    </row>
    <row r="138" customFormat="false" ht="12.8" hidden="false" customHeight="false" outlineLevel="0" collapsed="false">
      <c r="A138" s="1" t="s">
        <v>216</v>
      </c>
    </row>
    <row r="139" customFormat="false" ht="12.8" hidden="false" customHeight="false" outlineLevel="0" collapsed="false">
      <c r="A139" s="1" t="s">
        <v>217</v>
      </c>
    </row>
    <row r="140" customFormat="false" ht="12.8" hidden="false" customHeight="false" outlineLevel="0" collapsed="false">
      <c r="A140" s="1" t="s">
        <v>218</v>
      </c>
    </row>
  </sheetData>
  <mergeCells count="2">
    <mergeCell ref="A1:Q1"/>
    <mergeCell ref="R1:U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7" width="8.1"/>
    <col collapsed="false" customWidth="true" hidden="false" outlineLevel="0" max="2" min="2" style="2" width="5.62"/>
    <col collapsed="false" customWidth="true" hidden="false" outlineLevel="0" max="3" min="3" style="7" width="8.34"/>
    <col collapsed="false" customWidth="false" hidden="false" outlineLevel="0" max="4" min="4" style="4" width="11.53"/>
    <col collapsed="false" customWidth="true" hidden="false" outlineLevel="0" max="7" min="7" style="7" width="9.18"/>
  </cols>
  <sheetData>
    <row r="1" customFormat="false" ht="197.35" hidden="false" customHeight="true" outlineLevel="0" collapsed="false">
      <c r="A1" s="41"/>
      <c r="B1" s="41"/>
      <c r="C1" s="41"/>
      <c r="D1" s="41"/>
      <c r="E1" s="41"/>
      <c r="F1" s="41"/>
      <c r="G1" s="41"/>
      <c r="H1" s="41"/>
    </row>
    <row r="2" customFormat="false" ht="12.8" hidden="false" customHeight="false" outlineLevel="0" collapsed="false">
      <c r="A2" s="42" t="s">
        <v>0</v>
      </c>
      <c r="B2" s="43" t="s">
        <v>219</v>
      </c>
      <c r="C2" s="44" t="s">
        <v>220</v>
      </c>
      <c r="D2" s="7"/>
    </row>
    <row r="3" customFormat="false" ht="12.8" hidden="false" customHeight="false" outlineLevel="0" collapsed="false">
      <c r="A3" s="45" t="n">
        <f aca="true">TODAY()</f>
        <v>45379</v>
      </c>
      <c r="B3" s="46" t="s">
        <v>1</v>
      </c>
      <c r="C3" s="47" t="n">
        <f aca="false">AVERAGEIF('all-day-glucose'!B$3:B$159, "&gt;0")</f>
        <v>116.578947368421</v>
      </c>
      <c r="D3" s="7"/>
    </row>
    <row r="4" customFormat="false" ht="12.8" hidden="false" customHeight="false" outlineLevel="0" collapsed="false">
      <c r="B4" s="48" t="s">
        <v>2</v>
      </c>
      <c r="C4" s="47" t="n">
        <f aca="false">AVERAGEIF('all-day-glucose'!C$3:C$153, "&gt;0")</f>
        <v>130.064516129032</v>
      </c>
      <c r="D4" s="7"/>
    </row>
    <row r="5" customFormat="false" ht="12.8" hidden="false" customHeight="false" outlineLevel="0" collapsed="false">
      <c r="B5" s="48" t="s">
        <v>3</v>
      </c>
      <c r="C5" s="47" t="n">
        <f aca="false">AVERAGEIF('all-day-glucose'!D$3:D$153, "&gt;0")</f>
        <v>136.163265306122</v>
      </c>
      <c r="D5" s="7"/>
    </row>
    <row r="6" customFormat="false" ht="12.8" hidden="false" customHeight="false" outlineLevel="0" collapsed="false">
      <c r="B6" s="48" t="s">
        <v>4</v>
      </c>
      <c r="C6" s="47" t="n">
        <f aca="false">AVERAGEIF('all-day-glucose'!E$3:E$153, "&gt;0")</f>
        <v>125.66</v>
      </c>
      <c r="D6" s="7"/>
    </row>
    <row r="7" customFormat="false" ht="12.8" hidden="false" customHeight="false" outlineLevel="0" collapsed="false">
      <c r="B7" s="48" t="s">
        <v>5</v>
      </c>
      <c r="C7" s="47" t="n">
        <f aca="false">AVERAGEIF('all-day-glucose'!F$3:F$153, "&gt;0")</f>
        <v>127.392156862745</v>
      </c>
      <c r="D7" s="7"/>
    </row>
    <row r="8" customFormat="false" ht="12.8" hidden="false" customHeight="false" outlineLevel="0" collapsed="false">
      <c r="B8" s="48" t="s">
        <v>6</v>
      </c>
      <c r="C8" s="47" t="n">
        <f aca="false">AVERAGEIF('all-day-glucose'!G$3:G$153, "&gt;0")</f>
        <v>117.962962962963</v>
      </c>
      <c r="D8" s="7"/>
    </row>
    <row r="9" customFormat="false" ht="12.8" hidden="false" customHeight="false" outlineLevel="0" collapsed="false">
      <c r="B9" s="48" t="s">
        <v>7</v>
      </c>
      <c r="C9" s="47" t="n">
        <f aca="false">AVERAGEIF('all-day-glucose'!H$3:H$153, "&gt;0")</f>
        <v>133.22</v>
      </c>
      <c r="D9" s="7"/>
    </row>
    <row r="10" customFormat="false" ht="12.8" hidden="false" customHeight="false" outlineLevel="0" collapsed="false">
      <c r="B10" s="48" t="s">
        <v>8</v>
      </c>
      <c r="C10" s="47" t="n">
        <f aca="false">AVERAGEIF('all-day-glucose'!I$3:I$153, "&gt;0")</f>
        <v>125.782608695652</v>
      </c>
      <c r="D10" s="7"/>
    </row>
    <row r="11" customFormat="false" ht="12.8" hidden="false" customHeight="false" outlineLevel="0" collapsed="false">
      <c r="B11" s="48" t="s">
        <v>9</v>
      </c>
      <c r="C11" s="47" t="n">
        <f aca="false">AVERAGEIF('all-day-glucose'!J$3:J$153, "&gt;0")</f>
        <v>130.181818181818</v>
      </c>
      <c r="D11" s="7"/>
    </row>
    <row r="12" customFormat="false" ht="12.8" hidden="false" customHeight="false" outlineLevel="0" collapsed="false">
      <c r="B12" s="48" t="s">
        <v>10</v>
      </c>
      <c r="C12" s="47" t="n">
        <f aca="false">AVERAGEIF('all-day-glucose'!K$3:K$153, "&gt;0")</f>
        <v>125.240740740741</v>
      </c>
      <c r="D12" s="7"/>
    </row>
    <row r="13" customFormat="false" ht="12.8" hidden="false" customHeight="false" outlineLevel="0" collapsed="false">
      <c r="B13" s="48" t="s">
        <v>11</v>
      </c>
      <c r="C13" s="47" t="n">
        <f aca="false">AVERAGEIF('all-day-glucose'!L$3:L$153, "&gt;0")</f>
        <v>123.684210526316</v>
      </c>
      <c r="D13" s="7"/>
    </row>
    <row r="14" customFormat="false" ht="12.8" hidden="false" customHeight="false" outlineLevel="0" collapsed="false">
      <c r="B14" s="48" t="s">
        <v>12</v>
      </c>
      <c r="C14" s="47" t="n">
        <f aca="false">AVERAGEIF('all-day-glucose'!M$3:M$153, "&gt;0")</f>
        <v>126.4375</v>
      </c>
      <c r="D14" s="7"/>
    </row>
    <row r="15" customFormat="false" ht="12.8" hidden="false" customHeight="false" outlineLevel="0" collapsed="false">
      <c r="B15" s="48" t="s">
        <v>13</v>
      </c>
      <c r="C15" s="47" t="n">
        <f aca="false">AVERAGEIF('all-day-glucose'!N$3:N$153, "&gt;0")</f>
        <v>122.0625</v>
      </c>
      <c r="D15" s="7"/>
    </row>
    <row r="16" customFormat="false" ht="12.8" hidden="false" customHeight="false" outlineLevel="0" collapsed="false">
      <c r="B16" s="48" t="s">
        <v>14</v>
      </c>
      <c r="C16" s="47" t="n">
        <f aca="false">AVERAGEIF('all-day-glucose'!O$3:O$153, "&gt;0")</f>
        <v>126.348837209302</v>
      </c>
      <c r="D16" s="7"/>
    </row>
    <row r="17" customFormat="false" ht="12.8" hidden="false" customHeight="false" outlineLevel="0" collapsed="false">
      <c r="B17" s="48" t="s">
        <v>15</v>
      </c>
      <c r="C17" s="47" t="n">
        <f aca="false">AVERAGEIF('all-day-glucose'!P$3:P$153, "&gt;0")</f>
        <v>135.568965517241</v>
      </c>
      <c r="D17" s="7"/>
    </row>
    <row r="18" customFormat="false" ht="12.8" hidden="false" customHeight="false" outlineLevel="0" collapsed="false">
      <c r="B18" s="48" t="s">
        <v>16</v>
      </c>
      <c r="C18" s="47" t="n">
        <f aca="false">AVERAGEIF('all-day-glucose'!Q$3:Q$159, "&gt;0")</f>
        <v>124.25</v>
      </c>
      <c r="D18" s="7"/>
    </row>
    <row r="93" customFormat="false" ht="12.8" hidden="false" customHeight="false" outlineLevel="0" collapsed="false">
      <c r="S93" s="7" t="n">
        <f aca="false">S95</f>
        <v>10</v>
      </c>
    </row>
    <row r="95" customFormat="false" ht="12.8" hidden="false" customHeight="false" outlineLevel="0" collapsed="false">
      <c r="Q95" s="7" t="n">
        <v>159</v>
      </c>
      <c r="S95" s="7" t="n">
        <f aca="true">SUM(INDIRECT(ADDRESS(ROW(),14,3,,)),10)</f>
        <v>10</v>
      </c>
      <c r="U95" s="7" t="s">
        <v>221</v>
      </c>
    </row>
    <row r="111" customFormat="false" ht="12.8" hidden="false" customHeight="false" outlineLevel="0" collapsed="false">
      <c r="Q111" s="7" t="n">
        <v>131</v>
      </c>
    </row>
    <row r="112" customFormat="false" ht="79.05" hidden="false" customHeight="false" outlineLevel="0" collapsed="false">
      <c r="U112" s="49" t="s">
        <v>136</v>
      </c>
    </row>
    <row r="113" customFormat="false" ht="167.95" hidden="false" customHeight="false" outlineLevel="0" collapsed="false">
      <c r="P113" s="7" t="n">
        <v>117</v>
      </c>
      <c r="U113" s="49" t="s">
        <v>222</v>
      </c>
    </row>
    <row r="114" customFormat="false" ht="12.8" hidden="false" customHeight="false" outlineLevel="0" collapsed="false">
      <c r="C114" s="7" t="n">
        <v>135</v>
      </c>
      <c r="F114" s="7" t="n">
        <v>148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A29" colorId="64" zoomScale="85" zoomScaleNormal="85" zoomScalePageLayoutView="100" workbookViewId="0">
      <selection pane="top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7" width="4"/>
    <col collapsed="false" customWidth="true" hidden="false" outlineLevel="0" max="2" min="2" style="7" width="4.12"/>
    <col collapsed="false" customWidth="true" hidden="false" outlineLevel="0" max="4" min="3" style="7" width="3.76"/>
    <col collapsed="false" customWidth="true" hidden="false" outlineLevel="0" max="9" min="5" style="7" width="3.88"/>
    <col collapsed="false" customWidth="true" hidden="false" outlineLevel="0" max="10" min="10" style="7" width="4"/>
    <col collapsed="false" customWidth="true" hidden="false" outlineLevel="0" max="11" min="11" style="7" width="3.76"/>
    <col collapsed="false" customWidth="true" hidden="false" outlineLevel="0" max="12" min="12" style="7" width="3.88"/>
    <col collapsed="false" customWidth="true" hidden="false" outlineLevel="0" max="13" min="13" style="7" width="4.12"/>
    <col collapsed="false" customWidth="true" hidden="false" outlineLevel="0" max="14" min="14" style="7" width="4"/>
    <col collapsed="false" customWidth="true" hidden="false" outlineLevel="0" max="15" min="15" style="7" width="3.88"/>
  </cols>
  <sheetData>
    <row r="1" customFormat="false" ht="12.8" hidden="false" customHeight="false" outlineLevel="0" collapsed="false">
      <c r="A1" s="2" t="n">
        <v>0</v>
      </c>
      <c r="B1" s="2" t="n">
        <v>0</v>
      </c>
      <c r="C1" s="2" t="n">
        <v>0</v>
      </c>
      <c r="D1" s="2" t="s">
        <v>223</v>
      </c>
      <c r="E1" s="2" t="n">
        <v>0</v>
      </c>
      <c r="F1" s="2" t="n">
        <v>0</v>
      </c>
      <c r="G1" s="30" t="s">
        <v>185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30" t="s">
        <v>185</v>
      </c>
    </row>
    <row r="2" customFormat="false" ht="12.8" hidden="false" customHeight="false" outlineLevel="0" collapsed="false">
      <c r="A2" s="30" t="s">
        <v>185</v>
      </c>
      <c r="B2" s="2" t="n">
        <v>0</v>
      </c>
      <c r="C2" s="2" t="n">
        <v>0</v>
      </c>
      <c r="D2" s="2" t="n">
        <v>0</v>
      </c>
      <c r="E2" s="2" t="s">
        <v>223</v>
      </c>
      <c r="F2" s="2" t="n">
        <v>0</v>
      </c>
      <c r="G2" s="2" t="n">
        <v>0</v>
      </c>
      <c r="H2" s="30" t="s">
        <v>185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</row>
    <row r="3" customFormat="false" ht="12.8" hidden="false" customHeight="false" outlineLevel="0" collapsed="false">
      <c r="A3" s="2" t="n">
        <v>0</v>
      </c>
      <c r="B3" s="30" t="s">
        <v>185</v>
      </c>
      <c r="C3" s="2" t="n">
        <v>0</v>
      </c>
      <c r="D3" s="2" t="n">
        <v>0</v>
      </c>
      <c r="E3" s="2" t="n">
        <v>0</v>
      </c>
      <c r="F3" s="2" t="s">
        <v>223</v>
      </c>
      <c r="G3" s="2" t="n">
        <v>0</v>
      </c>
      <c r="H3" s="2" t="n">
        <v>0</v>
      </c>
      <c r="I3" s="30" t="s">
        <v>185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</row>
    <row r="4" customFormat="false" ht="12.8" hidden="false" customHeight="false" outlineLevel="0" collapsed="false">
      <c r="A4" s="2" t="n">
        <v>0</v>
      </c>
      <c r="B4" s="2" t="n">
        <v>0</v>
      </c>
      <c r="C4" s="30" t="s">
        <v>185</v>
      </c>
      <c r="D4" s="2" t="n">
        <v>0</v>
      </c>
      <c r="E4" s="2" t="n">
        <v>0</v>
      </c>
      <c r="F4" s="2" t="n">
        <v>0</v>
      </c>
      <c r="G4" s="2" t="s">
        <v>223</v>
      </c>
      <c r="H4" s="2" t="n">
        <v>0</v>
      </c>
      <c r="I4" s="2" t="n">
        <v>0</v>
      </c>
      <c r="J4" s="30" t="s">
        <v>185</v>
      </c>
      <c r="K4" s="2" t="n">
        <v>0</v>
      </c>
      <c r="L4" s="2" t="n">
        <v>0</v>
      </c>
      <c r="M4" s="2" t="n">
        <v>0</v>
      </c>
      <c r="N4" s="2" t="n">
        <v>0</v>
      </c>
    </row>
    <row r="5" customFormat="false" ht="12.8" hidden="false" customHeight="false" outlineLevel="0" collapsed="false">
      <c r="A5" s="2" t="n">
        <v>0</v>
      </c>
      <c r="B5" s="2" t="n">
        <v>0</v>
      </c>
      <c r="C5" s="2" t="n">
        <v>0</v>
      </c>
      <c r="D5" s="30" t="s">
        <v>185</v>
      </c>
      <c r="E5" s="2" t="n">
        <v>0</v>
      </c>
      <c r="F5" s="2" t="n">
        <v>0</v>
      </c>
      <c r="G5" s="2" t="n">
        <v>0</v>
      </c>
      <c r="H5" s="2" t="s">
        <v>223</v>
      </c>
      <c r="I5" s="2" t="n">
        <v>0</v>
      </c>
      <c r="J5" s="2" t="n">
        <v>0</v>
      </c>
      <c r="K5" s="30" t="s">
        <v>185</v>
      </c>
      <c r="L5" s="2" t="n">
        <v>0</v>
      </c>
      <c r="M5" s="2" t="n">
        <v>0</v>
      </c>
      <c r="N5" s="2" t="n">
        <v>0</v>
      </c>
    </row>
    <row r="6" customFormat="false" ht="12.8" hidden="false" customHeight="false" outlineLevel="0" collapsed="false">
      <c r="A6" s="2" t="n">
        <v>0</v>
      </c>
      <c r="B6" s="2" t="n">
        <v>0</v>
      </c>
      <c r="C6" s="2" t="n">
        <v>0</v>
      </c>
      <c r="D6" s="2" t="n">
        <v>0</v>
      </c>
      <c r="E6" s="30" t="s">
        <v>185</v>
      </c>
      <c r="F6" s="2" t="n">
        <v>0</v>
      </c>
      <c r="G6" s="2" t="n">
        <v>0</v>
      </c>
      <c r="H6" s="2" t="n">
        <v>0</v>
      </c>
      <c r="I6" s="2" t="s">
        <v>223</v>
      </c>
      <c r="J6" s="2" t="n">
        <v>0</v>
      </c>
      <c r="K6" s="2" t="n">
        <v>0</v>
      </c>
      <c r="L6" s="30" t="s">
        <v>185</v>
      </c>
      <c r="M6" s="2" t="n">
        <v>0</v>
      </c>
      <c r="N6" s="2" t="n">
        <v>0</v>
      </c>
    </row>
    <row r="7" customFormat="false" ht="12.8" hidden="false" customHeight="false" outlineLevel="0" collapsed="false">
      <c r="A7" s="2" t="n">
        <v>0</v>
      </c>
      <c r="B7" s="2" t="n">
        <v>0</v>
      </c>
      <c r="C7" s="2" t="n">
        <v>0</v>
      </c>
      <c r="D7" s="2" t="n">
        <v>0</v>
      </c>
      <c r="E7" s="2" t="n">
        <v>0</v>
      </c>
      <c r="F7" s="30" t="s">
        <v>185</v>
      </c>
      <c r="G7" s="2" t="n">
        <v>0</v>
      </c>
      <c r="H7" s="2" t="n">
        <v>0</v>
      </c>
      <c r="I7" s="2" t="n">
        <v>0</v>
      </c>
      <c r="J7" s="2" t="s">
        <v>223</v>
      </c>
      <c r="K7" s="2" t="n">
        <v>0</v>
      </c>
      <c r="L7" s="2" t="n">
        <v>0</v>
      </c>
      <c r="M7" s="30" t="s">
        <v>185</v>
      </c>
      <c r="N7" s="2" t="n">
        <v>0</v>
      </c>
    </row>
    <row r="29" customFormat="false" ht="12.8" hidden="false" customHeight="false" outlineLevel="0" collapsed="false">
      <c r="A29" s="30" t="s">
        <v>185</v>
      </c>
      <c r="B29" s="2"/>
      <c r="C29" s="2"/>
      <c r="D29" s="2"/>
      <c r="E29" s="2"/>
      <c r="F29" s="2"/>
      <c r="G29" s="2"/>
      <c r="H29" s="30" t="s">
        <v>185</v>
      </c>
      <c r="I29" s="2"/>
      <c r="J29" s="2"/>
      <c r="K29" s="2"/>
      <c r="L29" s="2"/>
      <c r="M29" s="2"/>
      <c r="N29" s="2"/>
      <c r="O29" s="30" t="s">
        <v>185</v>
      </c>
    </row>
    <row r="30" customFormat="false" ht="12.8" hidden="false" customHeight="false" outlineLevel="0" collapsed="false">
      <c r="A30" s="2"/>
      <c r="B30" s="30" t="s">
        <v>185</v>
      </c>
      <c r="C30" s="2"/>
      <c r="D30" s="2"/>
      <c r="E30" s="2"/>
      <c r="F30" s="2"/>
      <c r="G30" s="2"/>
      <c r="H30" s="2"/>
      <c r="I30" s="30" t="s">
        <v>185</v>
      </c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30" t="s">
        <v>185</v>
      </c>
      <c r="D31" s="2"/>
      <c r="E31" s="2"/>
      <c r="F31" s="2"/>
      <c r="G31" s="2"/>
      <c r="H31" s="2"/>
      <c r="I31" s="2"/>
      <c r="J31" s="30" t="s">
        <v>185</v>
      </c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30" t="s">
        <v>185</v>
      </c>
      <c r="E32" s="2"/>
      <c r="F32" s="2"/>
      <c r="G32" s="2"/>
      <c r="H32" s="2"/>
      <c r="I32" s="2"/>
      <c r="J32" s="2"/>
      <c r="K32" s="30" t="s">
        <v>185</v>
      </c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30" t="s">
        <v>185</v>
      </c>
      <c r="F33" s="2"/>
      <c r="G33" s="2"/>
      <c r="H33" s="2"/>
      <c r="I33" s="2"/>
      <c r="J33" s="2"/>
      <c r="K33" s="2"/>
      <c r="L33" s="30" t="s">
        <v>185</v>
      </c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30" t="s">
        <v>185</v>
      </c>
      <c r="G34" s="2"/>
      <c r="H34" s="2"/>
      <c r="I34" s="2"/>
      <c r="J34" s="2"/>
      <c r="K34" s="2"/>
      <c r="L34" s="2"/>
      <c r="M34" s="30" t="s">
        <v>185</v>
      </c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30" t="s">
        <v>185</v>
      </c>
      <c r="H35" s="2"/>
      <c r="I35" s="2"/>
      <c r="J35" s="2"/>
      <c r="K35" s="2"/>
      <c r="L35" s="2"/>
      <c r="M35" s="2"/>
      <c r="N35" s="30" t="s">
        <v>185</v>
      </c>
      <c r="O3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37" activeCellId="0" sqref="I37"/>
    </sheetView>
  </sheetViews>
  <sheetFormatPr defaultColWidth="11.53515625" defaultRowHeight="12.8" zeroHeight="false" outlineLevelRow="0" outlineLevelCol="0"/>
  <cols>
    <col collapsed="false" customWidth="true" hidden="false" outlineLevel="0" max="8" min="8" style="7" width="8.4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102342</TotalTime>
  <Application>LibreOffice/7.5.3.2$MacOSX_X86_64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2024-03-28T06:29:03Z</dcterms:modified>
  <cp:revision>912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