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charts/_rels/chart79.xml.rels" ContentType="application/vnd.openxmlformats-package.relationships+xml"/>
  <Override PartName="/xl/charts/_rels/chart80.xml.rels" ContentType="application/vnd.openxmlformats-package.relationships+xml"/>
  <Override PartName="/xl/charts/chart83.xml" ContentType="application/vnd.openxmlformats-officedocument.drawingml.chart+xml"/>
  <Override PartName="/xl/charts/chart80.xml" ContentType="application/vnd.openxmlformats-officedocument.drawingml.chart+xml"/>
  <Override PartName="/xl/charts/chart79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4.xml" ContentType="application/vnd.openxmlformats-officedocument.drawingml.char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-day-glucose" sheetId="1" state="visible" r:id="rId2"/>
    <sheet name="hourly-average-glucose" sheetId="2" state="visible" r:id="rId3"/>
    <sheet name="Blanks" sheetId="3" state="visible" r:id="rId4"/>
    <sheet name="Glucose over Time" sheetId="4" state="visible" r:id="rId5"/>
  </sheets>
  <definedNames>
    <definedName function="false" hidden="false" name="days_non_fasting" vbProcedure="false">'all-day-glucose'!$C73:$Q73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<sst xmlns="http://schemas.openxmlformats.org/spreadsheetml/2006/main" count="212" uniqueCount="161">
  <si>
    <t xml:space="preserve">Date</t>
  </si>
  <si>
    <t xml:space="preserve">FBS</t>
  </si>
  <si>
    <t xml:space="preserve">8 AM</t>
  </si>
  <si>
    <t xml:space="preserve">9 AM</t>
  </si>
  <si>
    <t xml:space="preserve">10 AM</t>
  </si>
  <si>
    <t xml:space="preserve">11 AM</t>
  </si>
  <si>
    <t xml:space="preserve">12 PM</t>
  </si>
  <si>
    <t xml:space="preserve">1 PM</t>
  </si>
  <si>
    <t xml:space="preserve">2 PM</t>
  </si>
  <si>
    <t xml:space="preserve">3 PM</t>
  </si>
  <si>
    <t xml:space="preserve">4 PM</t>
  </si>
  <si>
    <t xml:space="preserve">5 PM</t>
  </si>
  <si>
    <t xml:space="preserve">6 PM</t>
  </si>
  <si>
    <t xml:space="preserve">7 PM</t>
  </si>
  <si>
    <t xml:space="preserve">8 PM</t>
  </si>
  <si>
    <t xml:space="preserve">9 PM</t>
  </si>
  <si>
    <t xml:space="preserve">10 PM</t>
  </si>
  <si>
    <t xml:space="preserve">Average by Date</t>
  </si>
  <si>
    <t xml:space="preserve">Average, All</t>
  </si>
  <si>
    <t xml:space="preserve">Calc. A1c</t>
  </si>
  <si>
    <t xml:space="preserve">Comments
</t>
  </si>
  <si>
    <t xml:space="preserve">2023-11-08</t>
  </si>
  <si>
    <t xml:space="preserve">2023-11-09</t>
  </si>
  <si>
    <t xml:space="preserve">2023-11-10</t>
  </si>
  <si>
    <t xml:space="preserve">2023-11-11</t>
  </si>
  <si>
    <t xml:space="preserve">2023-11-12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</si>
  <si>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</si>
  <si>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</si>
  <si>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</si>
  <si>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</si>
  <si>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</si>
  <si>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2023-11-18</t>
  </si>
  <si>
    <t xml:space="preserve">2023-11-19</t>
  </si>
  <si>
    <t xml:space="preserve">2023-11-20</t>
  </si>
  <si>
    <t xml:space="preserve">2023-11-21</t>
  </si>
  <si>
    <t xml:space="preserve">2023-11-22</t>
  </si>
  <si>
    <t xml:space="preserve">2023-11-23</t>
  </si>
  <si>
    <t xml:space="preserve">2023-11-24</t>
  </si>
  <si>
    <t xml:space="preserve">2023-11-25</t>
  </si>
  <si>
    <t xml:space="preserve">2023-11-26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</si>
  <si>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</si>
  <si>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</si>
  <si>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</si>
  <si>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</si>
  <si>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</si>
  <si>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2023-12-02</t>
  </si>
  <si>
    <t xml:space="preserve">2023-12-03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</si>
  <si>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</si>
  <si>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</si>
  <si>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</si>
  <si>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</si>
  <si>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</si>
  <si>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2023-12-09</t>
  </si>
  <si>
    <t xml:space="preserve">137</t>
  </si>
  <si>
    <t xml:space="preserve">106</t>
  </si>
  <si>
    <t xml:space="preserve">144</t>
  </si>
  <si>
    <t xml:space="preserve">100</t>
  </si>
  <si>
    <t xml:space="preserve">2023-12-10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</si>
  <si>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</si>
  <si>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</si>
  <si>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</si>
  <si>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</si>
  <si>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</si>
  <si>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2023-12-16</t>
  </si>
  <si>
    <t xml:space="preserve">2023-12-17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</si>
  <si>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</si>
  <si>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</si>
  <si>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</si>
  <si>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</si>
  <si>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</si>
  <si>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2023-12-23</t>
  </si>
  <si>
    <t xml:space="preserve">2023-12-24</t>
  </si>
  <si>
    <t xml:space="preserve">114</t>
  </si>
  <si>
    <t xml:space="preserve">150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</si>
  <si>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</si>
  <si>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</si>
  <si>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</si>
  <si>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</si>
  <si>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</si>
  <si>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2023-12-30</t>
  </si>
  <si>
    <t xml:space="preserve">2023-12-31</t>
  </si>
  <si>
    <t xml:space="preserve">2024-01-01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</si>
  <si>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</si>
  <si>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</si>
  <si>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</si>
  <si>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</si>
  <si>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2024-01-06</t>
  </si>
  <si>
    <t xml:space="preserve">2024-01-07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</si>
  <si>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</si>
  <si>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</si>
  <si>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</si>
  <si>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</si>
  <si>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</si>
  <si>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2024-01-13</t>
  </si>
  <si>
    <t xml:space="preserve">2024-01-14</t>
  </si>
  <si>
    <t xml:space="preserve">2024-01-15</t>
  </si>
  <si>
    <t xml:space="preserve">4 pcs non-keto bread yest. evening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</si>
  <si>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</si>
  <si>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</si>
  <si>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</si>
  <si>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</si>
  <si>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2024-01-20</t>
  </si>
  <si>
    <t xml:space="preserve">2024-01-21</t>
  </si>
  <si>
    <t xml:space="preserve">2024-01-22</t>
  </si>
  <si>
    <t xml:space="preserve">2024-01-23</t>
  </si>
  <si>
    <t xml:space="preserve">11 PM: glucose 125</t>
  </si>
  <si>
    <t xml:space="preserve">2024-01-24</t>
  </si>
  <si>
    <t xml:space="preserve">9 AM: “Keto” cereal (Total Carbohydrate: 19 gm)
10 AM: Small pc Karen’s upside-down cake
11 AM: Multiple pcs “keto” pizza
1 PM: 1 pc regular pizza
11 PM: glucose 164. I’ve been taking metformin 1000 mg not 2000/day.</t>
  </si>
  <si>
    <t xml:space="preserve">2024-01-25</t>
  </si>
  <si>
    <t xml:space="preserve">08:30: last pc keto pizza
13:15: upside-down cake. 15:00: ciabatta bread
Treadmill, 1/2 hr, 2.6 m[h, 5%</t>
  </si>
  <si>
    <t xml:space="preserve">2024-01-26</t>
  </si>
  <si>
    <t xml:space="preserve">2024-01-27</t>
  </si>
  <si>
    <t xml:space="preserve">8 PM: ice cream sandwich</t>
  </si>
  <si>
    <t xml:space="preserve">2024-01-28</t>
  </si>
  <si>
    <t xml:space="preserve">12 PM: 4 large grapes, 1 pc Karen’s keto bread
1 PM glucose confirmed
5 PM: 2 large grapes
9:30 PM: coffee w/milk</t>
  </si>
  <si>
    <t xml:space="preserve">2024-01-29</t>
  </si>
  <si>
    <t xml:space="preserve">11 AM: 2 large grapes
3 PM: 5 medium grapes
Treadmill 1/2 hr, 2.7mph x 5%</t>
  </si>
  <si>
    <t xml:space="preserve">2024-01-30</t>
  </si>
  <si>
    <t xml:space="preserve">9 PM: Treadmill, 30’ x 5% x 2.6 mph, 219 Cal</t>
  </si>
  <si>
    <t xml:space="preserve">2024-01-31</t>
  </si>
  <si>
    <t xml:space="preserve">2024-02-09</t>
  </si>
  <si>
    <t xml:space="preserve">All values after 1/31 discarded: test strips expired</t>
  </si>
  <si>
    <t xml:space="preserve">2024-02-10</t>
  </si>
  <si>
    <t xml:space="preserve">12 PM: 1 small pc Karen’s choc cake (frosted; keto flour)
2 PM: Two Voortman shortbreads elevated my glucose!
6 PM: 1 medium pc “keto” cake w/o frosting; coffee w/Bailey’s Irish Cream.</t>
  </si>
  <si>
    <t xml:space="preserve">2024-02-11</t>
  </si>
  <si>
    <t xml:space="preserve">11:30: Karen’s “plum cake”(?); 
Basic Weights, 5 &amp; 10lb
5:30 PM: Karen’s choc. cake incl. frosting</t>
  </si>
  <si>
    <t xml:space="preserve">2024-02-12</t>
  </si>
  <si>
    <t xml:space="preserve">8–8:30 AM: cereal, blueberries; coffee w/sugar
9:30 AM: Karen’s choc. cake
2 PM: Karen’s choc. cake, 2 layers, w/frosting
Dinner: “keto” pizza; cake (no frosting); Bailey’s Irish Cream</t>
  </si>
  <si>
    <t xml:space="preserve">2024-02-13</t>
  </si>
  <si>
    <t xml:space="preserve">2:45 PM: Boost</t>
  </si>
  <si>
    <t xml:space="preserve">2024-02-14</t>
  </si>
  <si>
    <t xml:space="preserve">12 PM: 3 pcs “keto” pizza
3:30 PM: Bailey’s Irish Cream</t>
  </si>
  <si>
    <t xml:space="preserve">2024-02-15</t>
  </si>
  <si>
    <t xml:space="preserve">4:15 PM: Boost</t>
  </si>
  <si>
    <t xml:space="preserve">2024-02-16</t>
  </si>
  <si>
    <t xml:space="preserve">2024-02-17</t>
  </si>
  <si>
    <t xml:space="preserve">12:30 PM: Free Weights, 5 &amp; 10 lbs
6 PM: Boost Glucose Control</t>
  </si>
  <si>
    <t xml:space="preserve">2024-02-18</t>
  </si>
  <si>
    <t xml:space="preserve">11 AM: Eggs, pancakes w/syrup
Treadmill: 1/2 hr, 2.8 mph -&gt; 2.0, 5.5%; 221 Cal, max HR 132
(Afternoon): Bailey’s, 3 oz + Boost Glucose Control
9:30: 3 oz Bailey’s</t>
  </si>
  <si>
    <t xml:space="preserve">2024-02-19</t>
  </si>
  <si>
    <t xml:space="preserve">5:30 PM: Free Weights, 5 &amp; 10 lbs
Dinner: rice; Bailey’s, 3 oz w/coffee
Treadmill: 1/2 hr, 2.7 mph, 5.5%; 232 Cal, max HR 126</t>
  </si>
  <si>
    <t xml:space="preserve">2024-02-20</t>
  </si>
  <si>
    <t xml:space="preserve">10: 30 AM: Free Weights (biceps, supine forward raises x 20 reps)
11:45: chocolate-coated nuts
3 PM, 4 PM, 6 PM: Boost Glucose Control
8 PM: Dinner, lots of pasta</t>
  </si>
  <si>
    <t xml:space="preserve">2024-02-21</t>
  </si>
  <si>
    <t xml:space="preserve">Elevated glucose due to coffee liqueur?
2 &amp; 2:30 PM: Boost (regular), 1/2 bottle + salad
5:45 &amp; 6:10 PM: Boost (regular), 1/2 bottle </t>
  </si>
  <si>
    <t xml:space="preserve">2024-02-22</t>
  </si>
  <si>
    <t xml:space="preserve">2:30 PM: Coffee liqueur
3:10: 20 Minute Full Body Pilates Workout For Beginners
4:10: Free weights, 5 lbs only, mult. exercises x 20 reps
9:15: Treadmill: 1/2 hr, 2.7 mph, 5.5%; 232 Cal, max HR 118</t>
  </si>
  <si>
    <t xml:space="preserve">2024-02-23</t>
  </si>
  <si>
    <t xml:space="preserve">?: Free weights, 5 lbs only, mult. exercises x 20 reps; Walmart, ≈1180 steps
5:45 PM: Kroger, ≈900 steps
8 PM: Free weights, 5 lbs only, mult. exercises x 20–30 reps</t>
  </si>
  <si>
    <t xml:space="preserve">2024-02-24</t>
  </si>
  <si>
    <t xml:space="preserve">2024-02-25</t>
  </si>
  <si>
    <t xml:space="preserve">4 PM: 4 oz 2% milk</t>
  </si>
  <si>
    <t xml:space="preserve">2024-02-26</t>
  </si>
  <si>
    <t xml:space="preserve">2024-02-27</t>
  </si>
  <si>
    <t xml:space="preserve">2024-02-28</t>
  </si>
  <si>
    <t xml:space="preserve">Time of Day</t>
  </si>
  <si>
    <t xml:space="preserve">Glucose</t>
  </si>
  <si>
    <t xml:space="preserve">11 PM: glu 125</t>
  </si>
  <si>
    <t xml:space="preserve">11 AM: Eggs, pancakes w/syrup
Treadmill: 1/2 hr, 2.8 mph -&gt; 2.0, 5.5%; 221 Cal, max HR 132
(Afternoon): Bailey’s, 3 oz + Boost Glucose Control. 9:30: 1 jigger Bailey’s</t>
  </si>
  <si>
    <t xml:space="preserve">0</t>
  </si>
  <si>
    <t xml:space="preserve">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</si>
</sst>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"/>
    <numFmt numFmtId="168" formatCode="0.00"/>
    <numFmt numFmtId="169" formatCode="#"/>
    <numFmt numFmtId="170" formatCode="mm/dd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FF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127622"/>
      <rgbColor rgb="FF000080"/>
      <rgbColor rgb="FF808000"/>
      <rgbColor rgb="FF800080"/>
      <rgbColor rgb="FF158466"/>
      <rgbColor rgb="FFB3CAC7"/>
      <rgbColor rgb="FF808080"/>
      <rgbColor rgb="FF9999FF"/>
      <rgbColor rgb="FF8D1D75"/>
      <rgbColor rgb="FFFFD7D7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99CC"/>
      <rgbColor rgb="FFB3B3B3"/>
      <rgbColor rgb="FFFFD8CE"/>
      <rgbColor rgb="FF3465A4"/>
      <rgbColor rgb="FF33CCCC"/>
      <rgbColor rgb="FF99CC00"/>
      <rgbColor rgb="FFFFCC00"/>
      <rgbColor rgb="FFFF972F"/>
      <rgbColor rgb="FFFF8000"/>
      <rgbColor rgb="FF5983B0"/>
      <rgbColor rgb="FF81ACA6"/>
      <rgbColor rgb="FF004586"/>
      <rgbColor rgb="FF00A933"/>
      <rgbColor rgb="FF003300"/>
      <rgbColor rgb="FF333300"/>
      <rgbColor rgb="FF993300"/>
      <rgbColor rgb="FFFF383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7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charts/_rels/chart80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Avg. Glucose by Date (Non-Fasting)
(Linear, Quadratic Trendlines)</a:t>
            </a:r>
          </a:p>
        </c:rich>
      </c:tx>
      <c:layout>
        <c:manualLayout>
          <c:xMode val="edge"/>
          <c:yMode val="edge"/>
          <c:x val="0.244926227040048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40108401084"/>
          <c:y val="0.168173598553345"/>
          <c:w val="0.647274917193616"/>
          <c:h val="0.488663235498679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'all-day-glucose'!$R$18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004586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spPr>
              <a:ln w="18360">
                <a:solidFill>
                  <a:srgbClr val="ffd8c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'all-day-glucose'!$A$19:$A$123</c:f>
              <c:strCache>
                <c:ptCount val="105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</c:strCache>
            </c:strRef>
          </c:cat>
          <c:val>
            <c:numRef>
              <c:f>'all-day-glucose'!$R$19:$R$123</c:f>
              <c:numCache>
                <c:formatCode>General</c:formatCode>
                <c:ptCount val="105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129.25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116806"/>
        <c:axId val="10626422"/>
      </c:lineChart>
      <c:catAx>
        <c:axId val="651168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375910870219813"/>
              <c:y val="0.926832661009876"/>
            </c:manualLayout>
          </c:layout>
          <c:overlay val="0"/>
          <c:spPr>
            <a:noFill/>
            <a:ln w="0">
              <a:noFill/>
            </a:ln>
          </c:spPr>
        </c:title>
        <c:numFmt formatCode="m/d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36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26422"/>
        <c:crossesAt val="0"/>
        <c:auto val="1"/>
        <c:lblAlgn val="ctr"/>
        <c:lblOffset val="100"/>
        <c:noMultiLvlLbl val="0"/>
      </c:catAx>
      <c:valAx>
        <c:axId val="10626422"/>
        <c:scaling>
          <c:orientation val="minMax"/>
          <c:max val="155"/>
          <c:min val="9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layout>
            <c:manualLayout>
              <c:xMode val="edge"/>
              <c:yMode val="edge"/>
              <c:x val="0.0217404396266185"/>
              <c:y val="0.208095701766588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16806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8156088160906"/>
          <c:y val="0.227121001390821"/>
          <c:w val="0.208599301457305"/>
          <c:h val="0.51474269819193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FBS by Date
Trendline Degrees: 1, 2, 3</a:t>
            </a:r>
          </a:p>
        </c:rich>
      </c:tx>
      <c:layout>
        <c:manualLayout>
          <c:xMode val="edge"/>
          <c:yMode val="edge"/>
          <c:x val="0.213670248814019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65088585536"/>
          <c:y val="0.163747567417292"/>
          <c:w val="0.669958369638881"/>
          <c:h val="0.525576869613567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'all-day-glucose'!$B$18</c:f>
              <c:strCache>
                <c:ptCount val="1"/>
                <c:pt idx="0">
                  <c:v>FBS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004586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spPr>
              <a:ln w="18360">
                <a:solidFill>
                  <a:srgbClr val="127622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spPr>
              <a:ln w="18360">
                <a:solidFill>
                  <a:srgbClr val="ffd7d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'all-day-glucose'!$A$19:$A$123</c:f>
              <c:strCache>
                <c:ptCount val="105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</c:strCache>
            </c:strRef>
          </c:cat>
          <c:val>
            <c:numRef>
              <c:f>'all-day-glucose'!$B$19:$B$123</c:f>
              <c:numCache>
                <c:formatCode>General</c:formatCode>
                <c:ptCount val="105"/>
                <c:pt idx="1">
                  <c:v>104</c:v>
                </c:pt>
                <c:pt idx="2">
                  <c:v>108</c:v>
                </c:pt>
                <c:pt idx="5">
                  <c:v>105</c:v>
                </c:pt>
                <c:pt idx="6">
                  <c:v>99</c:v>
                </c:pt>
                <c:pt idx="10">
                  <c:v>114</c:v>
                </c:pt>
                <c:pt idx="11">
                  <c:v>106</c:v>
                </c:pt>
                <c:pt idx="15">
                  <c:v>112</c:v>
                </c:pt>
                <c:pt idx="17">
                  <c:v>105</c:v>
                </c:pt>
                <c:pt idx="18">
                  <c:v>105</c:v>
                </c:pt>
                <c:pt idx="19">
                  <c:v>119</c:v>
                </c:pt>
                <c:pt idx="20">
                  <c:v>101</c:v>
                </c:pt>
                <c:pt idx="21">
                  <c:v>105</c:v>
                </c:pt>
                <c:pt idx="22">
                  <c:v>109</c:v>
                </c:pt>
                <c:pt idx="23">
                  <c:v>104</c:v>
                </c:pt>
                <c:pt idx="24">
                  <c:v>96</c:v>
                </c:pt>
                <c:pt idx="25">
                  <c:v>96</c:v>
                </c:pt>
                <c:pt idx="26">
                  <c:v>113</c:v>
                </c:pt>
                <c:pt idx="27">
                  <c:v>106</c:v>
                </c:pt>
                <c:pt idx="28">
                  <c:v>102</c:v>
                </c:pt>
                <c:pt idx="29">
                  <c:v>100</c:v>
                </c:pt>
                <c:pt idx="30">
                  <c:v>116</c:v>
                </c:pt>
                <c:pt idx="31">
                  <c:v>116</c:v>
                </c:pt>
                <c:pt idx="32">
                  <c:v>109</c:v>
                </c:pt>
                <c:pt idx="33">
                  <c:v>113</c:v>
                </c:pt>
                <c:pt idx="34">
                  <c:v>99</c:v>
                </c:pt>
                <c:pt idx="35">
                  <c:v>119</c:v>
                </c:pt>
                <c:pt idx="36">
                  <c:v>106</c:v>
                </c:pt>
                <c:pt idx="37">
                  <c:v>97</c:v>
                </c:pt>
                <c:pt idx="38">
                  <c:v>102</c:v>
                </c:pt>
                <c:pt idx="39">
                  <c:v>116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106</c:v>
                </c:pt>
                <c:pt idx="44">
                  <c:v>115</c:v>
                </c:pt>
                <c:pt idx="45">
                  <c:v>118</c:v>
                </c:pt>
                <c:pt idx="46">
                  <c:v>112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117</c:v>
                </c:pt>
                <c:pt idx="51">
                  <c:v>125</c:v>
                </c:pt>
                <c:pt idx="52">
                  <c:v>114</c:v>
                </c:pt>
                <c:pt idx="53">
                  <c:v>114</c:v>
                </c:pt>
                <c:pt idx="54">
                  <c:v>108</c:v>
                </c:pt>
                <c:pt idx="55">
                  <c:v>117</c:v>
                </c:pt>
                <c:pt idx="56">
                  <c:v>123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3">
                  <c:v>145</c:v>
                </c:pt>
                <c:pt idx="64">
                  <c:v>142</c:v>
                </c:pt>
                <c:pt idx="65">
                  <c:v>133</c:v>
                </c:pt>
                <c:pt idx="66">
                  <c:v>118</c:v>
                </c:pt>
                <c:pt idx="68">
                  <c:v>137</c:v>
                </c:pt>
                <c:pt idx="69">
                  <c:v>131</c:v>
                </c:pt>
                <c:pt idx="71">
                  <c:v>135</c:v>
                </c:pt>
                <c:pt idx="73">
                  <c:v>109</c:v>
                </c:pt>
                <c:pt idx="74">
                  <c:v>140</c:v>
                </c:pt>
                <c:pt idx="75">
                  <c:v>135</c:v>
                </c:pt>
                <c:pt idx="77">
                  <c:v>139</c:v>
                </c:pt>
                <c:pt idx="78">
                  <c:v>125</c:v>
                </c:pt>
                <c:pt idx="79">
                  <c:v>128</c:v>
                </c:pt>
                <c:pt idx="80">
                  <c:v>132</c:v>
                </c:pt>
                <c:pt idx="81">
                  <c:v>109</c:v>
                </c:pt>
                <c:pt idx="82">
                  <c:v>121</c:v>
                </c:pt>
                <c:pt idx="83">
                  <c:v>134</c:v>
                </c:pt>
                <c:pt idx="84">
                  <c:v>99</c:v>
                </c:pt>
                <c:pt idx="86">
                  <c:v>119</c:v>
                </c:pt>
                <c:pt idx="87">
                  <c:v>117</c:v>
                </c:pt>
                <c:pt idx="88">
                  <c:v>117</c:v>
                </c:pt>
                <c:pt idx="89">
                  <c:v>107</c:v>
                </c:pt>
                <c:pt idx="90">
                  <c:v>119</c:v>
                </c:pt>
                <c:pt idx="92">
                  <c:v>156</c:v>
                </c:pt>
                <c:pt idx="93">
                  <c:v>117</c:v>
                </c:pt>
                <c:pt idx="94">
                  <c:v>135</c:v>
                </c:pt>
                <c:pt idx="96">
                  <c:v>125</c:v>
                </c:pt>
                <c:pt idx="97">
                  <c:v>121</c:v>
                </c:pt>
                <c:pt idx="98">
                  <c:v>137</c:v>
                </c:pt>
                <c:pt idx="99">
                  <c:v>126</c:v>
                </c:pt>
                <c:pt idx="100">
                  <c:v>108</c:v>
                </c:pt>
                <c:pt idx="101">
                  <c:v>109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038652"/>
        <c:axId val="99401715"/>
      </c:lineChart>
      <c:catAx>
        <c:axId val="350386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1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01715"/>
        <c:crossesAt val="0"/>
        <c:auto val="1"/>
        <c:lblAlgn val="ctr"/>
        <c:lblOffset val="100"/>
        <c:noMultiLvlLbl val="0"/>
      </c:catAx>
      <c:valAx>
        <c:axId val="99401715"/>
        <c:scaling>
          <c:orientation val="minMax"/>
          <c:max val="160"/>
          <c:min val="9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38652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6426565979282"/>
          <c:y val="0.0912044880269502"/>
          <c:w val="0.189079291315713"/>
          <c:h val="0.71156519321656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Glucose, Hourly (Average)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28720188109"/>
          <c:y val="0.176739386792453"/>
          <c:w val="0.707154853879745"/>
          <c:h val="0.540389150943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'hourly-average-glucose'!$B$2:$B$2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'hourly-average-glucose'!$A$3:$A$18</c:f>
              <c:strCache>
                <c:ptCount val="16"/>
                <c:pt idx="0">
                  <c:v>FBS</c:v>
                </c:pt>
                <c:pt idx="1">
                  <c:v>8 AM</c:v>
                </c:pt>
                <c:pt idx="2">
                  <c:v>9 AM</c:v>
                </c:pt>
                <c:pt idx="3">
                  <c:v>10 AM</c:v>
                </c:pt>
                <c:pt idx="4">
                  <c:v>11 AM</c:v>
                </c:pt>
                <c:pt idx="5">
                  <c:v>12 PM</c:v>
                </c:pt>
                <c:pt idx="6">
                  <c:v>1 PM</c:v>
                </c:pt>
                <c:pt idx="7">
                  <c:v>2 PM</c:v>
                </c:pt>
                <c:pt idx="8">
                  <c:v>3 PM</c:v>
                </c:pt>
                <c:pt idx="9">
                  <c:v>4 PM</c:v>
                </c:pt>
                <c:pt idx="10">
                  <c:v>5 PM</c:v>
                </c:pt>
                <c:pt idx="11">
                  <c:v>6 PM</c:v>
                </c:pt>
                <c:pt idx="12">
                  <c:v>7 PM</c:v>
                </c:pt>
                <c:pt idx="13">
                  <c:v>8 PM</c:v>
                </c:pt>
                <c:pt idx="14">
                  <c:v>9 PM</c:v>
                </c:pt>
                <c:pt idx="15">
                  <c:v>10 PM</c:v>
                </c:pt>
              </c:strCache>
            </c:strRef>
          </c:cat>
          <c:val>
            <c:numRef>
              <c:f>'hourly-average-glucose'!$B$3:$B$18</c:f>
              <c:numCache>
                <c:formatCode>General</c:formatCode>
                <c:ptCount val="16"/>
                <c:pt idx="0">
                  <c:v>116.268292682927</c:v>
                </c:pt>
                <c:pt idx="1">
                  <c:v>123</c:v>
                </c:pt>
                <c:pt idx="2">
                  <c:v>133</c:v>
                </c:pt>
                <c:pt idx="3">
                  <c:v>123.033333333333</c:v>
                </c:pt>
                <c:pt idx="4">
                  <c:v>126.935483870968</c:v>
                </c:pt>
                <c:pt idx="5">
                  <c:v>119.69696969697</c:v>
                </c:pt>
                <c:pt idx="6">
                  <c:v>129.592592592593</c:v>
                </c:pt>
                <c:pt idx="7">
                  <c:v>121.5</c:v>
                </c:pt>
                <c:pt idx="8">
                  <c:v>131.391304347826</c:v>
                </c:pt>
                <c:pt idx="9">
                  <c:v>129.787878787879</c:v>
                </c:pt>
                <c:pt idx="10">
                  <c:v>129.352941176471</c:v>
                </c:pt>
                <c:pt idx="11">
                  <c:v>125.206896551724</c:v>
                </c:pt>
                <c:pt idx="12">
                  <c:v>129.357142857143</c:v>
                </c:pt>
                <c:pt idx="13">
                  <c:v>130.857142857143</c:v>
                </c:pt>
                <c:pt idx="14">
                  <c:v>131.8</c:v>
                </c:pt>
                <c:pt idx="15">
                  <c:v>124.324324324324</c:v>
                </c:pt>
              </c:numCache>
            </c:numRef>
          </c:val>
        </c:ser>
        <c:gapWidth val="100"/>
        <c:overlap val="0"/>
        <c:axId val="58149734"/>
        <c:axId val="83952848"/>
      </c:barChart>
      <c:catAx>
        <c:axId val="581497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of Day</a:t>
                </a:r>
              </a:p>
            </c:rich>
          </c:tx>
          <c:layout>
            <c:manualLayout>
              <c:xMode val="edge"/>
              <c:yMode val="edge"/>
              <c:x val="0.401343634531408"/>
              <c:y val="0.8928360849056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45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52848"/>
        <c:crossesAt val="0"/>
        <c:auto val="1"/>
        <c:lblAlgn val="ctr"/>
        <c:lblOffset val="100"/>
        <c:noMultiLvlLbl val="0"/>
      </c:catAx>
      <c:valAx>
        <c:axId val="83952848"/>
        <c:scaling>
          <c:orientation val="minMax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49734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Overall Glucose Progression over Time
(Non-Fasting)</a:t>
            </a:r>
          </a:p>
        </c:rich>
      </c:tx>
      <c:layout>
        <c:manualLayout>
          <c:xMode val="edge"/>
          <c:yMode val="edge"/>
          <c:x val="0.183916823308271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4548872180451"/>
          <c:y val="0.190234134319162"/>
          <c:w val="0.635925751879699"/>
          <c:h val="0.519562538508934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'all-day-glucose'!$R$18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3465a4"/>
            </a:solidFill>
            <a:ln w="0">
              <a:solidFill>
                <a:srgbClr val="3465a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3465a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'all-day-glucose'!$A$19:$A$120</c:f>
              <c:strCache>
                <c:ptCount val="102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</c:strCache>
            </c:strRef>
          </c:cat>
          <c:val>
            <c:numRef>
              <c:f>'all-day-glucose'!$R$19:$R$120</c:f>
              <c:numCache>
                <c:formatCode>General</c:formatCode>
                <c:ptCount val="102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129.25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539802"/>
        <c:axId val="81198168"/>
      </c:lineChart>
      <c:catAx>
        <c:axId val="325398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98168"/>
        <c:crossesAt val="0"/>
        <c:auto val="1"/>
        <c:lblAlgn val="ctr"/>
        <c:lblOffset val="100"/>
        <c:noMultiLvlLbl val="0"/>
      </c:catAx>
      <c:valAx>
        <c:axId val="81198168"/>
        <c:scaling>
          <c:orientation val="minMax"/>
          <c:max val="180"/>
          <c:min val="9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39802"/>
        <c:crossesAt val="1"/>
        <c:crossBetween val="midCat"/>
        <c:majorUnit val="10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1760976755107"/>
          <c:y val="0.346572510690518"/>
          <c:w val="0.235912185959145"/>
          <c:h val="0.18942189421894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Hourly High Glucose Readings over Time</a:t>
            </a:r>
          </a:p>
        </c:rich>
      </c:tx>
      <c:layout>
        <c:manualLayout>
          <c:xMode val="edge"/>
          <c:yMode val="edge"/>
          <c:x val="0.192437857392928"/>
          <c:y val="0.0091697232410803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5470883417"/>
          <c:y val="0.151717239079693"/>
          <c:w val="0.622242968841172"/>
          <c:h val="0.530843614538179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'all-day-glucose'!$D$18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rgbClr val="5983b0">
                <a:alpha val="25000"/>
              </a:srgbClr>
            </a:solidFill>
            <a:ln w="0">
              <a:solidFill>
                <a:srgbClr val="5983b0">
                  <a:alpha val="25000"/>
                </a:srgbClr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2a6099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'all-day-glucose'!$A$19:$A$120</c:f>
              <c:strCache>
                <c:ptCount val="102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</c:strCache>
            </c:strRef>
          </c:cat>
          <c:val>
            <c:numRef>
              <c:f>'all-day-glucose'!$D$19:$D$120</c:f>
              <c:numCache>
                <c:formatCode>General</c:formatCode>
                <c:ptCount val="102"/>
                <c:pt idx="0">
                  <c:v>138</c:v>
                </c:pt>
                <c:pt idx="4">
                  <c:v>120</c:v>
                </c:pt>
                <c:pt idx="14">
                  <c:v>106</c:v>
                </c:pt>
                <c:pt idx="15">
                  <c:v>149</c:v>
                </c:pt>
                <c:pt idx="16">
                  <c:v>116</c:v>
                </c:pt>
                <c:pt idx="18">
                  <c:v>224</c:v>
                </c:pt>
                <c:pt idx="19">
                  <c:v>128</c:v>
                </c:pt>
                <c:pt idx="21">
                  <c:v>115</c:v>
                </c:pt>
                <c:pt idx="22">
                  <c:v>140</c:v>
                </c:pt>
                <c:pt idx="23">
                  <c:v>105</c:v>
                </c:pt>
                <c:pt idx="25">
                  <c:v>111</c:v>
                </c:pt>
                <c:pt idx="26">
                  <c:v>108</c:v>
                </c:pt>
                <c:pt idx="32">
                  <c:v>176</c:v>
                </c:pt>
                <c:pt idx="33">
                  <c:v>99</c:v>
                </c:pt>
                <c:pt idx="37">
                  <c:v>104</c:v>
                </c:pt>
                <c:pt idx="41">
                  <c:v>120</c:v>
                </c:pt>
                <c:pt idx="52">
                  <c:v>165</c:v>
                </c:pt>
                <c:pt idx="54">
                  <c:v>113</c:v>
                </c:pt>
                <c:pt idx="57">
                  <c:v>117</c:v>
                </c:pt>
                <c:pt idx="59">
                  <c:v>154</c:v>
                </c:pt>
                <c:pt idx="65">
                  <c:v>140</c:v>
                </c:pt>
                <c:pt idx="66">
                  <c:v>126</c:v>
                </c:pt>
                <c:pt idx="70">
                  <c:v>134</c:v>
                </c:pt>
                <c:pt idx="73">
                  <c:v>109</c:v>
                </c:pt>
                <c:pt idx="77">
                  <c:v>179</c:v>
                </c:pt>
                <c:pt idx="86">
                  <c:v>125</c:v>
                </c:pt>
                <c:pt idx="87">
                  <c:v>121</c:v>
                </c:pt>
                <c:pt idx="88">
                  <c:v>153</c:v>
                </c:pt>
                <c:pt idx="98">
                  <c:v>141</c:v>
                </c:pt>
                <c:pt idx="99">
                  <c:v>164</c:v>
                </c:pt>
                <c:pt idx="101">
                  <c:v>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'all-day-glucose'!$K$18</c:f>
              <c:strCache>
                <c:ptCount val="1"/>
                <c:pt idx="0">
                  <c:v>4 PM</c:v>
                </c:pt>
              </c:strCache>
            </c:strRef>
          </c:tx>
          <c:spPr>
            <a:solidFill>
              <a:srgbClr val="8d1d75">
                <a:alpha val="25000"/>
              </a:srgbClr>
            </a:solidFill>
            <a:ln w="0">
              <a:solidFill>
                <a:srgbClr val="8d1d75">
                  <a:alpha val="25000"/>
                </a:srgbClr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b3cac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'all-day-glucose'!$A$19:$A$120</c:f>
              <c:strCache>
                <c:ptCount val="102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</c:strCache>
            </c:strRef>
          </c:cat>
          <c:val>
            <c:numRef>
              <c:f>'all-day-glucose'!$K$19:$K$120</c:f>
              <c:numCache>
                <c:formatCode>General</c:formatCode>
                <c:ptCount val="102"/>
                <c:pt idx="3">
                  <c:v>121</c:v>
                </c:pt>
                <c:pt idx="16">
                  <c:v>90</c:v>
                </c:pt>
                <c:pt idx="21">
                  <c:v>104</c:v>
                </c:pt>
                <c:pt idx="22">
                  <c:v>157</c:v>
                </c:pt>
                <c:pt idx="25">
                  <c:v>128</c:v>
                </c:pt>
                <c:pt idx="26">
                  <c:v>94</c:v>
                </c:pt>
                <c:pt idx="32">
                  <c:v>119</c:v>
                </c:pt>
                <c:pt idx="45">
                  <c:v>128</c:v>
                </c:pt>
                <c:pt idx="51">
                  <c:v>141</c:v>
                </c:pt>
                <c:pt idx="52">
                  <c:v>124</c:v>
                </c:pt>
                <c:pt idx="56">
                  <c:v>172</c:v>
                </c:pt>
                <c:pt idx="57">
                  <c:v>164</c:v>
                </c:pt>
                <c:pt idx="59">
                  <c:v>154</c:v>
                </c:pt>
                <c:pt idx="63">
                  <c:v>134</c:v>
                </c:pt>
                <c:pt idx="64">
                  <c:v>112</c:v>
                </c:pt>
                <c:pt idx="68">
                  <c:v>148</c:v>
                </c:pt>
                <c:pt idx="72">
                  <c:v>142</c:v>
                </c:pt>
                <c:pt idx="77">
                  <c:v>141</c:v>
                </c:pt>
                <c:pt idx="79">
                  <c:v>149</c:v>
                </c:pt>
                <c:pt idx="80">
                  <c:v>123</c:v>
                </c:pt>
                <c:pt idx="82">
                  <c:v>124</c:v>
                </c:pt>
                <c:pt idx="83">
                  <c:v>92</c:v>
                </c:pt>
                <c:pt idx="86">
                  <c:v>157</c:v>
                </c:pt>
                <c:pt idx="91">
                  <c:v>115</c:v>
                </c:pt>
                <c:pt idx="92">
                  <c:v>134</c:v>
                </c:pt>
                <c:pt idx="93">
                  <c:v>142</c:v>
                </c:pt>
                <c:pt idx="95">
                  <c:v>159</c:v>
                </c:pt>
                <c:pt idx="96">
                  <c:v>118</c:v>
                </c:pt>
                <c:pt idx="97">
                  <c:v>123</c:v>
                </c:pt>
                <c:pt idx="98">
                  <c:v>133</c:v>
                </c:pt>
                <c:pt idx="99">
                  <c:v>106</c:v>
                </c:pt>
                <c:pt idx="100">
                  <c:v>104</c:v>
                </c:pt>
                <c:pt idx="101">
                  <c:v>131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'all-day-glucose'!$L$18</c:f>
              <c:strCache>
                <c:ptCount val="1"/>
                <c:pt idx="0">
                  <c:v>5 PM</c:v>
                </c:pt>
              </c:strCache>
            </c:strRef>
          </c:tx>
          <c:spPr>
            <a:solidFill>
              <a:srgbClr val="81aca6">
                <a:alpha val="25000"/>
              </a:srgbClr>
            </a:solidFill>
            <a:ln w="0">
              <a:solidFill>
                <a:srgbClr val="81aca6">
                  <a:alpha val="25000"/>
                </a:srgbClr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15846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'all-day-glucose'!$A$19:$A$120</c:f>
              <c:strCache>
                <c:ptCount val="102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</c:strCache>
            </c:strRef>
          </c:cat>
          <c:val>
            <c:numRef>
              <c:f>'all-day-glucose'!$L$19:$L$120</c:f>
              <c:numCache>
                <c:formatCode>General</c:formatCode>
                <c:ptCount val="102"/>
                <c:pt idx="0">
                  <c:v>127</c:v>
                </c:pt>
                <c:pt idx="4">
                  <c:v>99</c:v>
                </c:pt>
                <c:pt idx="13">
                  <c:v>104</c:v>
                </c:pt>
                <c:pt idx="19">
                  <c:v>130</c:v>
                </c:pt>
                <c:pt idx="20">
                  <c:v>118</c:v>
                </c:pt>
                <c:pt idx="24">
                  <c:v>116</c:v>
                </c:pt>
                <c:pt idx="26">
                  <c:v>108</c:v>
                </c:pt>
                <c:pt idx="27">
                  <c:v>97</c:v>
                </c:pt>
                <c:pt idx="43">
                  <c:v>137</c:v>
                </c:pt>
                <c:pt idx="53">
                  <c:v>110</c:v>
                </c:pt>
                <c:pt idx="56">
                  <c:v>225</c:v>
                </c:pt>
                <c:pt idx="57">
                  <c:v>135</c:v>
                </c:pt>
                <c:pt idx="58">
                  <c:v>98</c:v>
                </c:pt>
                <c:pt idx="59">
                  <c:v>172</c:v>
                </c:pt>
                <c:pt idx="63">
                  <c:v>155</c:v>
                </c:pt>
                <c:pt idx="67">
                  <c:v>97</c:v>
                </c:pt>
                <c:pt idx="75">
                  <c:v>176</c:v>
                </c:pt>
                <c:pt idx="77">
                  <c:v>136</c:v>
                </c:pt>
                <c:pt idx="79">
                  <c:v>118</c:v>
                </c:pt>
                <c:pt idx="81">
                  <c:v>111</c:v>
                </c:pt>
                <c:pt idx="84">
                  <c:v>117</c:v>
                </c:pt>
                <c:pt idx="85">
                  <c:v>109</c:v>
                </c:pt>
                <c:pt idx="86">
                  <c:v>175</c:v>
                </c:pt>
                <c:pt idx="87">
                  <c:v>111</c:v>
                </c:pt>
                <c:pt idx="90">
                  <c:v>165</c:v>
                </c:pt>
                <c:pt idx="91">
                  <c:v>157</c:v>
                </c:pt>
                <c:pt idx="92">
                  <c:v>140</c:v>
                </c:pt>
                <c:pt idx="93">
                  <c:v>133</c:v>
                </c:pt>
                <c:pt idx="95">
                  <c:v>153</c:v>
                </c:pt>
                <c:pt idx="96">
                  <c:v>116</c:v>
                </c:pt>
                <c:pt idx="97">
                  <c:v>121</c:v>
                </c:pt>
                <c:pt idx="98">
                  <c:v>91</c:v>
                </c:pt>
                <c:pt idx="99">
                  <c:v>104</c:v>
                </c:pt>
                <c:pt idx="101">
                  <c:v>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'all-day-glucose'!$O$18</c:f>
              <c:strCache>
                <c:ptCount val="1"/>
                <c:pt idx="0">
                  <c:v>8 PM</c:v>
                </c:pt>
              </c:strCache>
            </c:strRef>
          </c:tx>
          <c:spPr>
            <a:solidFill>
              <a:srgbClr val="ff972f">
                <a:alpha val="25000"/>
              </a:srgbClr>
            </a:solidFill>
            <a:ln w="0">
              <a:solidFill>
                <a:srgbClr val="ff972f">
                  <a:alpha val="25000"/>
                </a:srgbClr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ff8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'all-day-glucose'!$A$19:$A$120</c:f>
              <c:strCache>
                <c:ptCount val="102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</c:strCache>
            </c:strRef>
          </c:cat>
          <c:val>
            <c:numRef>
              <c:f>'all-day-glucose'!$O$19:$O$120</c:f>
              <c:numCache>
                <c:formatCode>General</c:formatCode>
                <c:ptCount val="102"/>
                <c:pt idx="3">
                  <c:v>133</c:v>
                </c:pt>
                <c:pt idx="14">
                  <c:v>139</c:v>
                </c:pt>
                <c:pt idx="16">
                  <c:v>117</c:v>
                </c:pt>
                <c:pt idx="20">
                  <c:v>105</c:v>
                </c:pt>
                <c:pt idx="35">
                  <c:v>120</c:v>
                </c:pt>
                <c:pt idx="46">
                  <c:v>115</c:v>
                </c:pt>
                <c:pt idx="49">
                  <c:v>143</c:v>
                </c:pt>
                <c:pt idx="54">
                  <c:v>130</c:v>
                </c:pt>
                <c:pt idx="56">
                  <c:v>123</c:v>
                </c:pt>
                <c:pt idx="58">
                  <c:v>110</c:v>
                </c:pt>
                <c:pt idx="59">
                  <c:v>97</c:v>
                </c:pt>
                <c:pt idx="63">
                  <c:v>150</c:v>
                </c:pt>
                <c:pt idx="64">
                  <c:v>176</c:v>
                </c:pt>
                <c:pt idx="70">
                  <c:v>152</c:v>
                </c:pt>
                <c:pt idx="72">
                  <c:v>95</c:v>
                </c:pt>
                <c:pt idx="74">
                  <c:v>157</c:v>
                </c:pt>
                <c:pt idx="75">
                  <c:v>195</c:v>
                </c:pt>
                <c:pt idx="76">
                  <c:v>135</c:v>
                </c:pt>
                <c:pt idx="77">
                  <c:v>112</c:v>
                </c:pt>
                <c:pt idx="80">
                  <c:v>112</c:v>
                </c:pt>
                <c:pt idx="84">
                  <c:v>145</c:v>
                </c:pt>
                <c:pt idx="85">
                  <c:v>148</c:v>
                </c:pt>
                <c:pt idx="89">
                  <c:v>123</c:v>
                </c:pt>
                <c:pt idx="90">
                  <c:v>145</c:v>
                </c:pt>
                <c:pt idx="95">
                  <c:v>132</c:v>
                </c:pt>
                <c:pt idx="97">
                  <c:v>117</c:v>
                </c:pt>
                <c:pt idx="98">
                  <c:v>100</c:v>
                </c:pt>
                <c:pt idx="99">
                  <c:v>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'all-day-glucose'!$P$18</c:f>
              <c:strCache>
                <c:ptCount val="1"/>
                <c:pt idx="0">
                  <c:v>9 PM</c:v>
                </c:pt>
              </c:strCache>
            </c:strRef>
          </c:tx>
          <c:spPr>
            <a:solidFill>
              <a:srgbClr val="7e0021">
                <a:alpha val="25000"/>
              </a:srgbClr>
            </a:solidFill>
            <a:ln w="0">
              <a:solidFill>
                <a:srgbClr val="7e0021">
                  <a:alpha val="25000"/>
                </a:srgbClr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7e002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'all-day-glucose'!$A$19:$A$120</c:f>
              <c:strCache>
                <c:ptCount val="102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</c:strCache>
            </c:strRef>
          </c:cat>
          <c:val>
            <c:numRef>
              <c:f>'all-day-glucose'!$P$19:$P$120</c:f>
              <c:numCache>
                <c:formatCode>General</c:formatCode>
                <c:ptCount val="102"/>
                <c:pt idx="0">
                  <c:v>124</c:v>
                </c:pt>
                <c:pt idx="4">
                  <c:v>148</c:v>
                </c:pt>
                <c:pt idx="17">
                  <c:v>137</c:v>
                </c:pt>
                <c:pt idx="20">
                  <c:v>127</c:v>
                </c:pt>
                <c:pt idx="21">
                  <c:v>124</c:v>
                </c:pt>
                <c:pt idx="22">
                  <c:v>105</c:v>
                </c:pt>
                <c:pt idx="23">
                  <c:v>104</c:v>
                </c:pt>
                <c:pt idx="24">
                  <c:v>121</c:v>
                </c:pt>
                <c:pt idx="30">
                  <c:v>130</c:v>
                </c:pt>
                <c:pt idx="32">
                  <c:v>104</c:v>
                </c:pt>
                <c:pt idx="34">
                  <c:v>120</c:v>
                </c:pt>
                <c:pt idx="43">
                  <c:v>157</c:v>
                </c:pt>
                <c:pt idx="50">
                  <c:v>123</c:v>
                </c:pt>
                <c:pt idx="54">
                  <c:v>119</c:v>
                </c:pt>
                <c:pt idx="56">
                  <c:v>107</c:v>
                </c:pt>
                <c:pt idx="57">
                  <c:v>117</c:v>
                </c:pt>
                <c:pt idx="58">
                  <c:v>135</c:v>
                </c:pt>
                <c:pt idx="59">
                  <c:v>155</c:v>
                </c:pt>
                <c:pt idx="64">
                  <c:v>115</c:v>
                </c:pt>
                <c:pt idx="70">
                  <c:v>162</c:v>
                </c:pt>
                <c:pt idx="72">
                  <c:v>129</c:v>
                </c:pt>
                <c:pt idx="74">
                  <c:v>151</c:v>
                </c:pt>
                <c:pt idx="75">
                  <c:v>183</c:v>
                </c:pt>
                <c:pt idx="76">
                  <c:v>110</c:v>
                </c:pt>
                <c:pt idx="78">
                  <c:v>142</c:v>
                </c:pt>
                <c:pt idx="80">
                  <c:v>116</c:v>
                </c:pt>
                <c:pt idx="81">
                  <c:v>125</c:v>
                </c:pt>
                <c:pt idx="83">
                  <c:v>110</c:v>
                </c:pt>
                <c:pt idx="84">
                  <c:v>194</c:v>
                </c:pt>
                <c:pt idx="85">
                  <c:v>139</c:v>
                </c:pt>
                <c:pt idx="86">
                  <c:v>96</c:v>
                </c:pt>
                <c:pt idx="89">
                  <c:v>166</c:v>
                </c:pt>
                <c:pt idx="91">
                  <c:v>143</c:v>
                </c:pt>
                <c:pt idx="93">
                  <c:v>156</c:v>
                </c:pt>
                <c:pt idx="94">
                  <c:v>117</c:v>
                </c:pt>
                <c:pt idx="95">
                  <c:v>149</c:v>
                </c:pt>
                <c:pt idx="96">
                  <c:v>158</c:v>
                </c:pt>
                <c:pt idx="97">
                  <c:v>126</c:v>
                </c:pt>
                <c:pt idx="98">
                  <c:v>117</c:v>
                </c:pt>
                <c:pt idx="99">
                  <c:v>111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655010"/>
        <c:axId val="89077444"/>
      </c:lineChart>
      <c:catAx>
        <c:axId val="976550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77444"/>
        <c:crossesAt val="0"/>
        <c:auto val="1"/>
        <c:lblAlgn val="ctr"/>
        <c:lblOffset val="100"/>
        <c:noMultiLvlLbl val="0"/>
      </c:catAx>
      <c:valAx>
        <c:axId val="89077444"/>
        <c:scaling>
          <c:orientation val="minMax"/>
          <c:max val="145"/>
          <c:min val="1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55010"/>
        <c:crossesAt val="1"/>
        <c:crossBetween val="midCat"/>
        <c:majorUnit val="5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42257217847769"/>
          <c:y val="0.0511240632805995"/>
          <c:w val="0.257742782152231"/>
          <c:h val="0.81115736885928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FBS over Time</a:t>
            </a:r>
          </a:p>
        </c:rich>
      </c:tx>
      <c:layout>
        <c:manualLayout>
          <c:xMode val="edge"/>
          <c:yMode val="edge"/>
          <c:x val="0.398289697182686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51086510865"/>
          <c:y val="0.131050583657588"/>
          <c:w val="0.639313535992503"/>
          <c:h val="0.54863813229572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'all-day-glucose'!$B$18</c:f>
              <c:strCache>
                <c:ptCount val="1"/>
                <c:pt idx="0">
                  <c:v>FBS</c:v>
                </c:pt>
              </c:strCache>
            </c:strRef>
          </c:tx>
          <c:spPr>
            <a:solidFill>
              <a:srgbClr val="ff3838"/>
            </a:solidFill>
            <a:ln w="0">
              <a:solidFill>
                <a:srgbClr val="ff3838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ff0000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'all-day-glucose'!$A$19:$A$120</c:f>
              <c:strCache>
                <c:ptCount val="102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</c:strCache>
            </c:strRef>
          </c:cat>
          <c:val>
            <c:numRef>
              <c:f>'all-day-glucose'!$B$19:$B$120</c:f>
              <c:numCache>
                <c:formatCode>General</c:formatCode>
                <c:ptCount val="102"/>
                <c:pt idx="1">
                  <c:v>104</c:v>
                </c:pt>
                <c:pt idx="2">
                  <c:v>108</c:v>
                </c:pt>
                <c:pt idx="5">
                  <c:v>105</c:v>
                </c:pt>
                <c:pt idx="6">
                  <c:v>99</c:v>
                </c:pt>
                <c:pt idx="10">
                  <c:v>114</c:v>
                </c:pt>
                <c:pt idx="11">
                  <c:v>106</c:v>
                </c:pt>
                <c:pt idx="15">
                  <c:v>112</c:v>
                </c:pt>
                <c:pt idx="17">
                  <c:v>105</c:v>
                </c:pt>
                <c:pt idx="18">
                  <c:v>105</c:v>
                </c:pt>
                <c:pt idx="19">
                  <c:v>119</c:v>
                </c:pt>
                <c:pt idx="20">
                  <c:v>101</c:v>
                </c:pt>
                <c:pt idx="21">
                  <c:v>105</c:v>
                </c:pt>
                <c:pt idx="22">
                  <c:v>109</c:v>
                </c:pt>
                <c:pt idx="23">
                  <c:v>104</c:v>
                </c:pt>
                <c:pt idx="24">
                  <c:v>96</c:v>
                </c:pt>
                <c:pt idx="25">
                  <c:v>96</c:v>
                </c:pt>
                <c:pt idx="26">
                  <c:v>113</c:v>
                </c:pt>
                <c:pt idx="27">
                  <c:v>106</c:v>
                </c:pt>
                <c:pt idx="28">
                  <c:v>102</c:v>
                </c:pt>
                <c:pt idx="29">
                  <c:v>100</c:v>
                </c:pt>
                <c:pt idx="30">
                  <c:v>116</c:v>
                </c:pt>
                <c:pt idx="31">
                  <c:v>116</c:v>
                </c:pt>
                <c:pt idx="32">
                  <c:v>109</c:v>
                </c:pt>
                <c:pt idx="33">
                  <c:v>113</c:v>
                </c:pt>
                <c:pt idx="34">
                  <c:v>99</c:v>
                </c:pt>
                <c:pt idx="35">
                  <c:v>119</c:v>
                </c:pt>
                <c:pt idx="36">
                  <c:v>106</c:v>
                </c:pt>
                <c:pt idx="37">
                  <c:v>97</c:v>
                </c:pt>
                <c:pt idx="38">
                  <c:v>102</c:v>
                </c:pt>
                <c:pt idx="39">
                  <c:v>116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106</c:v>
                </c:pt>
                <c:pt idx="44">
                  <c:v>115</c:v>
                </c:pt>
                <c:pt idx="45">
                  <c:v>118</c:v>
                </c:pt>
                <c:pt idx="46">
                  <c:v>112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117</c:v>
                </c:pt>
                <c:pt idx="51">
                  <c:v>125</c:v>
                </c:pt>
                <c:pt idx="52">
                  <c:v>114</c:v>
                </c:pt>
                <c:pt idx="53">
                  <c:v>114</c:v>
                </c:pt>
                <c:pt idx="54">
                  <c:v>108</c:v>
                </c:pt>
                <c:pt idx="55">
                  <c:v>117</c:v>
                </c:pt>
                <c:pt idx="56">
                  <c:v>123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3">
                  <c:v>145</c:v>
                </c:pt>
                <c:pt idx="64">
                  <c:v>142</c:v>
                </c:pt>
                <c:pt idx="65">
                  <c:v>133</c:v>
                </c:pt>
                <c:pt idx="66">
                  <c:v>118</c:v>
                </c:pt>
                <c:pt idx="68">
                  <c:v>137</c:v>
                </c:pt>
                <c:pt idx="69">
                  <c:v>131</c:v>
                </c:pt>
                <c:pt idx="71">
                  <c:v>135</c:v>
                </c:pt>
                <c:pt idx="73">
                  <c:v>109</c:v>
                </c:pt>
                <c:pt idx="74">
                  <c:v>140</c:v>
                </c:pt>
                <c:pt idx="75">
                  <c:v>135</c:v>
                </c:pt>
                <c:pt idx="77">
                  <c:v>139</c:v>
                </c:pt>
                <c:pt idx="78">
                  <c:v>125</c:v>
                </c:pt>
                <c:pt idx="79">
                  <c:v>128</c:v>
                </c:pt>
                <c:pt idx="80">
                  <c:v>132</c:v>
                </c:pt>
                <c:pt idx="81">
                  <c:v>109</c:v>
                </c:pt>
                <c:pt idx="82">
                  <c:v>121</c:v>
                </c:pt>
                <c:pt idx="83">
                  <c:v>134</c:v>
                </c:pt>
                <c:pt idx="84">
                  <c:v>99</c:v>
                </c:pt>
                <c:pt idx="86">
                  <c:v>119</c:v>
                </c:pt>
                <c:pt idx="87">
                  <c:v>117</c:v>
                </c:pt>
                <c:pt idx="88">
                  <c:v>117</c:v>
                </c:pt>
                <c:pt idx="89">
                  <c:v>107</c:v>
                </c:pt>
                <c:pt idx="90">
                  <c:v>119</c:v>
                </c:pt>
                <c:pt idx="92">
                  <c:v>156</c:v>
                </c:pt>
                <c:pt idx="93">
                  <c:v>117</c:v>
                </c:pt>
                <c:pt idx="94">
                  <c:v>135</c:v>
                </c:pt>
                <c:pt idx="96">
                  <c:v>125</c:v>
                </c:pt>
                <c:pt idx="97">
                  <c:v>121</c:v>
                </c:pt>
                <c:pt idx="98">
                  <c:v>137</c:v>
                </c:pt>
                <c:pt idx="99">
                  <c:v>126</c:v>
                </c:pt>
                <c:pt idx="100">
                  <c:v>108</c:v>
                </c:pt>
                <c:pt idx="101">
                  <c:v>109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085853"/>
        <c:axId val="21686331"/>
      </c:lineChart>
      <c:catAx>
        <c:axId val="260858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36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86331"/>
        <c:crossesAt val="0"/>
        <c:auto val="1"/>
        <c:lblAlgn val="ctr"/>
        <c:lblOffset val="100"/>
        <c:noMultiLvlLbl val="0"/>
      </c:catAx>
      <c:valAx>
        <c:axId val="21686331"/>
        <c:scaling>
          <c:orientation val="minMax"/>
          <c:max val="150"/>
          <c:min val="9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85853"/>
        <c:crossesAt val="1"/>
        <c:crossBetween val="midCat"/>
        <c:majorUnit val="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2.xml"/><Relationship Id="rId2" Type="http://schemas.openxmlformats.org/officeDocument/2006/relationships/chart" Target="../charts/chart83.xml"/><Relationship Id="rId3" Type="http://schemas.openxmlformats.org/officeDocument/2006/relationships/chart" Target="../charts/chart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75240</xdr:colOff>
      <xdr:row>0</xdr:row>
      <xdr:rowOff>55440</xdr:rowOff>
    </xdr:from>
    <xdr:to>
      <xdr:col>17</xdr:col>
      <xdr:colOff>514800</xdr:colOff>
      <xdr:row>16</xdr:row>
      <xdr:rowOff>47160</xdr:rowOff>
    </xdr:to>
    <xdr:graphicFrame>
      <xdr:nvGraphicFramePr>
        <xdr:cNvPr id="0" name=""/>
        <xdr:cNvGraphicFramePr/>
      </xdr:nvGraphicFramePr>
      <xdr:xfrm>
        <a:off x="75240" y="55440"/>
        <a:ext cx="5977440" cy="258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50760</xdr:colOff>
      <xdr:row>0</xdr:row>
      <xdr:rowOff>52920</xdr:rowOff>
    </xdr:from>
    <xdr:to>
      <xdr:col>20</xdr:col>
      <xdr:colOff>2711520</xdr:colOff>
      <xdr:row>16</xdr:row>
      <xdr:rowOff>42120</xdr:rowOff>
    </xdr:to>
    <xdr:graphicFrame>
      <xdr:nvGraphicFramePr>
        <xdr:cNvPr id="1" name=""/>
        <xdr:cNvGraphicFramePr/>
      </xdr:nvGraphicFramePr>
      <xdr:xfrm>
        <a:off x="6223680" y="52920"/>
        <a:ext cx="3718080" cy="25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42120</xdr:colOff>
      <xdr:row>0</xdr:row>
      <xdr:rowOff>52920</xdr:rowOff>
    </xdr:from>
    <xdr:to>
      <xdr:col>6</xdr:col>
      <xdr:colOff>748440</xdr:colOff>
      <xdr:row>0</xdr:row>
      <xdr:rowOff>2494800</xdr:rowOff>
    </xdr:to>
    <xdr:graphicFrame>
      <xdr:nvGraphicFramePr>
        <xdr:cNvPr id="2" name=""/>
        <xdr:cNvGraphicFramePr/>
      </xdr:nvGraphicFramePr>
      <xdr:xfrm>
        <a:off x="42120" y="52920"/>
        <a:ext cx="5358240" cy="244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45360</xdr:colOff>
      <xdr:row>0</xdr:row>
      <xdr:rowOff>51120</xdr:rowOff>
    </xdr:from>
    <xdr:to>
      <xdr:col>7</xdr:col>
      <xdr:colOff>484200</xdr:colOff>
      <xdr:row>14</xdr:row>
      <xdr:rowOff>111960</xdr:rowOff>
    </xdr:to>
    <xdr:graphicFrame>
      <xdr:nvGraphicFramePr>
        <xdr:cNvPr id="3" name=""/>
        <xdr:cNvGraphicFramePr/>
      </xdr:nvGraphicFramePr>
      <xdr:xfrm>
        <a:off x="45360" y="51120"/>
        <a:ext cx="6128280" cy="23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22680</xdr:colOff>
      <xdr:row>15</xdr:row>
      <xdr:rowOff>16920</xdr:rowOff>
    </xdr:from>
    <xdr:to>
      <xdr:col>7</xdr:col>
      <xdr:colOff>502560</xdr:colOff>
      <xdr:row>28</xdr:row>
      <xdr:rowOff>62280</xdr:rowOff>
    </xdr:to>
    <xdr:graphicFrame>
      <xdr:nvGraphicFramePr>
        <xdr:cNvPr id="4" name=""/>
        <xdr:cNvGraphicFramePr/>
      </xdr:nvGraphicFramePr>
      <xdr:xfrm>
        <a:off x="22680" y="2455200"/>
        <a:ext cx="6169320" cy="21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41760</xdr:colOff>
      <xdr:row>29</xdr:row>
      <xdr:rowOff>59760</xdr:rowOff>
    </xdr:from>
    <xdr:to>
      <xdr:col>7</xdr:col>
      <xdr:colOff>498240</xdr:colOff>
      <xdr:row>43</xdr:row>
      <xdr:rowOff>96480</xdr:rowOff>
    </xdr:to>
    <xdr:graphicFrame>
      <xdr:nvGraphicFramePr>
        <xdr:cNvPr id="5" name=""/>
        <xdr:cNvGraphicFramePr/>
      </xdr:nvGraphicFramePr>
      <xdr:xfrm>
        <a:off x="41760" y="4773960"/>
        <a:ext cx="6145920" cy="231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2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5001" topLeftCell="C118" activePane="bottomLeft" state="split"/>
      <selection pane="topLeft" activeCell="A1" activeCellId="0" sqref="A1"/>
      <selection pane="bottomLeft" activeCell="U120" activeCellId="0" sqref="U1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2" width="4.6"/>
    <col collapsed="false" customWidth="true" hidden="false" outlineLevel="0" max="3" min="3" style="1" width="4.3"/>
    <col collapsed="false" customWidth="true" hidden="false" outlineLevel="0" max="4" min="4" style="1" width="4.47"/>
    <col collapsed="false" customWidth="true" hidden="false" outlineLevel="0" max="5" min="5" style="1" width="4.5"/>
    <col collapsed="false" customWidth="true" hidden="false" outlineLevel="0" max="6" min="6" style="1" width="5"/>
    <col collapsed="false" customWidth="true" hidden="false" outlineLevel="0" max="7" min="7" style="1" width="4.7"/>
    <col collapsed="false" customWidth="true" hidden="false" outlineLevel="0" max="8" min="8" style="1" width="4.2"/>
    <col collapsed="false" customWidth="true" hidden="false" outlineLevel="0" max="9" min="9" style="1" width="4.12"/>
    <col collapsed="false" customWidth="true" hidden="false" outlineLevel="0" max="10" min="10" style="1" width="4.3"/>
    <col collapsed="false" customWidth="true" hidden="false" outlineLevel="0" max="11" min="11" style="1" width="3.61"/>
    <col collapsed="false" customWidth="true" hidden="false" outlineLevel="0" max="12" min="12" style="1" width="4.1"/>
    <col collapsed="false" customWidth="true" hidden="false" outlineLevel="0" max="13" min="13" style="1" width="3.8"/>
    <col collapsed="false" customWidth="true" hidden="false" outlineLevel="0" max="14" min="14" style="1" width="4"/>
    <col collapsed="false" customWidth="true" hidden="false" outlineLevel="0" max="15" min="15" style="2" width="5.06"/>
    <col collapsed="false" customWidth="true" hidden="false" outlineLevel="0" max="16" min="16" style="1" width="3.4"/>
    <col collapsed="false" customWidth="true" hidden="false" outlineLevel="0" max="17" min="17" style="1" width="4.8"/>
    <col collapsed="false" customWidth="true" hidden="false" outlineLevel="0" max="18" min="18" style="3" width="9.01"/>
    <col collapsed="false" customWidth="true" hidden="false" outlineLevel="0" max="19" min="19" style="4" width="8.3"/>
    <col collapsed="false" customWidth="true" hidden="false" outlineLevel="0" max="20" min="20" style="4" width="6.7"/>
    <col collapsed="false" customWidth="true" hidden="false" outlineLevel="0" max="21" min="21" style="5" width="39.22"/>
    <col collapsed="false" customWidth="true" hidden="false" outlineLevel="0" max="22" min="22" style="6" width="6.51"/>
    <col collapsed="false" customWidth="true" hidden="false" outlineLevel="0" max="23" min="23" style="4" width="8.21"/>
    <col collapsed="false" customWidth="true" hidden="false" outlineLevel="0" max="24" min="24" style="4" width="7"/>
    <col collapsed="false" customWidth="true" hidden="false" outlineLevel="0" max="25" min="25" style="4" width="5.71"/>
    <col collapsed="false" customWidth="true" hidden="false" outlineLevel="0" max="26" min="26" style="4" width="7.7"/>
    <col collapsed="false" customWidth="true" hidden="false" outlineLevel="0" max="27" min="27" style="4" width="5.9"/>
    <col collapsed="false" customWidth="true" hidden="false" outlineLevel="0" max="28" min="28" style="4" width="2.9"/>
    <col collapsed="false" customWidth="true" hidden="false" outlineLevel="0" max="29" min="29" style="4" width="2.2"/>
    <col collapsed="false" customWidth="true" hidden="false" outlineLevel="0" max="30" min="30" style="4" width="2.4"/>
  </cols>
  <sheetData>
    <row r="1" customFormat="false" ht="12.8" hidden="false" customHeight="true" outlineLevel="0" collapsed="false">
      <c r="A1" s="7"/>
      <c r="B1" s="8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9"/>
      <c r="P1" s="7"/>
      <c r="Q1" s="7"/>
      <c r="R1" s="10"/>
      <c r="S1" s="7"/>
      <c r="T1" s="7"/>
      <c r="U1" s="11"/>
      <c r="V1" s="12"/>
    </row>
    <row r="2" customFormat="false" ht="12.8" hidden="false" customHeight="true" outlineLevel="0" collapsed="false">
      <c r="A2" s="7"/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9"/>
      <c r="P2" s="7"/>
      <c r="Q2" s="7"/>
      <c r="R2" s="10"/>
      <c r="S2" s="7"/>
      <c r="T2" s="7"/>
      <c r="U2" s="13"/>
      <c r="V2" s="14"/>
    </row>
    <row r="3" customFormat="false" ht="12.8" hidden="false" customHeight="true" outlineLevel="0" collapsed="false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9"/>
      <c r="P3" s="7"/>
      <c r="Q3" s="7"/>
      <c r="R3" s="10"/>
      <c r="S3" s="7"/>
      <c r="T3" s="7"/>
      <c r="U3" s="15"/>
      <c r="V3" s="14"/>
    </row>
    <row r="4" customFormat="false" ht="12.8" hidden="false" customHeight="true" outlineLevel="0" collapsed="false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9"/>
      <c r="P4" s="7"/>
      <c r="Q4" s="7"/>
      <c r="R4" s="10"/>
      <c r="S4" s="7"/>
      <c r="T4" s="7"/>
      <c r="U4" s="15"/>
      <c r="V4" s="14"/>
    </row>
    <row r="5" customFormat="false" ht="12.8" hidden="false" customHeight="true" outlineLevel="0" collapsed="false">
      <c r="A5" s="7"/>
      <c r="B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9"/>
      <c r="P5" s="7"/>
      <c r="Q5" s="7"/>
      <c r="R5" s="10"/>
      <c r="S5" s="7"/>
      <c r="T5" s="7"/>
      <c r="U5" s="15"/>
      <c r="V5" s="14"/>
    </row>
    <row r="6" customFormat="false" ht="12.8" hidden="false" customHeight="true" outlineLevel="0" collapsed="false">
      <c r="A6" s="7"/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  <c r="P6" s="7"/>
      <c r="Q6" s="7"/>
      <c r="R6" s="10"/>
      <c r="S6" s="7"/>
      <c r="T6" s="7"/>
      <c r="U6" s="15"/>
      <c r="V6" s="14"/>
    </row>
    <row r="7" customFormat="false" ht="12.8" hidden="false" customHeight="true" outlineLevel="0" collapsed="false">
      <c r="A7" s="7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  <c r="P7" s="7"/>
      <c r="Q7" s="7"/>
      <c r="R7" s="10"/>
      <c r="S7" s="7"/>
      <c r="T7" s="7"/>
      <c r="U7" s="15"/>
      <c r="V7" s="14"/>
    </row>
    <row r="8" customFormat="false" ht="12.8" hidden="false" customHeight="true" outlineLevel="0" collapsed="false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9"/>
      <c r="P8" s="7"/>
      <c r="Q8" s="7"/>
      <c r="R8" s="10"/>
      <c r="S8" s="7"/>
      <c r="T8" s="7"/>
      <c r="U8" s="15"/>
      <c r="V8" s="14"/>
    </row>
    <row r="9" customFormat="false" ht="12.8" hidden="false" customHeight="true" outlineLevel="0" collapsed="false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9"/>
      <c r="P9" s="7"/>
      <c r="Q9" s="7"/>
      <c r="R9" s="10"/>
      <c r="S9" s="7"/>
      <c r="T9" s="7"/>
      <c r="U9" s="15"/>
      <c r="V9" s="14"/>
    </row>
    <row r="10" customFormat="false" ht="12.8" hidden="false" customHeight="true" outlineLevel="0" collapsed="false">
      <c r="A10" s="7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9"/>
      <c r="P10" s="7"/>
      <c r="Q10" s="7"/>
      <c r="R10" s="10"/>
      <c r="S10" s="7"/>
      <c r="T10" s="7"/>
      <c r="U10" s="15"/>
      <c r="V10" s="14"/>
    </row>
    <row r="11" customFormat="false" ht="12.8" hidden="false" customHeight="true" outlineLevel="0" collapsed="false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"/>
      <c r="P11" s="7"/>
      <c r="Q11" s="7"/>
      <c r="R11" s="10"/>
      <c r="S11" s="7"/>
      <c r="T11" s="7"/>
      <c r="U11" s="15"/>
      <c r="V11" s="14"/>
    </row>
    <row r="12" customFormat="false" ht="12.8" hidden="false" customHeight="true" outlineLevel="0" collapsed="false">
      <c r="A12" s="7"/>
      <c r="B12" s="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9"/>
      <c r="P12" s="7"/>
      <c r="Q12" s="7"/>
      <c r="R12" s="10"/>
      <c r="S12" s="7"/>
      <c r="T12" s="7"/>
      <c r="U12" s="15"/>
      <c r="V12" s="14"/>
    </row>
    <row r="13" customFormat="false" ht="12.8" hidden="false" customHeight="true" outlineLevel="0" collapsed="false">
      <c r="A13" s="7"/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9"/>
      <c r="P13" s="7"/>
      <c r="Q13" s="7"/>
      <c r="R13" s="10"/>
      <c r="S13" s="7"/>
      <c r="T13" s="7"/>
      <c r="U13" s="15"/>
      <c r="V13" s="14"/>
    </row>
    <row r="14" customFormat="false" ht="12.8" hidden="false" customHeight="true" outlineLevel="0" collapsed="false">
      <c r="A14" s="7"/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"/>
      <c r="P14" s="7"/>
      <c r="Q14" s="7"/>
      <c r="R14" s="10"/>
      <c r="S14" s="7"/>
      <c r="T14" s="7"/>
      <c r="U14" s="15"/>
      <c r="V14" s="14"/>
    </row>
    <row r="15" customFormat="false" ht="12.8" hidden="false" customHeight="true" outlineLevel="0" collapsed="false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9"/>
      <c r="P15" s="7"/>
      <c r="Q15" s="7"/>
      <c r="R15" s="10"/>
      <c r="S15" s="7"/>
      <c r="T15" s="7"/>
      <c r="U15" s="15"/>
      <c r="V15" s="14"/>
    </row>
    <row r="16" customFormat="false" ht="12.4" hidden="false" customHeight="true" outlineLevel="0" collapsed="false">
      <c r="A16" s="7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9"/>
      <c r="P16" s="7"/>
      <c r="Q16" s="7"/>
      <c r="R16" s="10"/>
      <c r="S16" s="7"/>
      <c r="T16" s="7"/>
      <c r="U16" s="15"/>
      <c r="V16" s="14"/>
    </row>
    <row r="17" customFormat="false" ht="15.65" hidden="false" customHeight="true" outlineLevel="0" collapsed="false">
      <c r="A17" s="7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9"/>
      <c r="P17" s="7"/>
      <c r="Q17" s="7"/>
      <c r="R17" s="10"/>
      <c r="S17" s="7"/>
      <c r="T17" s="7"/>
      <c r="U17" s="15"/>
      <c r="V17" s="14"/>
    </row>
    <row r="18" s="22" customFormat="true" ht="23.3" hidden="false" customHeight="true" outlineLevel="0" collapsed="false">
      <c r="A18" s="16" t="s">
        <v>0</v>
      </c>
      <c r="B18" s="17" t="s">
        <v>1</v>
      </c>
      <c r="C18" s="18" t="s">
        <v>2</v>
      </c>
      <c r="D18" s="18" t="s">
        <v>3</v>
      </c>
      <c r="E18" s="18" t="s">
        <v>4</v>
      </c>
      <c r="F18" s="18" t="s">
        <v>5</v>
      </c>
      <c r="G18" s="18" t="s">
        <v>6</v>
      </c>
      <c r="H18" s="18" t="s">
        <v>7</v>
      </c>
      <c r="I18" s="18" t="s">
        <v>8</v>
      </c>
      <c r="J18" s="18" t="s">
        <v>9</v>
      </c>
      <c r="K18" s="18" t="s">
        <v>10</v>
      </c>
      <c r="L18" s="18" t="s">
        <v>11</v>
      </c>
      <c r="M18" s="18" t="s">
        <v>12</v>
      </c>
      <c r="N18" s="18" t="s">
        <v>13</v>
      </c>
      <c r="O18" s="19" t="s">
        <v>14</v>
      </c>
      <c r="P18" s="18" t="s">
        <v>15</v>
      </c>
      <c r="Q18" s="18" t="s">
        <v>16</v>
      </c>
      <c r="R18" s="20" t="s">
        <v>17</v>
      </c>
      <c r="S18" s="18" t="s">
        <v>18</v>
      </c>
      <c r="T18" s="21" t="s">
        <v>19</v>
      </c>
      <c r="U18" s="21" t="s">
        <v>20</v>
      </c>
      <c r="V18" s="6"/>
      <c r="AL18" s="4"/>
      <c r="AM18" s="4"/>
    </row>
    <row r="19" customFormat="false" ht="12.8" hidden="false" customHeight="false" outlineLevel="0" collapsed="false">
      <c r="A19" s="1" t="s">
        <v>21</v>
      </c>
      <c r="C19" s="2"/>
      <c r="D19" s="2" t="n">
        <v>138</v>
      </c>
      <c r="E19" s="2"/>
      <c r="F19" s="2"/>
      <c r="G19" s="2"/>
      <c r="H19" s="2" t="n">
        <v>109</v>
      </c>
      <c r="I19" s="2"/>
      <c r="J19" s="2"/>
      <c r="K19" s="2"/>
      <c r="L19" s="2" t="n">
        <v>127</v>
      </c>
      <c r="M19" s="2"/>
      <c r="N19" s="2"/>
      <c r="P19" s="2" t="n">
        <v>124</v>
      </c>
      <c r="Q19" s="2"/>
      <c r="R19" s="23" t="n">
        <f aca="false">AVERAGEIF($C$19:$Q$19, "&gt;0")</f>
        <v>124.5</v>
      </c>
      <c r="S19" s="24" t="n">
        <f aca="false">AVERAGEIF($B$19:$Q$100, "&gt;0")</f>
        <v>124.186813186813</v>
      </c>
      <c r="T19" s="25" t="n">
        <f aca="false">(5+($S19-97)/29)</f>
        <v>5.93747631678666</v>
      </c>
      <c r="U19" s="26"/>
    </row>
    <row r="20" customFormat="false" ht="12.8" hidden="false" customHeight="false" outlineLevel="0" collapsed="false">
      <c r="A20" s="1" t="s">
        <v>22</v>
      </c>
      <c r="B20" s="2" t="n">
        <v>104</v>
      </c>
      <c r="C20" s="2"/>
      <c r="D20" s="2"/>
      <c r="E20" s="2" t="n">
        <v>101</v>
      </c>
      <c r="F20" s="2"/>
      <c r="G20" s="2"/>
      <c r="H20" s="2"/>
      <c r="I20" s="2" t="n">
        <v>126</v>
      </c>
      <c r="J20" s="2"/>
      <c r="K20" s="2"/>
      <c r="L20" s="2"/>
      <c r="M20" s="2" t="n">
        <v>124</v>
      </c>
      <c r="N20" s="2"/>
      <c r="P20" s="2"/>
      <c r="Q20" s="2" t="n">
        <v>124</v>
      </c>
      <c r="R20" s="23" t="n">
        <f aca="false">AVERAGEIF($C$20:$Q$20, "&gt;0")</f>
        <v>118.75</v>
      </c>
      <c r="S20" s="27"/>
      <c r="T20" s="27"/>
      <c r="U20" s="26"/>
    </row>
    <row r="21" customFormat="false" ht="12.8" hidden="false" customHeight="false" outlineLevel="0" collapsed="false">
      <c r="A21" s="1" t="s">
        <v>23</v>
      </c>
      <c r="B21" s="2" t="n">
        <v>108</v>
      </c>
      <c r="C21" s="2"/>
      <c r="D21" s="2"/>
      <c r="E21" s="2"/>
      <c r="F21" s="2" t="n">
        <v>105</v>
      </c>
      <c r="G21" s="2"/>
      <c r="H21" s="2"/>
      <c r="I21" s="2"/>
      <c r="J21" s="2" t="n">
        <v>130</v>
      </c>
      <c r="K21" s="2"/>
      <c r="L21" s="2"/>
      <c r="M21" s="2"/>
      <c r="N21" s="2" t="n">
        <v>130</v>
      </c>
      <c r="O21" s="28"/>
      <c r="P21" s="2"/>
      <c r="Q21" s="2"/>
      <c r="R21" s="23" t="n">
        <f aca="false">AVERAGEIF($C$21:$Q$21, "&gt;0")</f>
        <v>121.666666666667</v>
      </c>
      <c r="S21" s="27"/>
      <c r="T21" s="27"/>
      <c r="U21" s="26"/>
    </row>
    <row r="22" customFormat="false" ht="12.8" hidden="false" customHeight="false" outlineLevel="0" collapsed="false">
      <c r="A22" s="1" t="s">
        <v>24</v>
      </c>
      <c r="C22" s="2" t="n">
        <v>113</v>
      </c>
      <c r="D22" s="2"/>
      <c r="E22" s="2"/>
      <c r="F22" s="2"/>
      <c r="G22" s="2" t="n">
        <v>101</v>
      </c>
      <c r="H22" s="2"/>
      <c r="I22" s="2"/>
      <c r="J22" s="2"/>
      <c r="K22" s="2" t="n">
        <v>121</v>
      </c>
      <c r="L22" s="2"/>
      <c r="M22" s="2"/>
      <c r="N22" s="2"/>
      <c r="O22" s="2" t="n">
        <v>133</v>
      </c>
      <c r="P22" s="2"/>
      <c r="Q22" s="2"/>
      <c r="R22" s="23" t="n">
        <f aca="false">AVERAGEIF($C$22:$Q$22, "&gt;0")</f>
        <v>117</v>
      </c>
      <c r="S22" s="27"/>
      <c r="T22" s="27"/>
      <c r="U22" s="26"/>
    </row>
    <row r="23" customFormat="false" ht="12.8" hidden="false" customHeight="false" outlineLevel="0" collapsed="false">
      <c r="A23" s="1" t="s">
        <v>25</v>
      </c>
      <c r="C23" s="2"/>
      <c r="D23" s="2" t="n">
        <v>120</v>
      </c>
      <c r="E23" s="2"/>
      <c r="F23" s="2"/>
      <c r="G23" s="2"/>
      <c r="H23" s="2" t="n">
        <v>161</v>
      </c>
      <c r="I23" s="2"/>
      <c r="J23" s="2"/>
      <c r="K23" s="2"/>
      <c r="L23" s="2" t="n">
        <v>99</v>
      </c>
      <c r="M23" s="2"/>
      <c r="N23" s="2"/>
      <c r="O23" s="28"/>
      <c r="P23" s="2" t="n">
        <v>148</v>
      </c>
      <c r="Q23" s="2"/>
      <c r="R23" s="23" t="n">
        <f aca="false">AVERAGEIF($C$23:$Q$23, "&gt;0")</f>
        <v>132</v>
      </c>
      <c r="S23" s="27"/>
      <c r="T23" s="27"/>
      <c r="U23" s="26"/>
    </row>
    <row r="24" customFormat="false" ht="12.8" hidden="false" customHeight="false" outlineLevel="0" collapsed="false">
      <c r="A24" s="1" t="s">
        <v>26</v>
      </c>
      <c r="B24" s="2" t="n">
        <v>105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8"/>
      <c r="P24" s="2"/>
      <c r="Q24" s="2"/>
      <c r="R24" s="23"/>
      <c r="S24" s="27"/>
      <c r="T24" s="27"/>
      <c r="U24" s="26"/>
    </row>
    <row r="25" s="30" customFormat="true" ht="12.8" hidden="false" customHeight="false" outlineLevel="0" collapsed="false">
      <c r="A25" s="1" t="s">
        <v>27</v>
      </c>
      <c r="B25" s="2" t="n">
        <v>99</v>
      </c>
      <c r="C25" s="2"/>
      <c r="D25" s="2"/>
      <c r="E25" s="2" t="n">
        <v>113</v>
      </c>
      <c r="F25" s="2"/>
      <c r="G25" s="2"/>
      <c r="H25" s="2"/>
      <c r="I25" s="2" t="n">
        <v>97</v>
      </c>
      <c r="J25" s="2"/>
      <c r="K25" s="2"/>
      <c r="L25" s="2"/>
      <c r="M25" s="2" t="n">
        <v>90</v>
      </c>
      <c r="N25" s="2"/>
      <c r="O25" s="28"/>
      <c r="P25" s="2"/>
      <c r="Q25" s="2" t="n">
        <v>118</v>
      </c>
      <c r="R25" s="23" t="n">
        <f aca="false">AVERAGEIF($C$25:$Q$25, "&gt;0")</f>
        <v>104.5</v>
      </c>
      <c r="S25" s="29"/>
      <c r="T25" s="29"/>
      <c r="U25" s="26"/>
      <c r="V25" s="6"/>
      <c r="AL25" s="4"/>
      <c r="AM25" s="4"/>
    </row>
    <row r="26" customFormat="false" ht="12.8" hidden="false" customHeight="false" outlineLevel="0" collapsed="false">
      <c r="A26" s="1" t="s">
        <v>28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8"/>
      <c r="P26" s="2"/>
      <c r="Q26" s="2"/>
      <c r="R26" s="23"/>
      <c r="S26" s="27"/>
      <c r="T26" s="27"/>
      <c r="U26" s="26"/>
    </row>
    <row r="27" customFormat="false" ht="12.8" hidden="false" customHeight="false" outlineLevel="0" collapsed="false">
      <c r="A27" s="1" t="s">
        <v>29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8"/>
      <c r="P27" s="2"/>
      <c r="Q27" s="2"/>
      <c r="R27" s="23"/>
      <c r="S27" s="27"/>
      <c r="T27" s="27"/>
      <c r="U27" s="26"/>
    </row>
    <row r="28" customFormat="false" ht="12.8" hidden="false" customHeight="false" outlineLevel="0" collapsed="false">
      <c r="A28" s="1" t="s">
        <v>30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8"/>
      <c r="P28" s="2"/>
      <c r="Q28" s="2"/>
      <c r="R28" s="23"/>
      <c r="S28" s="27"/>
      <c r="T28" s="27"/>
      <c r="U28" s="26"/>
    </row>
    <row r="29" customFormat="false" ht="12.8" hidden="false" customHeight="false" outlineLevel="0" collapsed="false">
      <c r="A29" s="1" t="s">
        <v>31</v>
      </c>
      <c r="B29" s="2" t="n">
        <v>114</v>
      </c>
      <c r="C29" s="2"/>
      <c r="D29" s="2"/>
      <c r="E29" s="2"/>
      <c r="F29" s="2" t="n">
        <v>105</v>
      </c>
      <c r="G29" s="2"/>
      <c r="H29" s="2"/>
      <c r="I29" s="2"/>
      <c r="J29" s="2" t="n">
        <v>111</v>
      </c>
      <c r="K29" s="2"/>
      <c r="L29" s="2"/>
      <c r="M29" s="2"/>
      <c r="N29" s="2" t="n">
        <v>102</v>
      </c>
      <c r="O29" s="28"/>
      <c r="P29" s="2"/>
      <c r="Q29" s="2"/>
      <c r="R29" s="23" t="n">
        <f aca="false">AVERAGEIF($C$29:$Q$29, "&gt;0")</f>
        <v>106</v>
      </c>
      <c r="S29" s="31"/>
      <c r="T29" s="32"/>
      <c r="U29" s="26"/>
    </row>
    <row r="30" customFormat="false" ht="12.8" hidden="false" customHeight="false" outlineLevel="0" collapsed="false">
      <c r="A30" s="1" t="s">
        <v>32</v>
      </c>
      <c r="B30" s="2" t="n">
        <v>106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8"/>
      <c r="P30" s="2"/>
      <c r="Q30" s="2"/>
      <c r="R30" s="23"/>
      <c r="S30" s="33"/>
      <c r="T30" s="32"/>
      <c r="U30" s="26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customFormat="false" ht="12.8" hidden="false" customHeight="false" outlineLevel="0" collapsed="false">
      <c r="A31" s="1" t="s">
        <v>33</v>
      </c>
      <c r="C31" s="2" t="n">
        <v>122</v>
      </c>
      <c r="D31" s="2"/>
      <c r="E31" s="2"/>
      <c r="F31" s="2" t="n">
        <v>131</v>
      </c>
      <c r="G31" s="2" t="n">
        <v>95</v>
      </c>
      <c r="H31" s="2"/>
      <c r="I31" s="2"/>
      <c r="J31" s="2"/>
      <c r="K31" s="2"/>
      <c r="L31" s="2"/>
      <c r="M31" s="2"/>
      <c r="N31" s="2"/>
      <c r="O31" s="28"/>
      <c r="P31" s="2"/>
      <c r="Q31" s="2"/>
      <c r="R31" s="23" t="n">
        <f aca="false">AVERAGEIF($C$31:$Q$31, "&gt;0")</f>
        <v>116</v>
      </c>
      <c r="S31" s="33"/>
      <c r="T31" s="35"/>
      <c r="U31" s="26"/>
    </row>
    <row r="32" customFormat="false" ht="12.8" hidden="false" customHeight="false" outlineLevel="0" collapsed="false">
      <c r="A32" s="1" t="s">
        <v>34</v>
      </c>
      <c r="C32" s="2" t="n">
        <v>106</v>
      </c>
      <c r="D32" s="2"/>
      <c r="E32" s="2"/>
      <c r="F32" s="2"/>
      <c r="G32" s="2"/>
      <c r="H32" s="2"/>
      <c r="I32" s="2"/>
      <c r="J32" s="2"/>
      <c r="K32" s="2"/>
      <c r="L32" s="2" t="n">
        <v>104</v>
      </c>
      <c r="M32" s="2"/>
      <c r="N32" s="2"/>
      <c r="O32" s="28"/>
      <c r="P32" s="2"/>
      <c r="Q32" s="2"/>
      <c r="R32" s="23" t="n">
        <f aca="false">AVERAGEIF($C$32:$Q$32, "&gt;0")</f>
        <v>105</v>
      </c>
      <c r="S32" s="33"/>
      <c r="T32" s="35"/>
      <c r="U32" s="26"/>
    </row>
    <row r="33" customFormat="false" ht="12.8" hidden="false" customHeight="false" outlineLevel="0" collapsed="false">
      <c r="A33" s="1" t="s">
        <v>35</v>
      </c>
      <c r="C33" s="2" t="n">
        <v>96</v>
      </c>
      <c r="D33" s="2" t="n">
        <v>106</v>
      </c>
      <c r="E33" s="2"/>
      <c r="F33" s="2"/>
      <c r="G33" s="2"/>
      <c r="H33" s="2"/>
      <c r="I33" s="2"/>
      <c r="J33" s="2"/>
      <c r="K33" s="2"/>
      <c r="L33" s="2"/>
      <c r="M33" s="2" t="n">
        <v>113</v>
      </c>
      <c r="N33" s="2"/>
      <c r="O33" s="2" t="n">
        <v>139</v>
      </c>
      <c r="P33" s="2"/>
      <c r="Q33" s="2"/>
      <c r="R33" s="23" t="n">
        <f aca="false">AVERAGEIF($C$33:$Q$33, "&gt;0")</f>
        <v>113.5</v>
      </c>
      <c r="S33" s="33"/>
      <c r="T33" s="35"/>
      <c r="U33" s="26"/>
    </row>
    <row r="34" customFormat="false" ht="12.8" hidden="false" customHeight="false" outlineLevel="0" collapsed="false">
      <c r="A34" s="1" t="s">
        <v>36</v>
      </c>
      <c r="B34" s="2" t="n">
        <v>112</v>
      </c>
      <c r="C34" s="2" t="n">
        <v>112</v>
      </c>
      <c r="D34" s="2" t="n">
        <v>149</v>
      </c>
      <c r="E34" s="2"/>
      <c r="F34" s="2"/>
      <c r="G34" s="2"/>
      <c r="H34" s="2"/>
      <c r="I34" s="2" t="n">
        <v>114</v>
      </c>
      <c r="J34" s="2"/>
      <c r="K34" s="2"/>
      <c r="L34" s="2"/>
      <c r="M34" s="2"/>
      <c r="N34" s="2" t="n">
        <v>104</v>
      </c>
      <c r="O34" s="28"/>
      <c r="P34" s="2"/>
      <c r="Q34" s="2"/>
      <c r="R34" s="23" t="n">
        <f aca="false">AVERAGEIF($C$34:$Q$34, "&gt;0")</f>
        <v>119.75</v>
      </c>
      <c r="S34" s="33"/>
      <c r="T34" s="35"/>
      <c r="U34" s="26"/>
    </row>
    <row r="35" customFormat="false" ht="12.8" hidden="false" customHeight="false" outlineLevel="0" collapsed="false">
      <c r="A35" s="1" t="s">
        <v>37</v>
      </c>
      <c r="C35" s="2"/>
      <c r="D35" s="2" t="n">
        <v>116</v>
      </c>
      <c r="E35" s="2"/>
      <c r="F35" s="2"/>
      <c r="G35" s="2"/>
      <c r="H35" s="2"/>
      <c r="I35" s="2"/>
      <c r="J35" s="2"/>
      <c r="K35" s="2" t="n">
        <v>90</v>
      </c>
      <c r="L35" s="2"/>
      <c r="M35" s="2"/>
      <c r="N35" s="2"/>
      <c r="O35" s="2" t="n">
        <v>117</v>
      </c>
      <c r="P35" s="2"/>
      <c r="Q35" s="2"/>
      <c r="R35" s="23" t="n">
        <f aca="false">AVERAGEIF($C$35:$Q$35, "&gt;0")</f>
        <v>107.666666666667</v>
      </c>
      <c r="S35" s="33"/>
      <c r="T35" s="35"/>
      <c r="U35" s="26"/>
    </row>
    <row r="36" customFormat="false" ht="12.8" hidden="false" customHeight="false" outlineLevel="0" collapsed="false">
      <c r="A36" s="1" t="s">
        <v>38</v>
      </c>
      <c r="B36" s="2" t="n">
        <v>105</v>
      </c>
      <c r="C36" s="2"/>
      <c r="D36" s="2"/>
      <c r="E36" s="2"/>
      <c r="F36" s="2" t="n">
        <v>100</v>
      </c>
      <c r="G36" s="2"/>
      <c r="H36" s="2"/>
      <c r="I36" s="2" t="n">
        <v>120</v>
      </c>
      <c r="J36" s="2"/>
      <c r="K36" s="2"/>
      <c r="L36" s="2"/>
      <c r="M36" s="2"/>
      <c r="N36" s="2"/>
      <c r="O36" s="28"/>
      <c r="P36" s="2" t="n">
        <v>137</v>
      </c>
      <c r="Q36" s="2"/>
      <c r="R36" s="23" t="n">
        <f aca="false">AVERAGEIF($C$36:$Q$36, "&gt;0")</f>
        <v>119</v>
      </c>
      <c r="S36" s="33"/>
      <c r="T36" s="35"/>
      <c r="U36" s="26"/>
    </row>
    <row r="37" customFormat="false" ht="12.8" hidden="false" customHeight="false" outlineLevel="0" collapsed="false">
      <c r="A37" s="1" t="s">
        <v>39</v>
      </c>
      <c r="B37" s="2" t="n">
        <v>105</v>
      </c>
      <c r="C37" s="2"/>
      <c r="D37" s="2" t="n">
        <v>224</v>
      </c>
      <c r="E37" s="2" t="n">
        <v>175</v>
      </c>
      <c r="F37" s="2"/>
      <c r="G37" s="2" t="n">
        <v>129</v>
      </c>
      <c r="H37" s="2"/>
      <c r="I37" s="2"/>
      <c r="J37" s="2"/>
      <c r="K37" s="2"/>
      <c r="L37" s="2"/>
      <c r="M37" s="2"/>
      <c r="N37" s="2"/>
      <c r="O37" s="28"/>
      <c r="P37" s="2"/>
      <c r="Q37" s="2" t="n">
        <v>83</v>
      </c>
      <c r="R37" s="23" t="n">
        <f aca="false">AVERAGEIF($C$37:$Q$37, "&gt;0")</f>
        <v>152.75</v>
      </c>
      <c r="S37" s="33"/>
      <c r="T37" s="35"/>
      <c r="U37" s="26"/>
    </row>
    <row r="38" customFormat="false" ht="12.8" hidden="false" customHeight="false" outlineLevel="0" collapsed="false">
      <c r="A38" s="1" t="s">
        <v>40</v>
      </c>
      <c r="B38" s="2" t="n">
        <v>119</v>
      </c>
      <c r="C38" s="2"/>
      <c r="D38" s="2" t="n">
        <v>128</v>
      </c>
      <c r="E38" s="2"/>
      <c r="F38" s="2"/>
      <c r="G38" s="2"/>
      <c r="H38" s="2" t="n">
        <v>122</v>
      </c>
      <c r="I38" s="2" t="n">
        <v>142</v>
      </c>
      <c r="J38" s="2"/>
      <c r="K38" s="2"/>
      <c r="L38" s="2" t="n">
        <v>130</v>
      </c>
      <c r="M38" s="2"/>
      <c r="N38" s="2"/>
      <c r="O38" s="28"/>
      <c r="P38" s="2"/>
      <c r="Q38" s="2"/>
      <c r="R38" s="23" t="n">
        <f aca="false">AVERAGEIF($C$38:$Q$38, "&gt;0")</f>
        <v>130.5</v>
      </c>
      <c r="S38" s="33"/>
      <c r="T38" s="35"/>
      <c r="U38" s="26"/>
    </row>
    <row r="39" customFormat="false" ht="12.8" hidden="false" customHeight="false" outlineLevel="0" collapsed="false">
      <c r="A39" s="1" t="s">
        <v>41</v>
      </c>
      <c r="B39" s="2" t="n">
        <v>101</v>
      </c>
      <c r="C39" s="2"/>
      <c r="D39" s="2"/>
      <c r="E39" s="2" t="n">
        <v>100</v>
      </c>
      <c r="F39" s="2"/>
      <c r="G39" s="2"/>
      <c r="H39" s="2" t="n">
        <v>91</v>
      </c>
      <c r="I39" s="2"/>
      <c r="J39" s="2" t="n">
        <v>131</v>
      </c>
      <c r="K39" s="2"/>
      <c r="L39" s="2" t="n">
        <v>118</v>
      </c>
      <c r="M39" s="2"/>
      <c r="N39" s="2"/>
      <c r="O39" s="2" t="n">
        <v>105</v>
      </c>
      <c r="P39" s="2" t="n">
        <v>127</v>
      </c>
      <c r="Q39" s="2"/>
      <c r="R39" s="23" t="n">
        <f aca="false">AVERAGEIF($C$39:$Q$39, "&gt;0")</f>
        <v>112</v>
      </c>
      <c r="S39" s="33"/>
      <c r="T39" s="35"/>
      <c r="U39" s="26"/>
    </row>
    <row r="40" customFormat="false" ht="12.8" hidden="false" customHeight="false" outlineLevel="0" collapsed="false">
      <c r="A40" s="1" t="s">
        <v>42</v>
      </c>
      <c r="B40" s="2" t="n">
        <v>105</v>
      </c>
      <c r="C40" s="2"/>
      <c r="D40" s="2" t="n">
        <v>115</v>
      </c>
      <c r="E40" s="2"/>
      <c r="F40" s="2" t="n">
        <v>117</v>
      </c>
      <c r="G40" s="2"/>
      <c r="H40" s="2"/>
      <c r="I40" s="2"/>
      <c r="J40" s="2"/>
      <c r="K40" s="2" t="n">
        <v>104</v>
      </c>
      <c r="L40" s="2"/>
      <c r="M40" s="2" t="n">
        <v>94</v>
      </c>
      <c r="N40" s="2"/>
      <c r="O40" s="28"/>
      <c r="P40" s="2" t="n">
        <v>124</v>
      </c>
      <c r="Q40" s="2"/>
      <c r="R40" s="23" t="n">
        <f aca="false">AVERAGEIF($C$40:$Q$40, "&gt;0")</f>
        <v>110.8</v>
      </c>
      <c r="S40" s="33"/>
      <c r="T40" s="35"/>
      <c r="U40" s="26"/>
    </row>
    <row r="41" customFormat="false" ht="12.8" hidden="false" customHeight="false" outlineLevel="0" collapsed="false">
      <c r="A41" s="1" t="s">
        <v>43</v>
      </c>
      <c r="B41" s="2" t="n">
        <v>109</v>
      </c>
      <c r="C41" s="2"/>
      <c r="D41" s="2" t="n">
        <v>140</v>
      </c>
      <c r="E41" s="2"/>
      <c r="F41" s="2"/>
      <c r="G41" s="2" t="n">
        <v>93</v>
      </c>
      <c r="H41" s="2"/>
      <c r="I41" s="2"/>
      <c r="J41" s="2"/>
      <c r="K41" s="2" t="n">
        <v>157</v>
      </c>
      <c r="L41" s="2"/>
      <c r="M41" s="2"/>
      <c r="N41" s="2" t="n">
        <v>143</v>
      </c>
      <c r="O41" s="28"/>
      <c r="P41" s="2" t="n">
        <v>105</v>
      </c>
      <c r="Q41" s="2"/>
      <c r="R41" s="23" t="n">
        <f aca="false">AVERAGEIF($C$41:$Q$41, "&gt;0")</f>
        <v>127.6</v>
      </c>
      <c r="S41" s="33"/>
      <c r="T41" s="35"/>
      <c r="U41" s="26"/>
    </row>
    <row r="42" customFormat="false" ht="12.8" hidden="false" customHeight="false" outlineLevel="0" collapsed="false">
      <c r="A42" s="1" t="s">
        <v>44</v>
      </c>
      <c r="B42" s="2" t="n">
        <v>104</v>
      </c>
      <c r="C42" s="2"/>
      <c r="D42" s="2" t="n">
        <v>105</v>
      </c>
      <c r="E42" s="2"/>
      <c r="F42" s="2" t="n">
        <v>112</v>
      </c>
      <c r="G42" s="2"/>
      <c r="H42" s="2" t="n">
        <v>113</v>
      </c>
      <c r="I42" s="2"/>
      <c r="J42" s="2"/>
      <c r="K42" s="2"/>
      <c r="L42" s="2"/>
      <c r="M42" s="2"/>
      <c r="N42" s="2" t="n">
        <v>118</v>
      </c>
      <c r="O42" s="28"/>
      <c r="P42" s="2" t="n">
        <v>104</v>
      </c>
      <c r="Q42" s="2"/>
      <c r="R42" s="23" t="n">
        <f aca="false">AVERAGEIF($C$42:$Q$42, "&gt;0")</f>
        <v>110.4</v>
      </c>
      <c r="S42" s="33"/>
      <c r="T42" s="35"/>
      <c r="U42" s="26"/>
    </row>
    <row r="43" customFormat="false" ht="12.8" hidden="false" customHeight="false" outlineLevel="0" collapsed="false">
      <c r="A43" s="1" t="s">
        <v>45</v>
      </c>
      <c r="B43" s="2" t="n">
        <v>96</v>
      </c>
      <c r="C43" s="2"/>
      <c r="D43" s="2"/>
      <c r="E43" s="2"/>
      <c r="F43" s="2" t="n">
        <v>143</v>
      </c>
      <c r="G43" s="2" t="n">
        <v>124</v>
      </c>
      <c r="H43" s="2" t="n">
        <v>139</v>
      </c>
      <c r="I43" s="2" t="n">
        <v>115</v>
      </c>
      <c r="J43" s="2"/>
      <c r="K43" s="2"/>
      <c r="L43" s="2" t="n">
        <v>116</v>
      </c>
      <c r="M43" s="2" t="n">
        <v>134</v>
      </c>
      <c r="N43" s="2"/>
      <c r="O43" s="28"/>
      <c r="P43" s="2" t="n">
        <v>121</v>
      </c>
      <c r="Q43" s="2"/>
      <c r="R43" s="23" t="n">
        <f aca="false">AVERAGEIF($C$43:$Q$43, "&gt;0")</f>
        <v>127.428571428571</v>
      </c>
      <c r="S43" s="33"/>
      <c r="T43" s="35"/>
      <c r="U43" s="26"/>
    </row>
    <row r="44" customFormat="false" ht="12.8" hidden="false" customHeight="false" outlineLevel="0" collapsed="false">
      <c r="A44" s="1" t="s">
        <v>46</v>
      </c>
      <c r="B44" s="2" t="n">
        <v>96</v>
      </c>
      <c r="C44" s="27"/>
      <c r="D44" s="27" t="n">
        <v>111</v>
      </c>
      <c r="E44" s="27"/>
      <c r="F44" s="27"/>
      <c r="G44" s="27"/>
      <c r="H44" s="27"/>
      <c r="I44" s="27"/>
      <c r="J44" s="27"/>
      <c r="K44" s="27" t="n">
        <v>128</v>
      </c>
      <c r="L44" s="27"/>
      <c r="M44" s="27"/>
      <c r="N44" s="2"/>
      <c r="O44" s="6"/>
      <c r="P44" s="27"/>
      <c r="Q44" s="27" t="n">
        <v>124</v>
      </c>
      <c r="R44" s="23" t="n">
        <f aca="false">AVERAGEIF($C$44:$Q$44, "&gt;0")</f>
        <v>121</v>
      </c>
      <c r="S44" s="33"/>
      <c r="T44" s="35"/>
      <c r="U44" s="26"/>
    </row>
    <row r="45" customFormat="false" ht="12.8" hidden="false" customHeight="false" outlineLevel="0" collapsed="false">
      <c r="A45" s="1" t="s">
        <v>47</v>
      </c>
      <c r="B45" s="2" t="n">
        <v>113</v>
      </c>
      <c r="C45" s="2" t="n">
        <v>124</v>
      </c>
      <c r="D45" s="2" t="n">
        <v>108</v>
      </c>
      <c r="E45" s="2"/>
      <c r="F45" s="2"/>
      <c r="G45" s="2"/>
      <c r="H45" s="2"/>
      <c r="I45" s="2" t="n">
        <v>144</v>
      </c>
      <c r="J45" s="2"/>
      <c r="K45" s="2" t="n">
        <v>94</v>
      </c>
      <c r="L45" s="2" t="n">
        <v>108</v>
      </c>
      <c r="M45" s="2"/>
      <c r="N45" s="2"/>
      <c r="O45" s="28"/>
      <c r="P45" s="2"/>
      <c r="Q45" s="2" t="n">
        <v>107</v>
      </c>
      <c r="R45" s="23" t="n">
        <f aca="false">AVERAGEIF($C$45:$Q$45, "&gt;0")</f>
        <v>114.166666666667</v>
      </c>
      <c r="U45" s="26"/>
    </row>
    <row r="46" customFormat="false" ht="12.8" hidden="false" customHeight="false" outlineLevel="0" collapsed="false">
      <c r="A46" s="1" t="s">
        <v>48</v>
      </c>
      <c r="B46" s="2" t="n">
        <v>106</v>
      </c>
      <c r="C46" s="2" t="n">
        <v>106</v>
      </c>
      <c r="D46" s="2"/>
      <c r="E46" s="2"/>
      <c r="F46" s="2"/>
      <c r="G46" s="2"/>
      <c r="H46" s="2" t="n">
        <v>117</v>
      </c>
      <c r="I46" s="2"/>
      <c r="J46" s="2" t="n">
        <v>134</v>
      </c>
      <c r="K46" s="2"/>
      <c r="L46" s="2" t="n">
        <v>97</v>
      </c>
      <c r="M46" s="2"/>
      <c r="N46" s="2"/>
      <c r="O46" s="28"/>
      <c r="P46" s="2"/>
      <c r="Q46" s="2"/>
      <c r="R46" s="23" t="n">
        <f aca="false">AVERAGEIF($C$46:$Q$46, "&gt;0")</f>
        <v>113.5</v>
      </c>
      <c r="U46" s="26"/>
    </row>
    <row r="47" customFormat="false" ht="12.8" hidden="false" customHeight="false" outlineLevel="0" collapsed="false">
      <c r="A47" s="1" t="s">
        <v>49</v>
      </c>
      <c r="B47" s="2" t="n">
        <v>102</v>
      </c>
      <c r="C47" s="2" t="n">
        <v>102</v>
      </c>
      <c r="D47" s="2"/>
      <c r="E47" s="2"/>
      <c r="F47" s="2" t="n">
        <v>113</v>
      </c>
      <c r="G47" s="2"/>
      <c r="H47" s="2"/>
      <c r="I47" s="2"/>
      <c r="J47" s="2"/>
      <c r="K47" s="2"/>
      <c r="L47" s="2"/>
      <c r="M47" s="2"/>
      <c r="N47" s="2"/>
      <c r="O47" s="28"/>
      <c r="P47" s="2"/>
      <c r="Q47" s="2"/>
      <c r="R47" s="23" t="n">
        <f aca="false">AVERAGEIF($C$47:$Q$47, "&gt;0")</f>
        <v>107.5</v>
      </c>
      <c r="U47" s="26"/>
    </row>
    <row r="48" customFormat="false" ht="12.8" hidden="false" customHeight="false" outlineLevel="0" collapsed="false">
      <c r="A48" s="1" t="s">
        <v>50</v>
      </c>
      <c r="B48" s="2" t="n">
        <v>100</v>
      </c>
      <c r="C48" s="2" t="n">
        <v>100</v>
      </c>
      <c r="D48" s="2"/>
      <c r="E48" s="2" t="n">
        <v>153</v>
      </c>
      <c r="F48" s="2" t="n">
        <v>105</v>
      </c>
      <c r="G48" s="2" t="n">
        <v>120</v>
      </c>
      <c r="H48" s="2"/>
      <c r="I48" s="2"/>
      <c r="J48" s="2"/>
      <c r="K48" s="2"/>
      <c r="L48" s="2"/>
      <c r="M48" s="2"/>
      <c r="N48" s="2"/>
      <c r="O48" s="28"/>
      <c r="P48" s="2"/>
      <c r="Q48" s="2" t="n">
        <v>120</v>
      </c>
      <c r="R48" s="23" t="n">
        <f aca="false">AVERAGEIF($C$48:$Q$48, "&gt;0")</f>
        <v>119.6</v>
      </c>
      <c r="U48" s="26"/>
    </row>
    <row r="49" customFormat="false" ht="12.8" hidden="false" customHeight="false" outlineLevel="0" collapsed="false">
      <c r="A49" s="1" t="s">
        <v>51</v>
      </c>
      <c r="B49" s="2" t="n">
        <v>116</v>
      </c>
      <c r="C49" s="2" t="n">
        <v>116</v>
      </c>
      <c r="D49" s="2"/>
      <c r="E49" s="2"/>
      <c r="F49" s="2"/>
      <c r="G49" s="2"/>
      <c r="H49" s="2"/>
      <c r="I49" s="2" t="n">
        <v>111</v>
      </c>
      <c r="J49" s="2"/>
      <c r="K49" s="2"/>
      <c r="L49" s="2"/>
      <c r="M49" s="2"/>
      <c r="N49" s="2"/>
      <c r="O49" s="28"/>
      <c r="P49" s="2" t="n">
        <v>130</v>
      </c>
      <c r="Q49" s="2"/>
      <c r="R49" s="23" t="n">
        <f aca="false">AVERAGEIF($C$49:$Q$49, "&gt;0")</f>
        <v>119</v>
      </c>
      <c r="U49" s="26"/>
    </row>
    <row r="50" customFormat="false" ht="12.8" hidden="false" customHeight="false" outlineLevel="0" collapsed="false">
      <c r="A50" s="1" t="s">
        <v>52</v>
      </c>
      <c r="B50" s="2" t="n">
        <v>116</v>
      </c>
      <c r="C50" s="2" t="n">
        <v>116</v>
      </c>
      <c r="D50" s="1" t="s">
        <v>53</v>
      </c>
      <c r="K50" s="1" t="s">
        <v>54</v>
      </c>
      <c r="L50" s="1" t="s">
        <v>55</v>
      </c>
      <c r="O50" s="28"/>
      <c r="Q50" s="1" t="s">
        <v>56</v>
      </c>
      <c r="R50" s="23" t="n">
        <f aca="false">AVERAGEIF($C$50:$Q$50, "&gt;0")</f>
        <v>116</v>
      </c>
      <c r="U50" s="26"/>
    </row>
    <row r="51" customFormat="false" ht="12.8" hidden="false" customHeight="false" outlineLevel="0" collapsed="false">
      <c r="A51" s="1" t="s">
        <v>57</v>
      </c>
      <c r="B51" s="2" t="n">
        <v>109</v>
      </c>
      <c r="C51" s="2"/>
      <c r="D51" s="2" t="n">
        <v>176</v>
      </c>
      <c r="E51" s="2" t="n">
        <v>117</v>
      </c>
      <c r="F51" s="2"/>
      <c r="G51" s="2"/>
      <c r="H51" s="2"/>
      <c r="I51" s="2"/>
      <c r="J51" s="2"/>
      <c r="K51" s="2" t="n">
        <v>119</v>
      </c>
      <c r="L51" s="2"/>
      <c r="M51" s="2"/>
      <c r="N51" s="2"/>
      <c r="O51" s="28"/>
      <c r="P51" s="2" t="n">
        <v>104</v>
      </c>
      <c r="Q51" s="2" t="n">
        <v>114</v>
      </c>
      <c r="R51" s="23" t="n">
        <f aca="false">AVERAGEIF($C$51:$Q$51, "&gt;0")</f>
        <v>126</v>
      </c>
      <c r="U51" s="26"/>
    </row>
    <row r="52" s="30" customFormat="true" ht="12.8" hidden="false" customHeight="false" outlineLevel="0" collapsed="false">
      <c r="A52" s="2" t="s">
        <v>58</v>
      </c>
      <c r="B52" s="2" t="n">
        <v>113</v>
      </c>
      <c r="C52" s="2"/>
      <c r="D52" s="2" t="n">
        <v>99</v>
      </c>
      <c r="E52" s="2" t="n">
        <v>118</v>
      </c>
      <c r="F52" s="2"/>
      <c r="G52" s="2"/>
      <c r="H52" s="2"/>
      <c r="I52" s="2"/>
      <c r="J52" s="2"/>
      <c r="K52" s="2"/>
      <c r="L52" s="2"/>
      <c r="M52" s="2"/>
      <c r="N52" s="2"/>
      <c r="O52" s="28"/>
      <c r="P52" s="2"/>
      <c r="Q52" s="2"/>
      <c r="R52" s="23" t="n">
        <f aca="false">AVERAGEIF($C$52:$Q$52, "&gt;0")</f>
        <v>108.5</v>
      </c>
      <c r="U52" s="36"/>
      <c r="V52" s="6"/>
    </row>
    <row r="53" customFormat="false" ht="12.8" hidden="false" customHeight="false" outlineLevel="0" collapsed="false">
      <c r="A53" s="2" t="s">
        <v>59</v>
      </c>
      <c r="B53" s="2" t="n">
        <v>99</v>
      </c>
      <c r="C53" s="2"/>
      <c r="D53" s="2"/>
      <c r="E53" s="2" t="n">
        <v>118</v>
      </c>
      <c r="F53" s="2"/>
      <c r="G53" s="2"/>
      <c r="H53" s="2"/>
      <c r="I53" s="2"/>
      <c r="J53" s="2" t="n">
        <v>103</v>
      </c>
      <c r="K53" s="2"/>
      <c r="L53" s="2"/>
      <c r="M53" s="2"/>
      <c r="N53" s="2" t="n">
        <v>104</v>
      </c>
      <c r="O53" s="28"/>
      <c r="P53" s="2" t="n">
        <v>120</v>
      </c>
      <c r="Q53" s="2"/>
      <c r="R53" s="23" t="n">
        <f aca="false">AVERAGEIF($C$53:$Q$53, "&gt;0")</f>
        <v>111.25</v>
      </c>
      <c r="U53" s="26"/>
    </row>
    <row r="54" customFormat="false" ht="12.8" hidden="false" customHeight="false" outlineLevel="0" collapsed="false">
      <c r="A54" s="2" t="s">
        <v>60</v>
      </c>
      <c r="B54" s="2" t="n">
        <v>119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 t="n">
        <v>120</v>
      </c>
      <c r="P54" s="2"/>
      <c r="Q54" s="2"/>
      <c r="R54" s="23" t="n">
        <f aca="false">AVERAGEIF($C$54:$Q$54, "&gt;0")</f>
        <v>120</v>
      </c>
      <c r="U54" s="26"/>
    </row>
    <row r="55" customFormat="false" ht="12.8" hidden="false" customHeight="false" outlineLevel="0" collapsed="false">
      <c r="A55" s="2" t="s">
        <v>61</v>
      </c>
      <c r="B55" s="2" t="n">
        <v>106</v>
      </c>
      <c r="C55" s="2"/>
      <c r="D55" s="2"/>
      <c r="E55" s="2"/>
      <c r="F55" s="2"/>
      <c r="G55" s="2"/>
      <c r="H55" s="2"/>
      <c r="I55" s="2"/>
      <c r="J55" s="2" t="n">
        <v>120</v>
      </c>
      <c r="K55" s="2"/>
      <c r="L55" s="2"/>
      <c r="M55" s="2" t="n">
        <v>124</v>
      </c>
      <c r="N55" s="2"/>
      <c r="P55" s="2"/>
      <c r="Q55" s="2" t="n">
        <v>117</v>
      </c>
      <c r="R55" s="23" t="n">
        <f aca="false">AVERAGEIF($C$55:$Q$55, "&gt;0")</f>
        <v>120.333333333333</v>
      </c>
      <c r="U55" s="26"/>
    </row>
    <row r="56" customFormat="false" ht="12.8" hidden="false" customHeight="false" outlineLevel="0" collapsed="false">
      <c r="A56" s="2" t="s">
        <v>62</v>
      </c>
      <c r="B56" s="2" t="n">
        <v>97</v>
      </c>
      <c r="C56" s="2"/>
      <c r="D56" s="2" t="n">
        <v>104</v>
      </c>
      <c r="E56" s="2" t="n">
        <v>120</v>
      </c>
      <c r="F56" s="2"/>
      <c r="G56" s="2"/>
      <c r="H56" s="2"/>
      <c r="I56" s="2"/>
      <c r="J56" s="2"/>
      <c r="K56" s="2"/>
      <c r="L56" s="2"/>
      <c r="M56" s="2"/>
      <c r="N56" s="2"/>
      <c r="P56" s="2"/>
      <c r="Q56" s="2"/>
      <c r="R56" s="23" t="n">
        <f aca="false">AVERAGEIF($C$56:$Q$56, "&gt;0")</f>
        <v>112</v>
      </c>
      <c r="U56" s="26"/>
    </row>
    <row r="57" customFormat="false" ht="12.8" hidden="false" customHeight="false" outlineLevel="0" collapsed="false">
      <c r="A57" s="2" t="s">
        <v>63</v>
      </c>
      <c r="B57" s="2" t="n">
        <v>102</v>
      </c>
      <c r="C57" s="2"/>
      <c r="D57" s="2"/>
      <c r="E57" s="2" t="n">
        <v>101</v>
      </c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3" t="n">
        <f aca="false">AVERAGEIF($C$57:$Q$57, "&gt;0")</f>
        <v>101</v>
      </c>
      <c r="U57" s="26"/>
    </row>
    <row r="58" customFormat="false" ht="12.8" hidden="false" customHeight="false" outlineLevel="0" collapsed="false">
      <c r="A58" s="2" t="s">
        <v>64</v>
      </c>
      <c r="B58" s="2" t="n">
        <v>116</v>
      </c>
      <c r="C58" s="2" t="n">
        <v>147</v>
      </c>
      <c r="D58" s="2"/>
      <c r="E58" s="2"/>
      <c r="F58" s="2" t="n">
        <v>179</v>
      </c>
      <c r="G58" s="2"/>
      <c r="H58" s="2"/>
      <c r="I58" s="2"/>
      <c r="J58" s="2"/>
      <c r="K58" s="2"/>
      <c r="L58" s="2"/>
      <c r="M58" s="2"/>
      <c r="N58" s="2"/>
      <c r="P58" s="2"/>
      <c r="Q58" s="2"/>
      <c r="R58" s="23" t="n">
        <f aca="false">AVERAGEIF($C$58:$Q$58, "&gt;0")</f>
        <v>163</v>
      </c>
    </row>
    <row r="59" customFormat="false" ht="12.8" hidden="false" customHeight="false" outlineLevel="0" collapsed="false">
      <c r="A59" s="2" t="s">
        <v>65</v>
      </c>
      <c r="B59" s="2" t="n">
        <v>115</v>
      </c>
      <c r="C59" s="2"/>
      <c r="D59" s="2"/>
      <c r="E59" s="2"/>
      <c r="F59" s="2" t="n">
        <v>88</v>
      </c>
      <c r="G59" s="2"/>
      <c r="H59" s="2"/>
      <c r="I59" s="2"/>
      <c r="J59" s="2"/>
      <c r="K59" s="2"/>
      <c r="L59" s="2"/>
      <c r="M59" s="2"/>
      <c r="N59" s="2"/>
      <c r="P59" s="2"/>
      <c r="Q59" s="2" t="n">
        <v>128</v>
      </c>
      <c r="R59" s="23" t="n">
        <f aca="false">AVERAGEIF($C$59:$Q$59, "&gt;0")</f>
        <v>108</v>
      </c>
    </row>
    <row r="60" customFormat="false" ht="12.8" hidden="false" customHeight="false" outlineLevel="0" collapsed="false">
      <c r="A60" s="2" t="s">
        <v>66</v>
      </c>
      <c r="B60" s="2" t="n">
        <v>115</v>
      </c>
      <c r="C60" s="2" t="n">
        <v>146</v>
      </c>
      <c r="D60" s="2" t="n">
        <v>120</v>
      </c>
      <c r="E60" s="2"/>
      <c r="F60" s="2"/>
      <c r="G60" s="2"/>
      <c r="H60" s="2"/>
      <c r="I60" s="2"/>
      <c r="J60" s="2"/>
      <c r="K60" s="2"/>
      <c r="L60" s="2"/>
      <c r="M60" s="2"/>
      <c r="N60" s="2"/>
      <c r="P60" s="2"/>
      <c r="Q60" s="2"/>
      <c r="R60" s="23" t="n">
        <f aca="false">AVERAGEIF($C$60:$Q$60, "&gt;0")</f>
        <v>133</v>
      </c>
    </row>
    <row r="61" customFormat="false" ht="12.8" hidden="false" customHeight="false" outlineLevel="0" collapsed="false">
      <c r="A61" s="2" t="s">
        <v>67</v>
      </c>
      <c r="B61" s="2" t="n">
        <v>115</v>
      </c>
      <c r="C61" s="2"/>
      <c r="D61" s="2"/>
      <c r="E61" s="2"/>
      <c r="F61" s="2" t="n">
        <v>97</v>
      </c>
      <c r="G61" s="2"/>
      <c r="H61" s="2"/>
      <c r="I61" s="2"/>
      <c r="J61" s="2"/>
      <c r="K61" s="2"/>
      <c r="L61" s="2"/>
      <c r="M61" s="2" t="n">
        <v>95</v>
      </c>
      <c r="N61" s="2"/>
      <c r="P61" s="2"/>
      <c r="Q61" s="2"/>
      <c r="R61" s="23" t="n">
        <f aca="false">AVERAGEIF($C$61:$Q$61, "&gt;0")</f>
        <v>96</v>
      </c>
    </row>
    <row r="62" customFormat="false" ht="12.8" hidden="false" customHeight="false" outlineLevel="0" collapsed="false">
      <c r="A62" s="2" t="s">
        <v>68</v>
      </c>
      <c r="B62" s="2" t="n">
        <v>106</v>
      </c>
      <c r="C62" s="2"/>
      <c r="D62" s="2"/>
      <c r="E62" s="2"/>
      <c r="F62" s="2"/>
      <c r="G62" s="2" t="n">
        <v>88</v>
      </c>
      <c r="H62" s="2"/>
      <c r="I62" s="2"/>
      <c r="J62" s="2"/>
      <c r="K62" s="2"/>
      <c r="L62" s="2" t="n">
        <v>137</v>
      </c>
      <c r="M62" s="2"/>
      <c r="N62" s="2"/>
      <c r="P62" s="2" t="n">
        <v>157</v>
      </c>
      <c r="Q62" s="2"/>
      <c r="R62" s="23" t="n">
        <f aca="false">AVERAGEIF($C$62:$Q$62, "&gt;0")</f>
        <v>127.333333333333</v>
      </c>
    </row>
    <row r="63" customFormat="false" ht="12.8" hidden="false" customHeight="false" outlineLevel="0" collapsed="false">
      <c r="A63" s="2" t="s">
        <v>69</v>
      </c>
      <c r="B63" s="2" t="n">
        <v>115</v>
      </c>
      <c r="C63" s="2"/>
      <c r="D63" s="2"/>
      <c r="E63" s="2"/>
      <c r="F63" s="2"/>
      <c r="G63" s="2" t="n">
        <v>137</v>
      </c>
      <c r="H63" s="2"/>
      <c r="I63" s="2"/>
      <c r="J63" s="2"/>
      <c r="K63" s="2"/>
      <c r="L63" s="2"/>
      <c r="M63" s="2" t="n">
        <v>113</v>
      </c>
      <c r="N63" s="2" t="n">
        <v>98</v>
      </c>
      <c r="P63" s="2"/>
      <c r="Q63" s="2"/>
      <c r="R63" s="23" t="n">
        <f aca="false">AVERAGEIF($C$63:$Q$63, "&gt;0")</f>
        <v>116</v>
      </c>
    </row>
    <row r="64" customFormat="false" ht="12.8" hidden="false" customHeight="false" outlineLevel="0" collapsed="false">
      <c r="A64" s="2" t="s">
        <v>70</v>
      </c>
      <c r="B64" s="2" t="n">
        <v>118</v>
      </c>
      <c r="C64" s="2"/>
      <c r="D64" s="2"/>
      <c r="E64" s="2"/>
      <c r="F64" s="2"/>
      <c r="G64" s="2"/>
      <c r="H64" s="2"/>
      <c r="I64" s="2"/>
      <c r="J64" s="2"/>
      <c r="K64" s="37" t="n">
        <v>128</v>
      </c>
      <c r="L64" s="2"/>
      <c r="M64" s="2"/>
      <c r="N64" s="2"/>
      <c r="P64" s="2"/>
      <c r="Q64" s="2" t="n">
        <v>124</v>
      </c>
      <c r="R64" s="23" t="n">
        <f aca="false">AVERAGEIF($C$64:$Q$64, "&gt;0")</f>
        <v>126</v>
      </c>
    </row>
    <row r="65" customFormat="false" ht="12.8" hidden="false" customHeight="false" outlineLevel="0" collapsed="false">
      <c r="A65" s="2" t="s">
        <v>71</v>
      </c>
      <c r="B65" s="2" t="n">
        <v>112</v>
      </c>
      <c r="C65" s="2"/>
      <c r="D65" s="2"/>
      <c r="E65" s="37" t="n">
        <v>173</v>
      </c>
      <c r="L65" s="38" t="s">
        <v>72</v>
      </c>
      <c r="O65" s="2" t="n">
        <v>115</v>
      </c>
      <c r="P65" s="1" t="s">
        <v>73</v>
      </c>
      <c r="R65" s="23" t="n">
        <f aca="false">AVERAGEIF($C$65:$Q$65, "&gt;0")</f>
        <v>144</v>
      </c>
    </row>
    <row r="66" customFormat="false" ht="12.8" hidden="false" customHeight="false" outlineLevel="0" collapsed="false">
      <c r="A66" s="2" t="s">
        <v>74</v>
      </c>
      <c r="B66" s="2" t="n">
        <v>117</v>
      </c>
      <c r="C66" s="2"/>
      <c r="D66" s="2"/>
      <c r="E66" s="2"/>
      <c r="F66" s="37" t="n">
        <v>137</v>
      </c>
      <c r="G66" s="2"/>
      <c r="H66" s="2"/>
      <c r="I66" s="2"/>
      <c r="J66" s="2"/>
      <c r="K66" s="2"/>
      <c r="L66" s="2"/>
      <c r="M66" s="37" t="n">
        <v>167</v>
      </c>
      <c r="N66" s="2"/>
      <c r="P66" s="2"/>
      <c r="Q66" s="2"/>
      <c r="R66" s="23" t="n">
        <f aca="false">AVERAGEIF($C$66:$Q$66, "&gt;0")</f>
        <v>152</v>
      </c>
    </row>
    <row r="67" customFormat="false" ht="12.8" hidden="false" customHeight="false" outlineLevel="0" collapsed="false">
      <c r="A67" s="2" t="s">
        <v>75</v>
      </c>
      <c r="B67" s="2" t="n">
        <v>118</v>
      </c>
      <c r="C67" s="2"/>
      <c r="D67" s="2"/>
      <c r="E67" s="2"/>
      <c r="F67" s="2"/>
      <c r="G67" s="37" t="n">
        <v>120</v>
      </c>
      <c r="H67" s="2"/>
      <c r="I67" s="2"/>
      <c r="J67" s="2"/>
      <c r="K67" s="2"/>
      <c r="L67" s="2"/>
      <c r="M67" s="2"/>
      <c r="N67" s="37" t="n">
        <v>116</v>
      </c>
      <c r="O67" s="39"/>
      <c r="P67" s="2"/>
      <c r="Q67" s="2"/>
      <c r="R67" s="23" t="n">
        <f aca="false">AVERAGEIF($C$67:$Q$67, "&gt;0")</f>
        <v>118</v>
      </c>
    </row>
    <row r="68" customFormat="false" ht="12.8" hidden="false" customHeight="false" outlineLevel="0" collapsed="false">
      <c r="A68" s="2" t="s">
        <v>76</v>
      </c>
      <c r="B68" s="2" t="n">
        <v>117</v>
      </c>
      <c r="C68" s="2"/>
      <c r="D68" s="2"/>
      <c r="E68" s="2"/>
      <c r="F68" s="2"/>
      <c r="G68" s="2"/>
      <c r="H68" s="37" t="n">
        <v>107</v>
      </c>
      <c r="I68" s="2"/>
      <c r="J68" s="2"/>
      <c r="K68" s="2"/>
      <c r="L68" s="2"/>
      <c r="M68" s="2"/>
      <c r="N68" s="2" t="n">
        <v>132</v>
      </c>
      <c r="O68" s="37" t="n">
        <v>143</v>
      </c>
      <c r="P68" s="2"/>
      <c r="Q68" s="2"/>
      <c r="R68" s="23" t="n">
        <f aca="false">AVERAGEIF($C$68:$Q$68, "&gt;0")</f>
        <v>127.333333333333</v>
      </c>
    </row>
    <row r="69" customFormat="false" ht="12.8" hidden="false" customHeight="false" outlineLevel="0" collapsed="false">
      <c r="A69" s="2" t="s">
        <v>77</v>
      </c>
      <c r="B69" s="2" t="n">
        <v>117</v>
      </c>
      <c r="I69" s="37" t="n">
        <v>107</v>
      </c>
      <c r="P69" s="37" t="n">
        <v>123</v>
      </c>
      <c r="R69" s="23" t="n">
        <f aca="false">AVERAGEIF($C$69:$Q$69, "&gt;0")</f>
        <v>115</v>
      </c>
    </row>
    <row r="70" customFormat="false" ht="12.8" hidden="false" customHeight="false" outlineLevel="0" collapsed="false">
      <c r="A70" s="2" t="s">
        <v>78</v>
      </c>
      <c r="B70" s="40" t="n">
        <v>125</v>
      </c>
      <c r="C70" s="37" t="n">
        <v>125</v>
      </c>
      <c r="D70" s="2"/>
      <c r="E70" s="2"/>
      <c r="F70" s="2"/>
      <c r="G70" s="2"/>
      <c r="H70" s="2"/>
      <c r="I70" s="2"/>
      <c r="J70" s="2"/>
      <c r="K70" s="2" t="n">
        <v>141</v>
      </c>
      <c r="L70" s="2"/>
      <c r="M70" s="2"/>
      <c r="N70" s="2"/>
      <c r="P70" s="2"/>
      <c r="Q70" s="37" t="n">
        <v>124</v>
      </c>
      <c r="R70" s="23" t="n">
        <f aca="false">AVERAGEIF($C$70:$Q$70, "&gt;0")</f>
        <v>130</v>
      </c>
    </row>
    <row r="71" customFormat="false" ht="12.8" hidden="false" customHeight="false" outlineLevel="0" collapsed="false">
      <c r="A71" s="2" t="s">
        <v>79</v>
      </c>
      <c r="B71" s="2" t="n">
        <v>114</v>
      </c>
      <c r="C71" s="2"/>
      <c r="D71" s="37" t="n">
        <v>165</v>
      </c>
      <c r="E71" s="2" t="n">
        <v>127</v>
      </c>
      <c r="F71" s="2" t="n">
        <v>109</v>
      </c>
      <c r="G71" s="2"/>
      <c r="H71" s="2"/>
      <c r="I71" s="2"/>
      <c r="J71" s="2"/>
      <c r="K71" s="37" t="n">
        <v>124</v>
      </c>
      <c r="L71" s="2"/>
      <c r="M71" s="2"/>
      <c r="N71" s="2"/>
      <c r="P71" s="2"/>
      <c r="Q71" s="2"/>
      <c r="R71" s="23" t="n">
        <f aca="false">AVERAGEIF($C$71:$Q$71, "&gt;0")</f>
        <v>131.25</v>
      </c>
    </row>
    <row r="72" customFormat="false" ht="12.8" hidden="false" customHeight="false" outlineLevel="0" collapsed="false">
      <c r="A72" s="2" t="s">
        <v>80</v>
      </c>
      <c r="B72" s="2" t="n">
        <v>114</v>
      </c>
      <c r="C72" s="2"/>
      <c r="D72" s="2"/>
      <c r="E72" s="37" t="n">
        <v>119</v>
      </c>
      <c r="F72" s="2"/>
      <c r="G72" s="2" t="n">
        <v>116</v>
      </c>
      <c r="H72" s="2"/>
      <c r="I72" s="2"/>
      <c r="J72" s="2"/>
      <c r="K72" s="2"/>
      <c r="L72" s="37" t="n">
        <v>110</v>
      </c>
      <c r="M72" s="2"/>
      <c r="N72" s="2"/>
      <c r="P72" s="2"/>
      <c r="Q72" s="2"/>
      <c r="R72" s="23" t="n">
        <f aca="false">AVERAGEIF($C$72:$Q$72, "&gt;0")</f>
        <v>115</v>
      </c>
    </row>
    <row r="73" customFormat="false" ht="12.8" hidden="false" customHeight="false" outlineLevel="0" collapsed="false">
      <c r="A73" s="2" t="s">
        <v>81</v>
      </c>
      <c r="B73" s="2" t="n">
        <v>108</v>
      </c>
      <c r="C73" s="2"/>
      <c r="D73" s="2" t="n">
        <v>113</v>
      </c>
      <c r="E73" s="2"/>
      <c r="F73" s="37" t="n">
        <v>135</v>
      </c>
      <c r="G73" s="2"/>
      <c r="H73" s="2"/>
      <c r="I73" s="2"/>
      <c r="J73" s="2"/>
      <c r="K73" s="2"/>
      <c r="L73" s="2"/>
      <c r="M73" s="37" t="n">
        <v>150</v>
      </c>
      <c r="N73" s="2"/>
      <c r="O73" s="2" t="n">
        <v>130</v>
      </c>
      <c r="P73" s="2" t="n">
        <v>119</v>
      </c>
      <c r="Q73" s="2"/>
      <c r="R73" s="23" t="n">
        <f aca="false">AVERAGEIF($C$73:$Q$73, "&gt;0")</f>
        <v>129.4</v>
      </c>
    </row>
    <row r="74" customFormat="false" ht="12.8" hidden="false" customHeight="false" outlineLevel="0" collapsed="false">
      <c r="A74" s="2" t="s">
        <v>82</v>
      </c>
      <c r="B74" s="2" t="n">
        <v>117</v>
      </c>
      <c r="C74" s="2"/>
      <c r="D74" s="2"/>
      <c r="E74" s="2"/>
      <c r="F74" s="2"/>
      <c r="G74" s="37" t="n">
        <v>107</v>
      </c>
      <c r="H74" s="2"/>
      <c r="I74" s="2"/>
      <c r="J74" s="2"/>
      <c r="K74" s="2"/>
      <c r="L74" s="2"/>
      <c r="M74" s="2"/>
      <c r="N74" s="37" t="n">
        <v>117</v>
      </c>
      <c r="P74" s="2"/>
      <c r="Q74" s="2"/>
      <c r="R74" s="23" t="n">
        <f aca="false">AVERAGEIF($C$74:$Q$74, "&gt;0")</f>
        <v>112</v>
      </c>
    </row>
    <row r="75" customFormat="false" ht="12.8" hidden="false" customHeight="false" outlineLevel="0" collapsed="false">
      <c r="A75" s="2" t="s">
        <v>83</v>
      </c>
      <c r="B75" s="2" t="n">
        <v>123</v>
      </c>
      <c r="C75" s="2"/>
      <c r="D75" s="2"/>
      <c r="E75" s="2"/>
      <c r="F75" s="2"/>
      <c r="G75" s="2"/>
      <c r="H75" s="39"/>
      <c r="I75" s="2"/>
      <c r="J75" s="2"/>
      <c r="K75" s="2" t="n">
        <v>172</v>
      </c>
      <c r="L75" s="2" t="n">
        <v>225</v>
      </c>
      <c r="M75" s="2" t="n">
        <v>192</v>
      </c>
      <c r="N75" s="2" t="n">
        <v>135</v>
      </c>
      <c r="O75" s="37" t="n">
        <v>123</v>
      </c>
      <c r="P75" s="2" t="n">
        <v>107</v>
      </c>
      <c r="Q75" s="2" t="n">
        <v>93</v>
      </c>
      <c r="R75" s="23" t="n">
        <f aca="false">AVERAGEIF($C$75:$Q$75, "&gt;0")</f>
        <v>149.571428571429</v>
      </c>
      <c r="S75" s="2"/>
    </row>
    <row r="76" customFormat="false" ht="12.8" hidden="false" customHeight="false" outlineLevel="0" collapsed="false">
      <c r="A76" s="2" t="s">
        <v>84</v>
      </c>
      <c r="B76" s="2" t="n">
        <v>114</v>
      </c>
      <c r="C76" s="2"/>
      <c r="D76" s="2" t="n">
        <v>117</v>
      </c>
      <c r="E76" s="2"/>
      <c r="F76" s="2"/>
      <c r="G76" s="2"/>
      <c r="H76" s="2" t="n">
        <v>118</v>
      </c>
      <c r="I76" s="39"/>
      <c r="J76" s="2"/>
      <c r="K76" s="2" t="n">
        <v>164</v>
      </c>
      <c r="L76" s="2" t="n">
        <v>135</v>
      </c>
      <c r="M76" s="2" t="n">
        <v>129</v>
      </c>
      <c r="N76" s="2"/>
      <c r="P76" s="37" t="n">
        <v>117</v>
      </c>
      <c r="Q76" s="2" t="n">
        <v>128</v>
      </c>
      <c r="R76" s="23" t="n">
        <f aca="false">AVERAGEIF($C$76:$Q$76, "&gt;0")</f>
        <v>129.714285714286</v>
      </c>
      <c r="S76" s="2"/>
      <c r="T76" s="2"/>
    </row>
    <row r="77" customFormat="false" ht="12.8" hidden="false" customHeight="false" outlineLevel="0" collapsed="false">
      <c r="A77" s="2" t="s">
        <v>85</v>
      </c>
      <c r="B77" s="2" t="n">
        <v>113</v>
      </c>
      <c r="C77" s="37" t="n">
        <v>123</v>
      </c>
      <c r="D77" s="2"/>
      <c r="E77" s="2"/>
      <c r="F77" s="2" t="n">
        <v>159</v>
      </c>
      <c r="G77" s="2"/>
      <c r="H77" s="2" t="n">
        <v>125</v>
      </c>
      <c r="I77" s="2"/>
      <c r="J77" s="37" t="n">
        <v>116</v>
      </c>
      <c r="K77" s="2"/>
      <c r="L77" s="2" t="n">
        <v>98</v>
      </c>
      <c r="M77" s="2"/>
      <c r="N77" s="2"/>
      <c r="O77" s="2" t="n">
        <v>110</v>
      </c>
      <c r="P77" s="2" t="n">
        <v>135</v>
      </c>
      <c r="Q77" s="37" t="n">
        <v>131</v>
      </c>
      <c r="R77" s="23" t="n">
        <f aca="false">AVERAGEIF($C$77:$Q$77, "&gt;0")</f>
        <v>124.625</v>
      </c>
    </row>
    <row r="78" customFormat="false" ht="12.8" hidden="false" customHeight="false" outlineLevel="0" collapsed="false">
      <c r="A78" s="2" t="s">
        <v>86</v>
      </c>
      <c r="B78" s="2" t="n">
        <v>114</v>
      </c>
      <c r="C78" s="2"/>
      <c r="D78" s="37" t="n">
        <v>154</v>
      </c>
      <c r="E78" s="2" t="n">
        <v>103</v>
      </c>
      <c r="F78" s="2"/>
      <c r="G78" s="2" t="n">
        <v>137</v>
      </c>
      <c r="H78" s="2"/>
      <c r="I78" s="2"/>
      <c r="J78" s="2"/>
      <c r="K78" s="37" t="n">
        <v>154</v>
      </c>
      <c r="L78" s="35" t="n">
        <v>172</v>
      </c>
      <c r="M78" s="2" t="n">
        <v>120</v>
      </c>
      <c r="N78" s="2" t="n">
        <v>90</v>
      </c>
      <c r="O78" s="2" t="n">
        <v>97</v>
      </c>
      <c r="P78" s="2" t="n">
        <v>155</v>
      </c>
      <c r="Q78" s="2" t="n">
        <v>160</v>
      </c>
      <c r="R78" s="23" t="n">
        <f aca="false">AVERAGEIF($C$78:$Q$78, "&gt;0")</f>
        <v>134.2</v>
      </c>
    </row>
    <row r="79" customFormat="false" ht="12.8" hidden="false" customHeight="false" outlineLevel="0" collapsed="false">
      <c r="A79" s="2" t="s">
        <v>87</v>
      </c>
      <c r="C79" s="2"/>
      <c r="D79" s="2"/>
      <c r="E79" s="37" t="n">
        <v>121</v>
      </c>
      <c r="F79" s="2"/>
      <c r="G79" s="2"/>
      <c r="H79" s="2"/>
      <c r="I79" s="2"/>
      <c r="J79" s="2"/>
      <c r="K79" s="2"/>
      <c r="L79" s="37"/>
      <c r="M79" s="2"/>
      <c r="N79" s="2"/>
      <c r="P79" s="2"/>
      <c r="Q79" s="2"/>
      <c r="R79" s="23" t="n">
        <f aca="false">AVERAGEIF($C$79:$Q$79, "&gt;0")</f>
        <v>121</v>
      </c>
    </row>
    <row r="80" customFormat="false" ht="12.8" hidden="false" customHeight="false" outlineLevel="0" collapsed="false">
      <c r="A80" s="2" t="s">
        <v>88</v>
      </c>
      <c r="C80" s="2"/>
      <c r="D80" s="2"/>
      <c r="E80" s="2"/>
      <c r="F80" s="37"/>
      <c r="G80" s="2"/>
      <c r="H80" s="2"/>
      <c r="I80" s="2"/>
      <c r="J80" s="2"/>
      <c r="K80" s="2"/>
      <c r="L80" s="2"/>
      <c r="M80" s="37"/>
      <c r="N80" s="2"/>
      <c r="P80" s="2"/>
      <c r="Q80" s="2"/>
      <c r="R80" s="41"/>
      <c r="S80" s="2"/>
    </row>
    <row r="81" customFormat="false" ht="12.8" hidden="false" customHeight="false" outlineLevel="0" collapsed="false">
      <c r="A81" s="2" t="s">
        <v>89</v>
      </c>
      <c r="C81" s="2"/>
      <c r="D81" s="2"/>
      <c r="E81" s="2"/>
      <c r="F81" s="2"/>
      <c r="G81" s="37"/>
      <c r="H81" s="2"/>
      <c r="I81" s="2"/>
      <c r="J81" s="2"/>
      <c r="K81" s="2"/>
      <c r="L81" s="2"/>
      <c r="M81" s="2"/>
      <c r="N81" s="37"/>
      <c r="P81" s="2"/>
      <c r="Q81" s="2"/>
      <c r="R81" s="41"/>
      <c r="S81" s="2"/>
      <c r="T81" s="2"/>
    </row>
    <row r="82" customFormat="false" ht="12.8" hidden="false" customHeight="false" outlineLevel="0" collapsed="false">
      <c r="A82" s="2" t="s">
        <v>90</v>
      </c>
      <c r="B82" s="40" t="n">
        <v>145</v>
      </c>
      <c r="C82" s="2"/>
      <c r="D82" s="2"/>
      <c r="E82" s="2"/>
      <c r="F82" s="2"/>
      <c r="G82" s="2" t="n">
        <v>94</v>
      </c>
      <c r="H82" s="37" t="n">
        <v>142</v>
      </c>
      <c r="I82" s="2" t="n">
        <v>120</v>
      </c>
      <c r="J82" s="2" t="n">
        <v>97</v>
      </c>
      <c r="K82" s="2" t="n">
        <v>134</v>
      </c>
      <c r="L82" s="2" t="n">
        <v>155</v>
      </c>
      <c r="M82" s="2" t="n">
        <v>102</v>
      </c>
      <c r="N82" s="2"/>
      <c r="O82" s="37" t="n">
        <v>150</v>
      </c>
      <c r="P82" s="2"/>
      <c r="Q82" s="2"/>
      <c r="R82" s="23" t="n">
        <f aca="false">AVERAGEIF($C$82:$Q$82, "&gt;0")</f>
        <v>124.25</v>
      </c>
      <c r="S82" s="2"/>
      <c r="T82" s="2"/>
      <c r="U82" s="36"/>
    </row>
    <row r="83" customFormat="false" ht="12.8" hidden="false" customHeight="false" outlineLevel="0" collapsed="false">
      <c r="A83" s="2" t="s">
        <v>91</v>
      </c>
      <c r="B83" s="40" t="n">
        <v>142</v>
      </c>
      <c r="C83" s="2"/>
      <c r="D83" s="2"/>
      <c r="E83" s="2"/>
      <c r="F83" s="2"/>
      <c r="G83" s="2"/>
      <c r="H83" s="2"/>
      <c r="I83" s="37" t="n">
        <v>112</v>
      </c>
      <c r="J83" s="2"/>
      <c r="K83" s="2" t="n">
        <v>112</v>
      </c>
      <c r="L83" s="2"/>
      <c r="M83" s="2"/>
      <c r="N83" s="2"/>
      <c r="O83" s="2" t="n">
        <v>176</v>
      </c>
      <c r="P83" s="37" t="n">
        <v>115</v>
      </c>
      <c r="Q83" s="2"/>
      <c r="R83" s="23" t="n">
        <f aca="false">AVERAGEIF($C$83:$Q$83, "&gt;0")</f>
        <v>128.75</v>
      </c>
    </row>
    <row r="84" customFormat="false" ht="12.8" hidden="false" customHeight="false" outlineLevel="0" collapsed="false">
      <c r="A84" s="2" t="s">
        <v>92</v>
      </c>
      <c r="B84" s="40" t="n">
        <v>133</v>
      </c>
      <c r="C84" s="37"/>
      <c r="D84" s="2" t="n">
        <v>140</v>
      </c>
      <c r="E84" s="2"/>
      <c r="F84" s="2" t="n">
        <v>144</v>
      </c>
      <c r="G84" s="2" t="n">
        <v>112</v>
      </c>
      <c r="H84" s="2"/>
      <c r="I84" s="2"/>
      <c r="J84" s="37"/>
      <c r="K84" s="2"/>
      <c r="L84" s="2"/>
      <c r="M84" s="2"/>
      <c r="N84" s="2"/>
      <c r="P84" s="2"/>
      <c r="Q84" s="37" t="n">
        <v>142</v>
      </c>
      <c r="R84" s="23" t="n">
        <f aca="false">AVERAGEIF($C$84:$Q$84, "&gt;0")</f>
        <v>134.5</v>
      </c>
    </row>
    <row r="85" customFormat="false" ht="12.8" hidden="false" customHeight="false" outlineLevel="0" collapsed="false">
      <c r="A85" s="2" t="s">
        <v>93</v>
      </c>
      <c r="B85" s="2" t="n">
        <v>118</v>
      </c>
      <c r="C85" s="2"/>
      <c r="D85" s="37" t="n">
        <v>126</v>
      </c>
      <c r="E85" s="2" t="n">
        <v>154</v>
      </c>
      <c r="F85" s="2" t="n">
        <v>125</v>
      </c>
      <c r="G85" s="2" t="n">
        <v>117</v>
      </c>
      <c r="H85" s="2"/>
      <c r="I85" s="2" t="n">
        <v>144</v>
      </c>
      <c r="J85" s="2"/>
      <c r="K85" s="37"/>
      <c r="L85" s="2"/>
      <c r="M85" s="2"/>
      <c r="N85" s="2"/>
      <c r="P85" s="2"/>
      <c r="Q85" s="2"/>
      <c r="R85" s="23" t="n">
        <f aca="false">AVERAGEIF($C$85:$Q$85, "&gt;0")</f>
        <v>133.2</v>
      </c>
    </row>
    <row r="86" customFormat="false" ht="12.8" hidden="false" customHeight="false" outlineLevel="0" collapsed="false">
      <c r="A86" s="2" t="s">
        <v>94</v>
      </c>
      <c r="C86" s="2"/>
      <c r="D86" s="2"/>
      <c r="E86" s="37" t="n">
        <v>117</v>
      </c>
      <c r="F86" s="2"/>
      <c r="G86" s="2"/>
      <c r="H86" s="2" t="n">
        <v>117</v>
      </c>
      <c r="I86" s="2"/>
      <c r="J86" s="2"/>
      <c r="K86" s="2"/>
      <c r="L86" s="37" t="n">
        <v>97</v>
      </c>
      <c r="M86" s="2"/>
      <c r="N86" s="2"/>
      <c r="P86" s="2"/>
      <c r="Q86" s="2" t="n">
        <v>114</v>
      </c>
      <c r="R86" s="23" t="n">
        <f aca="false">AVERAGEIF($C$86:$Q$86, "&gt;0")</f>
        <v>111.25</v>
      </c>
    </row>
    <row r="87" customFormat="false" ht="12.8" hidden="false" customHeight="false" outlineLevel="0" collapsed="false">
      <c r="A87" s="2" t="s">
        <v>95</v>
      </c>
      <c r="B87" s="40" t="n">
        <v>137</v>
      </c>
      <c r="C87" s="2"/>
      <c r="D87" s="2"/>
      <c r="E87" s="2"/>
      <c r="F87" s="37" t="n">
        <v>140</v>
      </c>
      <c r="G87" s="2"/>
      <c r="H87" s="2"/>
      <c r="I87" s="2"/>
      <c r="J87" s="2"/>
      <c r="K87" s="35" t="n">
        <v>148</v>
      </c>
      <c r="L87" s="2"/>
      <c r="M87" s="37"/>
      <c r="N87" s="2" t="n">
        <v>133</v>
      </c>
      <c r="P87" s="2"/>
      <c r="Q87" s="2" t="n">
        <v>120</v>
      </c>
      <c r="R87" s="23" t="n">
        <f aca="false">AVERAGEIF($C$87:$Q$87, "&gt;0")</f>
        <v>135.25</v>
      </c>
      <c r="U87" s="5" t="s">
        <v>96</v>
      </c>
    </row>
    <row r="88" customFormat="false" ht="12.8" hidden="false" customHeight="false" outlineLevel="0" collapsed="false">
      <c r="A88" s="2" t="s">
        <v>97</v>
      </c>
      <c r="B88" s="40" t="n">
        <v>131</v>
      </c>
      <c r="C88" s="2"/>
      <c r="D88" s="2"/>
      <c r="E88" s="2"/>
      <c r="F88" s="2"/>
      <c r="G88" s="37"/>
      <c r="H88" s="2"/>
      <c r="I88" s="2"/>
      <c r="J88" s="2"/>
      <c r="K88" s="2"/>
      <c r="L88" s="2"/>
      <c r="M88" s="2"/>
      <c r="N88" s="37" t="n">
        <v>103</v>
      </c>
      <c r="P88" s="2"/>
      <c r="Q88" s="2"/>
      <c r="R88" s="23" t="n">
        <f aca="false">AVERAGEIF($C$88:$Q$88, "&gt;0")</f>
        <v>103</v>
      </c>
    </row>
    <row r="89" customFormat="false" ht="12.8" hidden="false" customHeight="false" outlineLevel="0" collapsed="false">
      <c r="A89" s="2" t="s">
        <v>98</v>
      </c>
      <c r="C89" s="2"/>
      <c r="D89" s="2" t="n">
        <v>134</v>
      </c>
      <c r="E89" s="2"/>
      <c r="F89" s="2"/>
      <c r="G89" s="2"/>
      <c r="H89" s="37" t="n">
        <v>176</v>
      </c>
      <c r="I89" s="2"/>
      <c r="J89" s="2"/>
      <c r="K89" s="2"/>
      <c r="L89" s="2"/>
      <c r="M89" s="2"/>
      <c r="N89" s="2"/>
      <c r="O89" s="37" t="n">
        <v>152</v>
      </c>
      <c r="P89" s="2" t="n">
        <v>162</v>
      </c>
      <c r="Q89" s="2" t="n">
        <v>140</v>
      </c>
      <c r="R89" s="23" t="n">
        <f aca="false">AVERAGEIF($C$89:$Q$89, "&gt;0")</f>
        <v>152.8</v>
      </c>
    </row>
    <row r="90" customFormat="false" ht="12.8" hidden="false" customHeight="false" outlineLevel="0" collapsed="false">
      <c r="A90" s="2" t="s">
        <v>99</v>
      </c>
      <c r="B90" s="40" t="n">
        <v>135</v>
      </c>
      <c r="C90" s="2"/>
      <c r="D90" s="2"/>
      <c r="E90" s="2"/>
      <c r="F90" s="2"/>
      <c r="G90" s="2"/>
      <c r="H90" s="2"/>
      <c r="I90" s="37"/>
      <c r="J90" s="2"/>
      <c r="K90" s="2"/>
      <c r="L90" s="2"/>
      <c r="M90" s="2"/>
      <c r="N90" s="2"/>
      <c r="P90" s="37"/>
      <c r="Q90" s="2"/>
    </row>
    <row r="91" customFormat="false" ht="12.8" hidden="false" customHeight="false" outlineLevel="0" collapsed="false">
      <c r="A91" s="2" t="s">
        <v>100</v>
      </c>
      <c r="B91" s="42"/>
      <c r="C91" s="37"/>
      <c r="D91" s="2"/>
      <c r="E91" s="2"/>
      <c r="F91" s="2"/>
      <c r="G91" s="2"/>
      <c r="H91" s="2"/>
      <c r="I91" s="2"/>
      <c r="J91" s="37" t="n">
        <v>187</v>
      </c>
      <c r="K91" s="2" t="n">
        <v>142</v>
      </c>
      <c r="L91" s="2"/>
      <c r="M91" s="2" t="n">
        <v>129</v>
      </c>
      <c r="N91" s="2"/>
      <c r="O91" s="2" t="n">
        <v>95</v>
      </c>
      <c r="P91" s="2" t="n">
        <v>129</v>
      </c>
      <c r="Q91" s="37"/>
      <c r="R91" s="23" t="n">
        <f aca="false">AVERAGEIF($C$91:$Q$91, "&gt;0")</f>
        <v>136.4</v>
      </c>
      <c r="S91" s="43"/>
    </row>
    <row r="92" customFormat="false" ht="12.8" hidden="false" customHeight="false" outlineLevel="0" collapsed="false">
      <c r="A92" s="2" t="s">
        <v>101</v>
      </c>
      <c r="B92" s="35" t="n">
        <v>109</v>
      </c>
      <c r="C92" s="2"/>
      <c r="D92" s="37" t="n">
        <v>109</v>
      </c>
      <c r="E92" s="2"/>
      <c r="F92" s="2"/>
      <c r="G92" s="2"/>
      <c r="H92" s="2"/>
      <c r="I92" s="2"/>
      <c r="J92" s="2"/>
      <c r="K92" s="37"/>
      <c r="L92" s="2"/>
      <c r="M92" s="2"/>
      <c r="N92" s="2"/>
      <c r="P92" s="2"/>
      <c r="Q92" s="2"/>
      <c r="R92" s="23" t="n">
        <f aca="false">AVERAGEIF($C$92:$Q$92, "&gt;0")</f>
        <v>109</v>
      </c>
    </row>
    <row r="93" customFormat="false" ht="12.8" hidden="false" customHeight="false" outlineLevel="0" collapsed="false">
      <c r="A93" s="2" t="s">
        <v>102</v>
      </c>
      <c r="B93" s="44" t="n">
        <v>140</v>
      </c>
      <c r="C93" s="2"/>
      <c r="D93" s="2"/>
      <c r="E93" s="37" t="n">
        <v>132</v>
      </c>
      <c r="F93" s="2"/>
      <c r="G93" s="2" t="n">
        <v>124</v>
      </c>
      <c r="H93" s="2"/>
      <c r="I93" s="2" t="n">
        <v>131</v>
      </c>
      <c r="J93" s="2" t="n">
        <v>109</v>
      </c>
      <c r="K93" s="2"/>
      <c r="L93" s="37"/>
      <c r="M93" s="2"/>
      <c r="N93" s="2"/>
      <c r="O93" s="2" t="n">
        <v>157</v>
      </c>
      <c r="P93" s="2" t="n">
        <v>151</v>
      </c>
      <c r="Q93" s="2" t="n">
        <v>160</v>
      </c>
      <c r="R93" s="23" t="n">
        <f aca="false">AVERAGEIF($C$93:$Q$93, "&gt;0")</f>
        <v>137.714285714286</v>
      </c>
      <c r="S93" s="45"/>
    </row>
    <row r="94" customFormat="false" ht="12.8" hidden="false" customHeight="false" outlineLevel="0" collapsed="false">
      <c r="A94" s="2" t="s">
        <v>103</v>
      </c>
      <c r="B94" s="44" t="n">
        <v>135</v>
      </c>
      <c r="C94" s="2"/>
      <c r="D94" s="2"/>
      <c r="E94" s="2"/>
      <c r="F94" s="37"/>
      <c r="G94" s="2" t="n">
        <v>118</v>
      </c>
      <c r="H94" s="2"/>
      <c r="I94" s="2" t="n">
        <v>127</v>
      </c>
      <c r="J94" s="2"/>
      <c r="K94" s="2"/>
      <c r="L94" s="2" t="n">
        <v>176</v>
      </c>
      <c r="M94" s="40" t="n">
        <v>210</v>
      </c>
      <c r="N94" s="2" t="n">
        <v>167</v>
      </c>
      <c r="O94" s="2" t="n">
        <v>195</v>
      </c>
      <c r="P94" s="2" t="n">
        <v>183</v>
      </c>
      <c r="Q94" s="2" t="n">
        <v>185</v>
      </c>
      <c r="R94" s="23" t="n">
        <f aca="false">AVERAGEIF($C$94:$Q$94, "&gt;0")</f>
        <v>170.125</v>
      </c>
      <c r="U94" s="46"/>
    </row>
    <row r="95" customFormat="false" ht="12.8" hidden="false" customHeight="false" outlineLevel="0" collapsed="false">
      <c r="A95" s="2" t="s">
        <v>104</v>
      </c>
      <c r="B95" s="42"/>
      <c r="C95" s="2"/>
      <c r="D95" s="2"/>
      <c r="E95" s="2" t="n">
        <v>109</v>
      </c>
      <c r="F95" s="2" t="n">
        <v>137</v>
      </c>
      <c r="G95" s="37"/>
      <c r="H95" s="2" t="n">
        <v>109</v>
      </c>
      <c r="I95" s="2" t="n">
        <v>131</v>
      </c>
      <c r="J95" s="2"/>
      <c r="K95" s="2"/>
      <c r="L95" s="2"/>
      <c r="M95" s="2" t="n">
        <v>124</v>
      </c>
      <c r="N95" s="37" t="n">
        <v>125</v>
      </c>
      <c r="O95" s="2" t="n">
        <v>135</v>
      </c>
      <c r="P95" s="2" t="n">
        <v>110</v>
      </c>
      <c r="Q95" s="2" t="n">
        <v>159</v>
      </c>
      <c r="R95" s="23" t="n">
        <f aca="false">AVERAGEIF($C$95:$Q$95, "&gt;0")</f>
        <v>126.555555555556</v>
      </c>
      <c r="U95" s="47" t="s">
        <v>105</v>
      </c>
    </row>
    <row r="96" customFormat="false" ht="67.95" hidden="false" customHeight="false" outlineLevel="0" collapsed="false">
      <c r="A96" s="2" t="s">
        <v>106</v>
      </c>
      <c r="B96" s="44" t="n">
        <v>139</v>
      </c>
      <c r="C96" s="2"/>
      <c r="D96" s="2" t="n">
        <v>179</v>
      </c>
      <c r="E96" s="2" t="n">
        <v>127</v>
      </c>
      <c r="F96" s="2" t="n">
        <v>136</v>
      </c>
      <c r="G96" s="2" t="n">
        <v>138</v>
      </c>
      <c r="H96" s="37" t="n">
        <v>126</v>
      </c>
      <c r="I96" s="2" t="n">
        <v>134</v>
      </c>
      <c r="J96" s="2"/>
      <c r="K96" s="2" t="n">
        <v>141</v>
      </c>
      <c r="L96" s="2" t="n">
        <v>136</v>
      </c>
      <c r="M96" s="2"/>
      <c r="N96" s="2"/>
      <c r="O96" s="37" t="n">
        <v>112</v>
      </c>
      <c r="P96" s="2"/>
      <c r="Q96" s="2"/>
      <c r="R96" s="48" t="n">
        <f aca="false">AVERAGEIF($C$96:$Q$96, "&gt;0")</f>
        <v>136.555555555556</v>
      </c>
      <c r="U96" s="49" t="s">
        <v>107</v>
      </c>
    </row>
    <row r="97" customFormat="false" ht="34.6" hidden="false" customHeight="false" outlineLevel="0" collapsed="false">
      <c r="A97" s="2" t="s">
        <v>108</v>
      </c>
      <c r="B97" s="44" t="n">
        <v>125</v>
      </c>
      <c r="C97" s="2"/>
      <c r="D97" s="2"/>
      <c r="E97" s="2" t="n">
        <v>131</v>
      </c>
      <c r="F97" s="2"/>
      <c r="G97" s="2"/>
      <c r="H97" s="2" t="n">
        <v>145</v>
      </c>
      <c r="I97" s="37" t="n">
        <v>124</v>
      </c>
      <c r="J97" s="2"/>
      <c r="K97" s="2"/>
      <c r="L97" s="2"/>
      <c r="M97" s="2" t="n">
        <v>95</v>
      </c>
      <c r="N97" s="2" t="n">
        <v>124</v>
      </c>
      <c r="P97" s="37" t="n">
        <v>142</v>
      </c>
      <c r="Q97" s="2" t="n">
        <v>104</v>
      </c>
      <c r="R97" s="48" t="n">
        <f aca="false">AVERAGEIF($C$97:$Q$97, "&gt;0")</f>
        <v>123.571428571429</v>
      </c>
      <c r="U97" s="47" t="s">
        <v>109</v>
      </c>
    </row>
    <row r="98" customFormat="false" ht="12.8" hidden="false" customHeight="false" outlineLevel="0" collapsed="false">
      <c r="A98" s="2" t="s">
        <v>110</v>
      </c>
      <c r="B98" s="44" t="n">
        <v>128</v>
      </c>
      <c r="C98" s="37"/>
      <c r="D98" s="2"/>
      <c r="E98" s="2" t="n">
        <v>94</v>
      </c>
      <c r="F98" s="2"/>
      <c r="G98" s="2" t="n">
        <v>135</v>
      </c>
      <c r="H98" s="2"/>
      <c r="I98" s="2" t="n">
        <v>145</v>
      </c>
      <c r="J98" s="37" t="n">
        <v>144</v>
      </c>
      <c r="K98" s="2" t="n">
        <v>149</v>
      </c>
      <c r="L98" s="2" t="n">
        <v>118</v>
      </c>
      <c r="M98" s="2"/>
      <c r="N98" s="2"/>
      <c r="P98" s="2"/>
      <c r="Q98" s="37"/>
      <c r="R98" s="48" t="n">
        <f aca="false">AVERAGEIF($C$98:$Q$98, "&gt;0")</f>
        <v>130.833333333333</v>
      </c>
      <c r="U98" s="47"/>
    </row>
    <row r="99" customFormat="false" ht="12.8" hidden="false" customHeight="false" outlineLevel="0" collapsed="false">
      <c r="A99" s="2" t="s">
        <v>111</v>
      </c>
      <c r="B99" s="44" t="n">
        <v>132</v>
      </c>
      <c r="C99" s="2"/>
      <c r="D99" s="37"/>
      <c r="E99" s="2"/>
      <c r="F99" s="2"/>
      <c r="G99" s="2"/>
      <c r="H99" s="2"/>
      <c r="I99" s="2"/>
      <c r="J99" s="2"/>
      <c r="K99" s="37" t="n">
        <v>123</v>
      </c>
      <c r="L99" s="2"/>
      <c r="M99" s="2"/>
      <c r="N99" s="2"/>
      <c r="O99" s="2" t="n">
        <v>112</v>
      </c>
      <c r="P99" s="2" t="n">
        <v>116</v>
      </c>
      <c r="Q99" s="2" t="n">
        <v>109</v>
      </c>
      <c r="R99" s="48" t="n">
        <f aca="false">AVERAGEIF($C$99:$Q$99, "&gt;0")</f>
        <v>115</v>
      </c>
      <c r="U99" s="5" t="s">
        <v>112</v>
      </c>
    </row>
    <row r="100" customFormat="false" ht="45.75" hidden="false" customHeight="false" outlineLevel="0" collapsed="false">
      <c r="A100" s="2" t="s">
        <v>113</v>
      </c>
      <c r="B100" s="50" t="n">
        <v>109</v>
      </c>
      <c r="C100" s="2"/>
      <c r="D100" s="2"/>
      <c r="E100" s="37" t="n">
        <v>135</v>
      </c>
      <c r="F100" s="2" t="n">
        <v>139</v>
      </c>
      <c r="G100" s="2" t="n">
        <v>121</v>
      </c>
      <c r="H100" s="2" t="n">
        <v>160</v>
      </c>
      <c r="I100" s="2"/>
      <c r="J100" s="2" t="n">
        <v>131</v>
      </c>
      <c r="K100" s="2"/>
      <c r="L100" s="37" t="n">
        <v>111</v>
      </c>
      <c r="M100" s="2"/>
      <c r="N100" s="2"/>
      <c r="P100" s="2" t="n">
        <v>125</v>
      </c>
      <c r="Q100" s="2" t="n">
        <v>119</v>
      </c>
      <c r="R100" s="48" t="n">
        <f aca="false">AVERAGEIF($C$100:$Q$100, "&gt;0")</f>
        <v>130.125</v>
      </c>
      <c r="U100" s="5" t="s">
        <v>114</v>
      </c>
    </row>
    <row r="101" customFormat="false" ht="34.6" hidden="false" customHeight="false" outlineLevel="0" collapsed="false">
      <c r="A101" s="2" t="s">
        <v>115</v>
      </c>
      <c r="B101" s="2" t="n">
        <v>121</v>
      </c>
      <c r="C101" s="2"/>
      <c r="D101" s="2"/>
      <c r="E101" s="2" t="n">
        <v>130</v>
      </c>
      <c r="F101" s="37" t="n">
        <v>96</v>
      </c>
      <c r="G101" s="2" t="n">
        <v>104</v>
      </c>
      <c r="H101" s="2" t="n">
        <v>124</v>
      </c>
      <c r="I101" s="2"/>
      <c r="J101" s="2" t="n">
        <v>124</v>
      </c>
      <c r="K101" s="2" t="n">
        <v>124</v>
      </c>
      <c r="L101" s="2"/>
      <c r="M101" s="37" t="n">
        <v>121</v>
      </c>
      <c r="N101" s="2"/>
      <c r="P101" s="2"/>
      <c r="Q101" s="2" t="n">
        <v>134</v>
      </c>
      <c r="R101" s="48" t="n">
        <f aca="false">AVERAGEIF($C$101:$Q$101, "&gt;0")</f>
        <v>119.625</v>
      </c>
      <c r="U101" s="5" t="s">
        <v>116</v>
      </c>
    </row>
    <row r="102" customFormat="false" ht="12.8" hidden="false" customHeight="false" outlineLevel="0" collapsed="false">
      <c r="A102" s="2" t="s">
        <v>117</v>
      </c>
      <c r="B102" s="44" t="n">
        <v>134</v>
      </c>
      <c r="C102" s="2"/>
      <c r="D102" s="2"/>
      <c r="E102" s="2"/>
      <c r="F102" s="2"/>
      <c r="G102" s="37"/>
      <c r="H102" s="2"/>
      <c r="I102" s="2"/>
      <c r="J102" s="2"/>
      <c r="K102" s="2" t="n">
        <v>92</v>
      </c>
      <c r="L102" s="2"/>
      <c r="M102" s="2"/>
      <c r="N102" s="40" t="n">
        <v>235</v>
      </c>
      <c r="P102" s="2" t="n">
        <v>110</v>
      </c>
      <c r="Q102" s="2" t="n">
        <v>84</v>
      </c>
      <c r="R102" s="48" t="n">
        <f aca="false">AVERAGEIF($C$102:$Q$102,"&gt;0")</f>
        <v>130.25</v>
      </c>
      <c r="U102" s="5" t="s">
        <v>118</v>
      </c>
    </row>
    <row r="103" customFormat="false" ht="12.8" hidden="false" customHeight="false" outlineLevel="0" collapsed="false">
      <c r="A103" s="2" t="s">
        <v>119</v>
      </c>
      <c r="B103" s="28" t="n">
        <v>99</v>
      </c>
      <c r="C103" s="2"/>
      <c r="D103" s="2"/>
      <c r="E103" s="2"/>
      <c r="F103" s="2"/>
      <c r="G103" s="2"/>
      <c r="H103" s="37"/>
      <c r="I103" s="2"/>
      <c r="J103" s="2"/>
      <c r="K103" s="2"/>
      <c r="L103" s="2" t="n">
        <v>117</v>
      </c>
      <c r="M103" s="2"/>
      <c r="N103" s="2"/>
      <c r="O103" s="37" t="n">
        <v>145</v>
      </c>
      <c r="P103" s="2" t="n">
        <v>194</v>
      </c>
      <c r="Q103" s="2" t="n">
        <v>119</v>
      </c>
      <c r="R103" s="48" t="n">
        <f aca="false">AVERAGEIF($C$103:$Q$103,"&gt;0")</f>
        <v>143.75</v>
      </c>
    </row>
    <row r="104" customFormat="false" ht="12.8" hidden="false" customHeight="false" outlineLevel="0" collapsed="false">
      <c r="A104" s="1" t="s">
        <v>120</v>
      </c>
      <c r="C104" s="37"/>
      <c r="D104" s="2"/>
      <c r="E104" s="2"/>
      <c r="F104" s="2"/>
      <c r="G104" s="2"/>
      <c r="H104" s="2"/>
      <c r="I104" s="2"/>
      <c r="J104" s="37"/>
      <c r="K104" s="2"/>
      <c r="L104" s="2" t="n">
        <v>109</v>
      </c>
      <c r="M104" s="2"/>
      <c r="N104" s="2"/>
      <c r="O104" s="2" t="n">
        <v>148</v>
      </c>
      <c r="P104" s="2" t="n">
        <v>139</v>
      </c>
      <c r="Q104" s="37" t="n">
        <v>135</v>
      </c>
      <c r="R104" s="48" t="n">
        <f aca="false">AVERAGEIF($C104:$Q104,"&gt;0")</f>
        <v>132.75</v>
      </c>
      <c r="U104" s="5" t="s">
        <v>121</v>
      </c>
    </row>
    <row r="105" customFormat="false" ht="67.95" hidden="false" customHeight="false" outlineLevel="0" collapsed="false">
      <c r="A105" s="1" t="s">
        <v>122</v>
      </c>
      <c r="B105" s="2" t="n">
        <v>119</v>
      </c>
      <c r="C105" s="2"/>
      <c r="D105" s="37" t="n">
        <v>125</v>
      </c>
      <c r="E105" s="2"/>
      <c r="F105" s="2"/>
      <c r="G105" s="2" t="n">
        <v>82</v>
      </c>
      <c r="H105" s="2" t="n">
        <v>151</v>
      </c>
      <c r="I105" s="2" t="n">
        <v>121</v>
      </c>
      <c r="J105" s="2" t="n">
        <v>154</v>
      </c>
      <c r="K105" s="37" t="n">
        <v>157</v>
      </c>
      <c r="L105" s="2" t="n">
        <v>175</v>
      </c>
      <c r="M105" s="2" t="n">
        <v>153</v>
      </c>
      <c r="N105" s="2" t="n">
        <v>174</v>
      </c>
      <c r="O105" s="4"/>
      <c r="P105" s="2" t="n">
        <v>96</v>
      </c>
      <c r="Q105" s="2" t="n">
        <v>77</v>
      </c>
      <c r="R105" s="48" t="n">
        <f aca="false">AVERAGEIF($C105:$Q105,"&gt;0")</f>
        <v>133.181818181818</v>
      </c>
      <c r="U105" s="5" t="s">
        <v>123</v>
      </c>
    </row>
    <row r="106" customFormat="false" ht="34.6" hidden="false" customHeight="false" outlineLevel="0" collapsed="false">
      <c r="A106" s="1" t="s">
        <v>124</v>
      </c>
      <c r="B106" s="2" t="n">
        <v>117</v>
      </c>
      <c r="C106" s="2"/>
      <c r="D106" s="2" t="n">
        <v>121</v>
      </c>
      <c r="E106" s="37" t="n">
        <v>104</v>
      </c>
      <c r="F106" s="2"/>
      <c r="G106" s="2" t="n">
        <v>113</v>
      </c>
      <c r="H106" s="2" t="n">
        <v>112</v>
      </c>
      <c r="I106" s="2" t="n">
        <v>115</v>
      </c>
      <c r="J106" s="2"/>
      <c r="K106" s="2"/>
      <c r="L106" s="37" t="n">
        <v>111</v>
      </c>
      <c r="M106" s="2" t="n">
        <v>90</v>
      </c>
      <c r="N106" s="2"/>
      <c r="P106" s="2"/>
      <c r="Q106" s="2" t="n">
        <v>141</v>
      </c>
      <c r="R106" s="48" t="n">
        <f aca="false">AVERAGEIF($C106:$Q106,"&gt;0")</f>
        <v>113.375</v>
      </c>
      <c r="U106" s="5" t="s">
        <v>125</v>
      </c>
    </row>
    <row r="107" customFormat="false" ht="56.85" hidden="false" customHeight="false" outlineLevel="0" collapsed="false">
      <c r="A107" s="1" t="s">
        <v>126</v>
      </c>
      <c r="B107" s="2" t="n">
        <v>117</v>
      </c>
      <c r="C107" s="2"/>
      <c r="D107" s="2" t="n">
        <v>153</v>
      </c>
      <c r="E107" s="2"/>
      <c r="F107" s="37" t="n">
        <v>133</v>
      </c>
      <c r="G107" s="2" t="n">
        <v>116</v>
      </c>
      <c r="H107" s="2"/>
      <c r="I107" s="2" t="n">
        <v>87</v>
      </c>
      <c r="J107" s="2" t="n">
        <v>122</v>
      </c>
      <c r="K107" s="2"/>
      <c r="L107" s="2"/>
      <c r="M107" s="37" t="n">
        <v>122</v>
      </c>
      <c r="N107" s="2" t="n">
        <v>127</v>
      </c>
      <c r="P107" s="2"/>
      <c r="Q107" s="2" t="n">
        <v>157</v>
      </c>
      <c r="R107" s="48" t="n">
        <f aca="false">AVERAGEIF($C107:$Q107,"&gt;0")</f>
        <v>127.125</v>
      </c>
      <c r="U107" s="5" t="s">
        <v>127</v>
      </c>
    </row>
    <row r="108" customFormat="false" ht="12.8" hidden="false" customHeight="false" outlineLevel="0" collapsed="false">
      <c r="A108" s="1" t="s">
        <v>128</v>
      </c>
      <c r="B108" s="2" t="n">
        <v>107</v>
      </c>
      <c r="C108" s="2"/>
      <c r="D108" s="2"/>
      <c r="E108" s="2" t="n">
        <v>122</v>
      </c>
      <c r="F108" s="2"/>
      <c r="G108" s="37" t="n">
        <v>111</v>
      </c>
      <c r="H108" s="2"/>
      <c r="I108" s="2"/>
      <c r="J108" s="2" t="n">
        <v>156</v>
      </c>
      <c r="K108" s="2"/>
      <c r="L108" s="2"/>
      <c r="M108" s="2"/>
      <c r="N108" s="37" t="n">
        <v>141</v>
      </c>
      <c r="O108" s="2" t="n">
        <v>123</v>
      </c>
      <c r="P108" s="2" t="n">
        <v>166</v>
      </c>
      <c r="Q108" s="2" t="n">
        <v>115</v>
      </c>
      <c r="R108" s="48" t="n">
        <f aca="false">AVERAGEIF($C108:$Q108,"&gt;0")</f>
        <v>133.428571428571</v>
      </c>
      <c r="U108" s="5" t="s">
        <v>129</v>
      </c>
    </row>
    <row r="109" customFormat="false" ht="23.5" hidden="false" customHeight="false" outlineLevel="0" collapsed="false">
      <c r="A109" s="1" t="s">
        <v>130</v>
      </c>
      <c r="B109" s="2" t="n">
        <v>119</v>
      </c>
      <c r="C109" s="2"/>
      <c r="D109" s="2"/>
      <c r="E109" s="2"/>
      <c r="F109" s="2"/>
      <c r="G109" s="2"/>
      <c r="H109" s="37"/>
      <c r="I109" s="2"/>
      <c r="J109" s="2" t="n">
        <v>135</v>
      </c>
      <c r="K109" s="2"/>
      <c r="L109" s="2" t="n">
        <v>165</v>
      </c>
      <c r="M109" s="2"/>
      <c r="N109" s="2"/>
      <c r="O109" s="37" t="n">
        <v>145</v>
      </c>
      <c r="P109" s="2"/>
      <c r="Q109" s="2"/>
      <c r="R109" s="48" t="n">
        <f aca="false">AVERAGEIF($C109:$Q109,"&gt;0")</f>
        <v>148.333333333333</v>
      </c>
      <c r="U109" s="5" t="s">
        <v>131</v>
      </c>
    </row>
    <row r="110" customFormat="false" ht="12.8" hidden="false" customHeight="false" outlineLevel="0" collapsed="false">
      <c r="A110" s="1" t="s">
        <v>132</v>
      </c>
      <c r="C110" s="2"/>
      <c r="D110" s="2"/>
      <c r="E110" s="2"/>
      <c r="F110" s="2"/>
      <c r="G110" s="2" t="n">
        <v>114</v>
      </c>
      <c r="H110" s="2" t="n">
        <v>190</v>
      </c>
      <c r="I110" s="37" t="n">
        <v>142</v>
      </c>
      <c r="J110" s="2" t="n">
        <v>101</v>
      </c>
      <c r="K110" s="2" t="n">
        <v>115</v>
      </c>
      <c r="L110" s="2" t="n">
        <v>157</v>
      </c>
      <c r="M110" s="2" t="n">
        <v>149</v>
      </c>
      <c r="N110" s="2"/>
      <c r="P110" s="37" t="n">
        <v>143</v>
      </c>
      <c r="Q110" s="2"/>
      <c r="R110" s="48" t="n">
        <f aca="false">AVERAGEIF($C110:$Q110,"&gt;0")</f>
        <v>138.875</v>
      </c>
      <c r="U110" s="5" t="s">
        <v>133</v>
      </c>
    </row>
    <row r="111" customFormat="false" ht="12.8" hidden="false" customHeight="false" outlineLevel="0" collapsed="false">
      <c r="A111" s="1" t="s">
        <v>134</v>
      </c>
      <c r="B111" s="44" t="n">
        <v>156</v>
      </c>
      <c r="C111" s="37" t="n">
        <v>163</v>
      </c>
      <c r="D111" s="2"/>
      <c r="E111" s="2"/>
      <c r="F111" s="2"/>
      <c r="G111" s="2" t="n">
        <v>119</v>
      </c>
      <c r="H111" s="2"/>
      <c r="I111" s="2"/>
      <c r="J111" s="37" t="n">
        <v>132</v>
      </c>
      <c r="K111" s="2" t="n">
        <v>134</v>
      </c>
      <c r="L111" s="2" t="n">
        <v>140</v>
      </c>
      <c r="M111" s="2" t="n">
        <v>147</v>
      </c>
      <c r="N111" s="2" t="n">
        <v>135</v>
      </c>
      <c r="P111" s="2"/>
      <c r="Q111" s="37" t="n">
        <v>131</v>
      </c>
      <c r="R111" s="48" t="n">
        <f aca="false">AVERAGEIF($C111:$Q111,"&gt;0")</f>
        <v>137.625</v>
      </c>
    </row>
    <row r="112" customFormat="false" ht="23.5" hidden="false" customHeight="false" outlineLevel="0" collapsed="false">
      <c r="A112" s="1" t="s">
        <v>135</v>
      </c>
      <c r="B112" s="42" t="n">
        <v>117</v>
      </c>
      <c r="C112" s="2"/>
      <c r="D112" s="37"/>
      <c r="E112" s="2"/>
      <c r="F112" s="2" t="n">
        <v>140</v>
      </c>
      <c r="G112" s="2" t="n">
        <v>144</v>
      </c>
      <c r="H112" s="2" t="n">
        <v>129</v>
      </c>
      <c r="I112" s="2"/>
      <c r="J112" s="2"/>
      <c r="K112" s="37" t="n">
        <v>142</v>
      </c>
      <c r="L112" s="2" t="n">
        <v>133</v>
      </c>
      <c r="M112" s="2" t="n">
        <v>116</v>
      </c>
      <c r="N112" s="2"/>
      <c r="P112" s="2" t="n">
        <v>156</v>
      </c>
      <c r="Q112" s="2"/>
      <c r="R112" s="48" t="n">
        <f aca="false">AVERAGEIF($C112:$Q112,"&gt;0")</f>
        <v>137.142857142857</v>
      </c>
      <c r="U112" s="5" t="s">
        <v>136</v>
      </c>
    </row>
    <row r="113" customFormat="false" ht="67.95" hidden="false" customHeight="false" outlineLevel="0" collapsed="false">
      <c r="A113" s="1" t="s">
        <v>137</v>
      </c>
      <c r="B113" s="44" t="n">
        <v>135</v>
      </c>
      <c r="C113" s="2"/>
      <c r="D113" s="2"/>
      <c r="E113" s="37"/>
      <c r="F113" s="2" t="n">
        <v>193</v>
      </c>
      <c r="G113" s="2" t="n">
        <v>191</v>
      </c>
      <c r="H113" s="2" t="n">
        <v>127</v>
      </c>
      <c r="I113" s="2" t="n">
        <v>105</v>
      </c>
      <c r="J113" s="2"/>
      <c r="K113" s="2"/>
      <c r="L113" s="37"/>
      <c r="M113" s="2"/>
      <c r="N113" s="2" t="n">
        <v>157</v>
      </c>
      <c r="P113" s="2" t="n">
        <v>117</v>
      </c>
      <c r="Q113" s="2"/>
      <c r="R113" s="48" t="n">
        <f aca="false">AVERAGEIF($C113:$Q113,"&gt;0")</f>
        <v>148.333333333333</v>
      </c>
      <c r="U113" s="5" t="s">
        <v>138</v>
      </c>
    </row>
    <row r="114" customFormat="false" ht="45.75" hidden="false" customHeight="false" outlineLevel="0" collapsed="false">
      <c r="A114" s="1" t="s">
        <v>139</v>
      </c>
      <c r="B114" s="42"/>
      <c r="C114" s="2" t="n">
        <v>135</v>
      </c>
      <c r="D114" s="2"/>
      <c r="E114" s="2"/>
      <c r="F114" s="37" t="n">
        <v>148</v>
      </c>
      <c r="G114" s="2"/>
      <c r="H114" s="2"/>
      <c r="I114" s="2"/>
      <c r="J114" s="2" t="n">
        <v>155</v>
      </c>
      <c r="K114" s="2" t="n">
        <v>159</v>
      </c>
      <c r="L114" s="2" t="n">
        <v>153</v>
      </c>
      <c r="M114" s="37" t="n">
        <v>107</v>
      </c>
      <c r="N114" s="2" t="n">
        <v>116</v>
      </c>
      <c r="O114" s="2" t="n">
        <v>132</v>
      </c>
      <c r="P114" s="2" t="n">
        <v>149</v>
      </c>
      <c r="Q114" s="2"/>
      <c r="R114" s="48" t="n">
        <f aca="false">AVERAGEIF($C114:$Q114,"&gt;0")</f>
        <v>139.333333333333</v>
      </c>
      <c r="U114" s="5" t="s">
        <v>140</v>
      </c>
    </row>
    <row r="115" customFormat="false" ht="56.85" hidden="false" customHeight="false" outlineLevel="0" collapsed="false">
      <c r="A115" s="1" t="s">
        <v>141</v>
      </c>
      <c r="B115" s="44" t="n">
        <v>125</v>
      </c>
      <c r="C115" s="2"/>
      <c r="D115" s="2"/>
      <c r="E115" s="2" t="n">
        <v>149</v>
      </c>
      <c r="F115" s="2" t="n">
        <v>122</v>
      </c>
      <c r="G115" s="37" t="n">
        <v>112</v>
      </c>
      <c r="H115" s="2" t="n">
        <v>127</v>
      </c>
      <c r="I115" s="2"/>
      <c r="J115" s="2"/>
      <c r="K115" s="2" t="n">
        <v>118</v>
      </c>
      <c r="L115" s="2" t="n">
        <v>116</v>
      </c>
      <c r="M115" s="2"/>
      <c r="N115" s="37" t="n">
        <v>159</v>
      </c>
      <c r="P115" s="2" t="n">
        <v>158</v>
      </c>
      <c r="Q115" s="2"/>
      <c r="R115" s="48" t="n">
        <f aca="false">AVERAGEIF($C115:$Q115,"&gt;0")</f>
        <v>132.625</v>
      </c>
      <c r="U115" s="5" t="s">
        <v>142</v>
      </c>
    </row>
    <row r="116" customFormat="false" ht="34.6" hidden="false" customHeight="false" outlineLevel="0" collapsed="false">
      <c r="A116" s="1" t="s">
        <v>143</v>
      </c>
      <c r="B116" s="42" t="n">
        <v>121</v>
      </c>
      <c r="C116" s="2"/>
      <c r="D116" s="2"/>
      <c r="E116" s="2"/>
      <c r="F116" s="2" t="n">
        <v>126</v>
      </c>
      <c r="G116" s="2" t="n">
        <v>180</v>
      </c>
      <c r="H116" s="37" t="n">
        <v>139</v>
      </c>
      <c r="I116" s="2" t="n">
        <v>103</v>
      </c>
      <c r="J116" s="2" t="n">
        <v>138</v>
      </c>
      <c r="K116" s="2" t="n">
        <v>123</v>
      </c>
      <c r="L116" s="2" t="n">
        <v>121</v>
      </c>
      <c r="M116" s="2" t="n">
        <v>114</v>
      </c>
      <c r="N116" s="2" t="n">
        <v>136</v>
      </c>
      <c r="O116" s="37" t="n">
        <v>117</v>
      </c>
      <c r="P116" s="2" t="n">
        <v>126</v>
      </c>
      <c r="Q116" s="2" t="n">
        <v>120</v>
      </c>
      <c r="R116" s="48" t="n">
        <f aca="false">AVERAGEIF($C116:$Q116,"&gt;0")</f>
        <v>128.583333333333</v>
      </c>
      <c r="U116" s="5" t="s">
        <v>144</v>
      </c>
    </row>
    <row r="117" customFormat="false" ht="79.05" hidden="false" customHeight="false" outlineLevel="0" collapsed="false">
      <c r="A117" s="1" t="s">
        <v>145</v>
      </c>
      <c r="B117" s="44" t="n">
        <v>137</v>
      </c>
      <c r="C117" s="2"/>
      <c r="D117" s="2" t="n">
        <v>141</v>
      </c>
      <c r="E117" s="2"/>
      <c r="F117" s="2"/>
      <c r="G117" s="2" t="n">
        <v>126</v>
      </c>
      <c r="H117" s="2" t="n">
        <v>133</v>
      </c>
      <c r="I117" s="37" t="n">
        <v>131</v>
      </c>
      <c r="J117" s="2" t="n">
        <v>184</v>
      </c>
      <c r="K117" s="2" t="n">
        <v>133</v>
      </c>
      <c r="L117" s="2" t="n">
        <v>91</v>
      </c>
      <c r="M117" s="2" t="n">
        <v>117</v>
      </c>
      <c r="N117" s="2" t="n">
        <v>105</v>
      </c>
      <c r="O117" s="2" t="n">
        <v>100</v>
      </c>
      <c r="P117" s="37" t="n">
        <v>117</v>
      </c>
      <c r="Q117" s="2" t="n">
        <v>121</v>
      </c>
      <c r="R117" s="48" t="n">
        <f aca="false">AVERAGEIF($C117:$Q117,"&gt;0")</f>
        <v>124.916666666667</v>
      </c>
      <c r="U117" s="5" t="s">
        <v>146</v>
      </c>
    </row>
    <row r="118" customFormat="false" ht="56.85" hidden="false" customHeight="false" outlineLevel="0" collapsed="false">
      <c r="A118" s="1" t="s">
        <v>147</v>
      </c>
      <c r="B118" s="2" t="n">
        <v>126</v>
      </c>
      <c r="C118" s="37" t="n">
        <v>162</v>
      </c>
      <c r="D118" s="2" t="n">
        <v>164</v>
      </c>
      <c r="E118" s="2" t="n">
        <v>104</v>
      </c>
      <c r="F118" s="2" t="n">
        <v>123</v>
      </c>
      <c r="G118" s="2" t="n">
        <v>112</v>
      </c>
      <c r="H118" s="2" t="n">
        <v>90</v>
      </c>
      <c r="I118" s="2" t="n">
        <v>111</v>
      </c>
      <c r="J118" s="37" t="n">
        <v>108</v>
      </c>
      <c r="K118" s="2" t="n">
        <v>106</v>
      </c>
      <c r="L118" s="2" t="n">
        <v>104</v>
      </c>
      <c r="M118" s="2" t="n">
        <v>90</v>
      </c>
      <c r="N118" s="2" t="n">
        <v>96</v>
      </c>
      <c r="O118" s="2" t="n">
        <v>138</v>
      </c>
      <c r="P118" s="2" t="n">
        <v>111</v>
      </c>
      <c r="Q118" s="37" t="n">
        <v>119</v>
      </c>
      <c r="R118" s="48" t="n">
        <f aca="false">AVERAGEIF($C118:$Q118,"&gt;0")</f>
        <v>115.866666666667</v>
      </c>
      <c r="U118" s="5" t="s">
        <v>148</v>
      </c>
    </row>
    <row r="119" customFormat="false" ht="12.8" hidden="false" customHeight="false" outlineLevel="0" collapsed="false">
      <c r="A119" s="1" t="s">
        <v>149</v>
      </c>
      <c r="B119" s="2" t="n">
        <v>108</v>
      </c>
      <c r="C119" s="2"/>
      <c r="D119" s="37"/>
      <c r="E119" s="2" t="n">
        <v>98</v>
      </c>
      <c r="F119" s="2" t="n">
        <v>98</v>
      </c>
      <c r="G119" s="2"/>
      <c r="H119" s="2"/>
      <c r="I119" s="2"/>
      <c r="J119" s="2"/>
      <c r="K119" s="37" t="n">
        <v>104</v>
      </c>
      <c r="L119" s="2"/>
      <c r="M119" s="2"/>
      <c r="N119" s="2"/>
      <c r="P119" s="2"/>
      <c r="Q119" s="2"/>
      <c r="R119" s="48" t="n">
        <f aca="false">AVERAGEIF($C119:$Q119,"&gt;0")</f>
        <v>100</v>
      </c>
    </row>
    <row r="120" customFormat="false" ht="12.8" hidden="false" customHeight="false" outlineLevel="0" collapsed="false">
      <c r="A120" s="1" t="s">
        <v>150</v>
      </c>
      <c r="B120" s="2" t="n">
        <v>109</v>
      </c>
      <c r="C120" s="2"/>
      <c r="D120" s="2" t="n">
        <v>123</v>
      </c>
      <c r="E120" s="37" t="n">
        <v>126</v>
      </c>
      <c r="F120" s="2"/>
      <c r="G120" s="2"/>
      <c r="H120" s="2"/>
      <c r="I120" s="2"/>
      <c r="J120" s="2"/>
      <c r="K120" s="2" t="n">
        <v>131</v>
      </c>
      <c r="L120" s="37" t="n">
        <v>137</v>
      </c>
      <c r="M120" s="2"/>
      <c r="N120" s="2"/>
      <c r="P120" s="2"/>
      <c r="Q120" s="2"/>
      <c r="R120" s="48" t="n">
        <f aca="false">AVERAGEIF($C120:$Q120,"&gt;0")</f>
        <v>129.25</v>
      </c>
      <c r="U120" s="5" t="s">
        <v>151</v>
      </c>
    </row>
    <row r="121" customFormat="false" ht="12.8" hidden="false" customHeight="false" outlineLevel="0" collapsed="false">
      <c r="A121" s="1" t="s">
        <v>152</v>
      </c>
      <c r="Q121" s="2"/>
    </row>
    <row r="122" customFormat="false" ht="12.8" hidden="false" customHeight="false" outlineLevel="0" collapsed="false">
      <c r="A122" s="1" t="s">
        <v>153</v>
      </c>
      <c r="Q122" s="2"/>
    </row>
    <row r="123" customFormat="false" ht="12.8" hidden="false" customHeight="false" outlineLevel="0" collapsed="false">
      <c r="A123" s="1" t="s">
        <v>154</v>
      </c>
      <c r="Q123" s="2"/>
    </row>
    <row r="124" customFormat="false" ht="12.8" hidden="false" customHeight="false" outlineLevel="0" collapsed="false">
      <c r="Q124" s="2"/>
    </row>
    <row r="125" customFormat="false" ht="12.8" hidden="false" customHeight="false" outlineLevel="0" collapsed="false">
      <c r="Q125" s="2"/>
    </row>
    <row r="126" customFormat="false" ht="12.8" hidden="false" customHeight="false" outlineLevel="0" collapsed="false">
      <c r="Q12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8.34"/>
  </cols>
  <sheetData>
    <row r="1" customFormat="false" ht="197.35" hidden="false" customHeight="true" outlineLevel="0" collapsed="false">
      <c r="B1" s="4"/>
    </row>
    <row r="2" customFormat="false" ht="12.8" hidden="false" customHeight="false" outlineLevel="0" collapsed="false">
      <c r="A2" s="51" t="s">
        <v>155</v>
      </c>
      <c r="B2" s="52" t="s">
        <v>156</v>
      </c>
      <c r="D2" s="53" t="n">
        <f aca="true">TODAY()</f>
        <v>45347</v>
      </c>
    </row>
    <row r="3" customFormat="false" ht="12.8" hidden="false" customHeight="false" outlineLevel="0" collapsed="false">
      <c r="A3" s="54" t="s">
        <v>1</v>
      </c>
      <c r="B3" s="14" t="n">
        <f aca="false">AVERAGEIF('all-day-glucose'!B$19:B$187, "&gt;0")</f>
        <v>116.268292682927</v>
      </c>
    </row>
    <row r="4" customFormat="false" ht="12.8" hidden="false" customHeight="false" outlineLevel="0" collapsed="false">
      <c r="A4" s="55" t="s">
        <v>2</v>
      </c>
      <c r="B4" s="14" t="n">
        <f aca="false">AVERAGEIF('all-day-glucose'!C$19:C$181, "&gt;0")</f>
        <v>123</v>
      </c>
    </row>
    <row r="5" customFormat="false" ht="12.8" hidden="false" customHeight="false" outlineLevel="0" collapsed="false">
      <c r="A5" s="55" t="s">
        <v>3</v>
      </c>
      <c r="B5" s="14" t="n">
        <f aca="false">AVERAGEIF('all-day-glucose'!D$19:D$181, "&gt;0")</f>
        <v>133</v>
      </c>
    </row>
    <row r="6" customFormat="false" ht="12.8" hidden="false" customHeight="false" outlineLevel="0" collapsed="false">
      <c r="A6" s="55" t="s">
        <v>4</v>
      </c>
      <c r="B6" s="14" t="n">
        <f aca="false">AVERAGEIF('all-day-glucose'!E$19:E$181, "&gt;0")</f>
        <v>123.033333333333</v>
      </c>
    </row>
    <row r="7" customFormat="false" ht="12.8" hidden="false" customHeight="false" outlineLevel="0" collapsed="false">
      <c r="A7" s="55" t="s">
        <v>5</v>
      </c>
      <c r="B7" s="14" t="n">
        <f aca="false">AVERAGEIF('all-day-glucose'!F$19:F$181, "&gt;0")</f>
        <v>126.935483870968</v>
      </c>
    </row>
    <row r="8" customFormat="false" ht="12.8" hidden="false" customHeight="false" outlineLevel="0" collapsed="false">
      <c r="A8" s="55" t="s">
        <v>6</v>
      </c>
      <c r="B8" s="14" t="n">
        <f aca="false">AVERAGEIF('all-day-glucose'!G$19:G$181, "&gt;0")</f>
        <v>119.69696969697</v>
      </c>
    </row>
    <row r="9" customFormat="false" ht="12.8" hidden="false" customHeight="false" outlineLevel="0" collapsed="false">
      <c r="A9" s="55" t="s">
        <v>7</v>
      </c>
      <c r="B9" s="14" t="n">
        <f aca="false">AVERAGEIF('all-day-glucose'!H$19:H$181, "&gt;0")</f>
        <v>129.592592592593</v>
      </c>
    </row>
    <row r="10" customFormat="false" ht="12.8" hidden="false" customHeight="false" outlineLevel="0" collapsed="false">
      <c r="A10" s="55" t="s">
        <v>8</v>
      </c>
      <c r="B10" s="14" t="n">
        <f aca="false">AVERAGEIF('all-day-glucose'!I$19:I$181, "&gt;0")</f>
        <v>121.5</v>
      </c>
    </row>
    <row r="11" customFormat="false" ht="12.8" hidden="false" customHeight="false" outlineLevel="0" collapsed="false">
      <c r="A11" s="55" t="s">
        <v>9</v>
      </c>
      <c r="B11" s="14" t="n">
        <f aca="false">AVERAGEIF('all-day-glucose'!J$19:J$181, "&gt;0")</f>
        <v>131.391304347826</v>
      </c>
    </row>
    <row r="12" customFormat="false" ht="12.8" hidden="false" customHeight="false" outlineLevel="0" collapsed="false">
      <c r="A12" s="55" t="s">
        <v>10</v>
      </c>
      <c r="B12" s="14" t="n">
        <f aca="false">AVERAGEIF('all-day-glucose'!K$19:K$181, "&gt;0")</f>
        <v>129.787878787879</v>
      </c>
    </row>
    <row r="13" customFormat="false" ht="12.8" hidden="false" customHeight="false" outlineLevel="0" collapsed="false">
      <c r="A13" s="55" t="s">
        <v>11</v>
      </c>
      <c r="B13" s="14" t="n">
        <f aca="false">AVERAGEIF('all-day-glucose'!L$19:L$181, "&gt;0")</f>
        <v>129.352941176471</v>
      </c>
    </row>
    <row r="14" customFormat="false" ht="12.8" hidden="false" customHeight="false" outlineLevel="0" collapsed="false">
      <c r="A14" s="55" t="s">
        <v>12</v>
      </c>
      <c r="B14" s="14" t="n">
        <f aca="false">AVERAGEIF('all-day-glucose'!M$19:M$181, "&gt;0")</f>
        <v>125.206896551724</v>
      </c>
    </row>
    <row r="15" customFormat="false" ht="12.8" hidden="false" customHeight="false" outlineLevel="0" collapsed="false">
      <c r="A15" s="55" t="s">
        <v>13</v>
      </c>
      <c r="B15" s="14" t="n">
        <f aca="false">AVERAGEIF('all-day-glucose'!N$19:N$181, "&gt;0")</f>
        <v>129.357142857143</v>
      </c>
    </row>
    <row r="16" customFormat="false" ht="12.8" hidden="false" customHeight="false" outlineLevel="0" collapsed="false">
      <c r="A16" s="55" t="s">
        <v>14</v>
      </c>
      <c r="B16" s="14" t="n">
        <f aca="false">AVERAGEIF('all-day-glucose'!O$19:O$181, "&gt;0")</f>
        <v>130.857142857143</v>
      </c>
    </row>
    <row r="17" customFormat="false" ht="12.8" hidden="false" customHeight="false" outlineLevel="0" collapsed="false">
      <c r="A17" s="55" t="s">
        <v>15</v>
      </c>
      <c r="B17" s="14" t="n">
        <f aca="false">AVERAGEIF('all-day-glucose'!P$19:P$181, "&gt;0")</f>
        <v>131.8</v>
      </c>
    </row>
    <row r="18" customFormat="false" ht="12.8" hidden="false" customHeight="false" outlineLevel="0" collapsed="false">
      <c r="A18" s="55" t="s">
        <v>16</v>
      </c>
      <c r="B18" s="14" t="n">
        <f aca="false">AVERAGEIF('all-day-glucose'!Q$19:Q$187, "&gt;0")</f>
        <v>124.324324324324</v>
      </c>
    </row>
    <row r="93" customFormat="false" ht="12.8" hidden="false" customHeight="false" outlineLevel="0" collapsed="false">
      <c r="S93" s="4" t="n">
        <f aca="false">S95</f>
        <v>10</v>
      </c>
    </row>
    <row r="95" customFormat="false" ht="12.8" hidden="false" customHeight="false" outlineLevel="0" collapsed="false">
      <c r="Q95" s="4" t="n">
        <v>159</v>
      </c>
      <c r="S95" s="4" t="n">
        <f aca="true">SUM(INDIRECT(ADDRESS(ROW(),14,3,,)),10)</f>
        <v>10</v>
      </c>
      <c r="U95" s="4" t="s">
        <v>157</v>
      </c>
    </row>
    <row r="111" customFormat="false" ht="12.8" hidden="false" customHeight="false" outlineLevel="0" collapsed="false">
      <c r="Q111" s="4" t="n">
        <v>131</v>
      </c>
    </row>
    <row r="112" customFormat="false" ht="12.8" hidden="false" customHeight="false" outlineLevel="0" collapsed="false">
      <c r="U112" s="56" t="s">
        <v>136</v>
      </c>
    </row>
    <row r="113" customFormat="false" ht="12.8" hidden="false" customHeight="false" outlineLevel="0" collapsed="false">
      <c r="P113" s="4" t="n">
        <v>117</v>
      </c>
      <c r="U113" s="56" t="s">
        <v>158</v>
      </c>
    </row>
    <row r="114" customFormat="false" ht="12.8" hidden="false" customHeight="false" outlineLevel="0" collapsed="false">
      <c r="C114" s="4" t="n">
        <v>135</v>
      </c>
      <c r="F114" s="4" t="n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"/>
    <col collapsed="false" customWidth="true" hidden="false" outlineLevel="0" max="2" min="2" style="4" width="4.12"/>
    <col collapsed="false" customWidth="true" hidden="false" outlineLevel="0" max="4" min="3" style="4" width="3.76"/>
    <col collapsed="false" customWidth="true" hidden="false" outlineLevel="0" max="9" min="5" style="4" width="3.88"/>
    <col collapsed="false" customWidth="true" hidden="false" outlineLevel="0" max="10" min="10" style="4" width="4"/>
    <col collapsed="false" customWidth="true" hidden="false" outlineLevel="0" max="11" min="11" style="4" width="3.76"/>
    <col collapsed="false" customWidth="true" hidden="false" outlineLevel="0" max="12" min="12" style="4" width="3.88"/>
    <col collapsed="false" customWidth="true" hidden="false" outlineLevel="0" max="13" min="13" style="4" width="4.12"/>
    <col collapsed="false" customWidth="true" hidden="false" outlineLevel="0" max="14" min="14" style="4" width="4"/>
    <col collapsed="false" customWidth="true" hidden="false" outlineLevel="0" max="15" min="15" style="4" width="3.88"/>
  </cols>
  <sheetData>
    <row r="1" customFormat="false" ht="12.8" hidden="false" customHeight="false" outlineLevel="0" collapsed="false">
      <c r="A1" s="2" t="n">
        <v>0</v>
      </c>
      <c r="B1" s="2" t="n">
        <v>0</v>
      </c>
      <c r="C1" s="2" t="n">
        <v>0</v>
      </c>
      <c r="D1" s="2" t="s">
        <v>159</v>
      </c>
      <c r="E1" s="2" t="n">
        <v>0</v>
      </c>
      <c r="F1" s="2" t="n">
        <v>0</v>
      </c>
      <c r="G1" s="37" t="s">
        <v>160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37" t="s">
        <v>160</v>
      </c>
    </row>
    <row r="2" customFormat="false" ht="12.8" hidden="false" customHeight="false" outlineLevel="0" collapsed="false">
      <c r="A2" s="37" t="s">
        <v>160</v>
      </c>
      <c r="B2" s="2" t="n">
        <v>0</v>
      </c>
      <c r="C2" s="2" t="n">
        <v>0</v>
      </c>
      <c r="D2" s="2" t="n">
        <v>0</v>
      </c>
      <c r="E2" s="2" t="s">
        <v>159</v>
      </c>
      <c r="F2" s="2" t="n">
        <v>0</v>
      </c>
      <c r="G2" s="2" t="n">
        <v>0</v>
      </c>
      <c r="H2" s="37" t="s">
        <v>160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</row>
    <row r="3" customFormat="false" ht="12.8" hidden="false" customHeight="false" outlineLevel="0" collapsed="false">
      <c r="A3" s="2" t="n">
        <v>0</v>
      </c>
      <c r="B3" s="37" t="s">
        <v>160</v>
      </c>
      <c r="C3" s="2" t="n">
        <v>0</v>
      </c>
      <c r="D3" s="2" t="n">
        <v>0</v>
      </c>
      <c r="E3" s="2" t="n">
        <v>0</v>
      </c>
      <c r="F3" s="2" t="s">
        <v>159</v>
      </c>
      <c r="G3" s="2" t="n">
        <v>0</v>
      </c>
      <c r="H3" s="2" t="n">
        <v>0</v>
      </c>
      <c r="I3" s="37" t="s">
        <v>160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</row>
    <row r="4" customFormat="false" ht="12.8" hidden="false" customHeight="false" outlineLevel="0" collapsed="false">
      <c r="A4" s="2" t="n">
        <v>0</v>
      </c>
      <c r="B4" s="2" t="n">
        <v>0</v>
      </c>
      <c r="C4" s="37" t="s">
        <v>160</v>
      </c>
      <c r="D4" s="2" t="n">
        <v>0</v>
      </c>
      <c r="E4" s="2" t="n">
        <v>0</v>
      </c>
      <c r="F4" s="2" t="n">
        <v>0</v>
      </c>
      <c r="G4" s="2" t="s">
        <v>159</v>
      </c>
      <c r="H4" s="2" t="n">
        <v>0</v>
      </c>
      <c r="I4" s="2" t="n">
        <v>0</v>
      </c>
      <c r="J4" s="37" t="s">
        <v>160</v>
      </c>
      <c r="K4" s="2" t="n">
        <v>0</v>
      </c>
      <c r="L4" s="2" t="n">
        <v>0</v>
      </c>
      <c r="M4" s="2" t="n">
        <v>0</v>
      </c>
      <c r="N4" s="2" t="n">
        <v>0</v>
      </c>
    </row>
    <row r="5" customFormat="false" ht="12.8" hidden="false" customHeight="false" outlineLevel="0" collapsed="false">
      <c r="A5" s="2" t="n">
        <v>0</v>
      </c>
      <c r="B5" s="2" t="n">
        <v>0</v>
      </c>
      <c r="C5" s="2" t="n">
        <v>0</v>
      </c>
      <c r="D5" s="37" t="s">
        <v>160</v>
      </c>
      <c r="E5" s="2" t="n">
        <v>0</v>
      </c>
      <c r="F5" s="2" t="n">
        <v>0</v>
      </c>
      <c r="G5" s="2" t="n">
        <v>0</v>
      </c>
      <c r="H5" s="2" t="s">
        <v>159</v>
      </c>
      <c r="I5" s="2" t="n">
        <v>0</v>
      </c>
      <c r="J5" s="2" t="n">
        <v>0</v>
      </c>
      <c r="K5" s="37" t="s">
        <v>160</v>
      </c>
      <c r="L5" s="2" t="n">
        <v>0</v>
      </c>
      <c r="M5" s="2" t="n">
        <v>0</v>
      </c>
      <c r="N5" s="2" t="n">
        <v>0</v>
      </c>
    </row>
    <row r="6" customFormat="false" ht="12.8" hidden="false" customHeight="false" outlineLevel="0" collapsed="false">
      <c r="A6" s="2" t="n">
        <v>0</v>
      </c>
      <c r="B6" s="2" t="n">
        <v>0</v>
      </c>
      <c r="C6" s="2" t="n">
        <v>0</v>
      </c>
      <c r="D6" s="2" t="n">
        <v>0</v>
      </c>
      <c r="E6" s="37" t="s">
        <v>160</v>
      </c>
      <c r="F6" s="2" t="n">
        <v>0</v>
      </c>
      <c r="G6" s="2" t="n">
        <v>0</v>
      </c>
      <c r="H6" s="2" t="n">
        <v>0</v>
      </c>
      <c r="I6" s="2" t="s">
        <v>159</v>
      </c>
      <c r="J6" s="2" t="n">
        <v>0</v>
      </c>
      <c r="K6" s="2" t="n">
        <v>0</v>
      </c>
      <c r="L6" s="37" t="s">
        <v>160</v>
      </c>
      <c r="M6" s="2" t="n">
        <v>0</v>
      </c>
      <c r="N6" s="2" t="n">
        <v>0</v>
      </c>
    </row>
    <row r="7" customFormat="false" ht="12.8" hidden="false" customHeight="false" outlineLevel="0" collapsed="false">
      <c r="A7" s="2" t="n">
        <v>0</v>
      </c>
      <c r="B7" s="2" t="n">
        <v>0</v>
      </c>
      <c r="C7" s="2" t="n">
        <v>0</v>
      </c>
      <c r="D7" s="2" t="n">
        <v>0</v>
      </c>
      <c r="E7" s="2" t="n">
        <v>0</v>
      </c>
      <c r="F7" s="37" t="s">
        <v>160</v>
      </c>
      <c r="G7" s="2" t="n">
        <v>0</v>
      </c>
      <c r="H7" s="2" t="n">
        <v>0</v>
      </c>
      <c r="I7" s="2" t="n">
        <v>0</v>
      </c>
      <c r="J7" s="2" t="s">
        <v>159</v>
      </c>
      <c r="K7" s="2" t="n">
        <v>0</v>
      </c>
      <c r="L7" s="2" t="n">
        <v>0</v>
      </c>
      <c r="M7" s="37" t="s">
        <v>160</v>
      </c>
      <c r="N7" s="2" t="n">
        <v>0</v>
      </c>
    </row>
    <row r="29" customFormat="false" ht="12.8" hidden="false" customHeight="false" outlineLevel="0" collapsed="false">
      <c r="A29" s="37" t="s">
        <v>160</v>
      </c>
      <c r="B29" s="2"/>
      <c r="C29" s="2"/>
      <c r="D29" s="2"/>
      <c r="E29" s="2"/>
      <c r="F29" s="2"/>
      <c r="G29" s="2"/>
      <c r="H29" s="37" t="s">
        <v>160</v>
      </c>
      <c r="I29" s="2"/>
      <c r="J29" s="2"/>
      <c r="K29" s="2"/>
      <c r="L29" s="2"/>
      <c r="M29" s="2"/>
      <c r="N29" s="2"/>
      <c r="O29" s="37" t="s">
        <v>160</v>
      </c>
    </row>
    <row r="30" customFormat="false" ht="12.8" hidden="false" customHeight="false" outlineLevel="0" collapsed="false">
      <c r="A30" s="2"/>
      <c r="B30" s="37" t="s">
        <v>160</v>
      </c>
      <c r="C30" s="2"/>
      <c r="D30" s="2"/>
      <c r="E30" s="2"/>
      <c r="F30" s="2"/>
      <c r="G30" s="2"/>
      <c r="H30" s="2"/>
      <c r="I30" s="37" t="s">
        <v>160</v>
      </c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37" t="s">
        <v>160</v>
      </c>
      <c r="D31" s="2"/>
      <c r="E31" s="2"/>
      <c r="F31" s="2"/>
      <c r="G31" s="2"/>
      <c r="H31" s="2"/>
      <c r="I31" s="2"/>
      <c r="J31" s="37" t="s">
        <v>160</v>
      </c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37" t="s">
        <v>160</v>
      </c>
      <c r="E32" s="2"/>
      <c r="F32" s="2"/>
      <c r="G32" s="2"/>
      <c r="H32" s="2"/>
      <c r="I32" s="2"/>
      <c r="J32" s="2"/>
      <c r="K32" s="37" t="s">
        <v>160</v>
      </c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37" t="s">
        <v>160</v>
      </c>
      <c r="F33" s="2"/>
      <c r="G33" s="2"/>
      <c r="H33" s="2"/>
      <c r="I33" s="2"/>
      <c r="J33" s="2"/>
      <c r="K33" s="2"/>
      <c r="L33" s="37" t="s">
        <v>160</v>
      </c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37" t="s">
        <v>160</v>
      </c>
      <c r="G34" s="2"/>
      <c r="H34" s="2"/>
      <c r="I34" s="2"/>
      <c r="J34" s="2"/>
      <c r="K34" s="2"/>
      <c r="L34" s="2"/>
      <c r="M34" s="37" t="s">
        <v>160</v>
      </c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37" t="s">
        <v>160</v>
      </c>
      <c r="H35" s="2"/>
      <c r="I35" s="2"/>
      <c r="J35" s="2"/>
      <c r="K35" s="2"/>
      <c r="L35" s="2"/>
      <c r="M35" s="2"/>
      <c r="N35" s="37" t="s">
        <v>160</v>
      </c>
      <c r="O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true" hidden="false" outlineLevel="0" max="8" min="8" style="4" width="8.4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58224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2024-02-25T17:22:20Z</dcterms:modified>
  <cp:revision>610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