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[2021] Pt Whitney - triploid oyster temp\Respirometry\metabolic_rate_gigas_temp\"/>
    </mc:Choice>
  </mc:AlternateContent>
  <xr:revisionPtr revIDLastSave="0" documentId="13_ncr:1_{3120F83A-C726-4DA2-ADC9-D2530A6DBB60}" xr6:coauthVersionLast="46" xr6:coauthVersionMax="46" xr10:uidLastSave="{00000000-0000-0000-0000-000000000000}"/>
  <bookViews>
    <workbookView xWindow="32811" yWindow="-103" windowWidth="33120" windowHeight="18103" activeTab="4" xr2:uid="{00000000-000D-0000-FFFF-FFFF00000000}"/>
  </bookViews>
  <sheets>
    <sheet name="output" sheetId="1" r:id="rId1"/>
    <sheet name="cleaned" sheetId="8" r:id="rId2"/>
    <sheet name="constraints" sheetId="7" r:id="rId3"/>
    <sheet name="weights" sheetId="6" r:id="rId4"/>
    <sheet name="MR" sheetId="2" r:id="rId5"/>
    <sheet name="MR_summary" sheetId="4" r:id="rId6"/>
    <sheet name="MR_box" sheetId="5" r:id="rId7"/>
  </sheets>
  <calcPr calcId="181029"/>
</workbook>
</file>

<file path=xl/calcChain.xml><?xml version="1.0" encoding="utf-8"?>
<calcChain xmlns="http://schemas.openxmlformats.org/spreadsheetml/2006/main">
  <c r="I18" i="2" l="1"/>
  <c r="H3" i="2"/>
  <c r="I3" i="2" s="1"/>
  <c r="H4" i="2"/>
  <c r="H5" i="2"/>
  <c r="I5" i="2" s="1"/>
  <c r="H6" i="2"/>
  <c r="H7" i="2"/>
  <c r="I7" i="2" s="1"/>
  <c r="H8" i="2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H17" i="2"/>
  <c r="I17" i="2" s="1"/>
  <c r="H19" i="2"/>
  <c r="I19" i="2" s="1"/>
  <c r="H20" i="2"/>
  <c r="I21" i="2"/>
  <c r="H22" i="2"/>
  <c r="I23" i="2"/>
  <c r="I24" i="2"/>
  <c r="H25" i="2"/>
  <c r="I25" i="2" s="1"/>
  <c r="H26" i="2"/>
  <c r="I26" i="2" s="1"/>
  <c r="I27" i="2"/>
  <c r="H28" i="2"/>
  <c r="H29" i="2"/>
  <c r="H30" i="2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H41" i="2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H53" i="2"/>
  <c r="H54" i="2"/>
  <c r="I54" i="2" s="1"/>
  <c r="H55" i="2"/>
  <c r="I55" i="2" s="1"/>
  <c r="H56" i="2"/>
  <c r="I56" i="2" s="1"/>
  <c r="H57" i="2"/>
  <c r="I57" i="2" s="1"/>
  <c r="H58" i="2"/>
  <c r="H59" i="2"/>
  <c r="I59" i="2" s="1"/>
  <c r="H60" i="2"/>
  <c r="I60" i="2" s="1"/>
  <c r="H61" i="2"/>
  <c r="I61" i="2" s="1"/>
  <c r="H62" i="2"/>
  <c r="I62" i="2" s="1"/>
  <c r="H63" i="2"/>
  <c r="I63" i="2" s="1"/>
  <c r="H64" i="2"/>
  <c r="H65" i="2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2" i="2"/>
  <c r="I2" i="2" s="1"/>
  <c r="I40" i="2"/>
  <c r="I52" i="2"/>
  <c r="I8" i="2"/>
  <c r="I4" i="2"/>
  <c r="I16" i="2"/>
  <c r="I20" i="2"/>
  <c r="I22" i="2"/>
  <c r="I28" i="2"/>
  <c r="I30" i="2"/>
  <c r="I58" i="2"/>
  <c r="I64" i="2"/>
  <c r="C86" i="2"/>
  <c r="E86" i="2" s="1"/>
  <c r="A86" i="2"/>
  <c r="C85" i="2"/>
  <c r="E85" i="2" s="1"/>
  <c r="A85" i="2"/>
  <c r="C84" i="2"/>
  <c r="E84" i="2" s="1"/>
  <c r="A84" i="2"/>
  <c r="C83" i="2"/>
  <c r="E83" i="2" s="1"/>
  <c r="A83" i="2"/>
  <c r="C82" i="2"/>
  <c r="E82" i="2" s="1"/>
  <c r="A82" i="2"/>
  <c r="C81" i="2"/>
  <c r="E81" i="2" s="1"/>
  <c r="A81" i="2"/>
  <c r="C80" i="2"/>
  <c r="E80" i="2" s="1"/>
  <c r="A80" i="2"/>
  <c r="C79" i="2"/>
  <c r="E79" i="2" s="1"/>
  <c r="A79" i="2"/>
  <c r="C78" i="2"/>
  <c r="E78" i="2" s="1"/>
  <c r="A78" i="2"/>
  <c r="C77" i="2"/>
  <c r="E77" i="2" s="1"/>
  <c r="A77" i="2"/>
  <c r="C39" i="2"/>
  <c r="E39" i="2" s="1"/>
  <c r="A39" i="2"/>
  <c r="C38" i="2"/>
  <c r="E38" i="2" s="1"/>
  <c r="A38" i="2"/>
  <c r="C37" i="2"/>
  <c r="E37" i="2" s="1"/>
  <c r="A37" i="2"/>
  <c r="C36" i="2"/>
  <c r="E36" i="2" s="1"/>
  <c r="A36" i="2"/>
  <c r="C35" i="2"/>
  <c r="E35" i="2" s="1"/>
  <c r="A35" i="2"/>
  <c r="C34" i="2"/>
  <c r="E34" i="2" s="1"/>
  <c r="A34" i="2"/>
  <c r="C33" i="2"/>
  <c r="E33" i="2" s="1"/>
  <c r="A33" i="2"/>
  <c r="C32" i="2"/>
  <c r="E32" i="2" s="1"/>
  <c r="A32" i="2"/>
  <c r="C31" i="2"/>
  <c r="E31" i="2" s="1"/>
  <c r="A31" i="2"/>
  <c r="C30" i="2"/>
  <c r="E30" i="2" s="1"/>
  <c r="A30" i="2"/>
  <c r="C59" i="2"/>
  <c r="E59" i="2" s="1"/>
  <c r="A59" i="2"/>
  <c r="C58" i="2"/>
  <c r="E58" i="2" s="1"/>
  <c r="A58" i="2"/>
  <c r="C57" i="2"/>
  <c r="E57" i="2" s="1"/>
  <c r="A57" i="2"/>
  <c r="C10" i="2"/>
  <c r="E10" i="2" s="1"/>
  <c r="A10" i="2"/>
  <c r="C9" i="2"/>
  <c r="E9" i="2" s="1"/>
  <c r="A9" i="2"/>
  <c r="C8" i="2"/>
  <c r="E8" i="2" s="1"/>
  <c r="A8" i="2"/>
  <c r="C7" i="2"/>
  <c r="E7" i="2" s="1"/>
  <c r="A7" i="2"/>
  <c r="I6" i="2"/>
  <c r="C6" i="2"/>
  <c r="E6" i="2" s="1"/>
  <c r="A6" i="2"/>
  <c r="C97" i="2"/>
  <c r="E97" i="2" s="1"/>
  <c r="A97" i="2"/>
  <c r="C96" i="2"/>
  <c r="E96" i="2" s="1"/>
  <c r="A96" i="2"/>
  <c r="C95" i="2"/>
  <c r="E95" i="2" s="1"/>
  <c r="A95" i="2"/>
  <c r="C94" i="2"/>
  <c r="E94" i="2" s="1"/>
  <c r="A94" i="2"/>
  <c r="C93" i="2"/>
  <c r="E93" i="2" s="1"/>
  <c r="A93" i="2"/>
  <c r="C52" i="2"/>
  <c r="E52" i="2" s="1"/>
  <c r="A52" i="2"/>
  <c r="C51" i="2"/>
  <c r="E51" i="2" s="1"/>
  <c r="A51" i="2"/>
  <c r="C50" i="2"/>
  <c r="E50" i="2" s="1"/>
  <c r="A50" i="2"/>
  <c r="C49" i="2"/>
  <c r="E49" i="2" s="1"/>
  <c r="A49" i="2"/>
  <c r="C48" i="2"/>
  <c r="E48" i="2" s="1"/>
  <c r="A48" i="2"/>
  <c r="C92" i="2"/>
  <c r="E92" i="2" s="1"/>
  <c r="A92" i="2"/>
  <c r="I76" i="2"/>
  <c r="C76" i="2"/>
  <c r="E76" i="2" s="1"/>
  <c r="A76" i="2"/>
  <c r="C91" i="2"/>
  <c r="E91" i="2" s="1"/>
  <c r="A91" i="2"/>
  <c r="C75" i="2"/>
  <c r="E75" i="2" s="1"/>
  <c r="A75" i="2"/>
  <c r="C90" i="2"/>
  <c r="E90" i="2" s="1"/>
  <c r="A90" i="2"/>
  <c r="C89" i="2"/>
  <c r="E89" i="2" s="1"/>
  <c r="A89" i="2"/>
  <c r="C74" i="2"/>
  <c r="E74" i="2" s="1"/>
  <c r="A74" i="2"/>
  <c r="C56" i="2"/>
  <c r="E56" i="2" s="1"/>
  <c r="A56" i="2"/>
  <c r="C55" i="2"/>
  <c r="E55" i="2" s="1"/>
  <c r="A55" i="2"/>
  <c r="C54" i="2"/>
  <c r="E54" i="2" s="1"/>
  <c r="A54" i="2"/>
  <c r="I53" i="2"/>
  <c r="C53" i="2"/>
  <c r="E53" i="2" s="1"/>
  <c r="A53" i="2"/>
  <c r="C47" i="2"/>
  <c r="E47" i="2" s="1"/>
  <c r="A47" i="2"/>
  <c r="I29" i="2"/>
  <c r="C29" i="2"/>
  <c r="E29" i="2" s="1"/>
  <c r="A29" i="2"/>
  <c r="C28" i="2"/>
  <c r="E28" i="2" s="1"/>
  <c r="A28" i="2"/>
  <c r="C46" i="2"/>
  <c r="E46" i="2" s="1"/>
  <c r="A46" i="2"/>
  <c r="C27" i="2"/>
  <c r="E27" i="2" s="1"/>
  <c r="A27" i="2"/>
  <c r="C45" i="2"/>
  <c r="E45" i="2" s="1"/>
  <c r="A45" i="2"/>
  <c r="C26" i="2"/>
  <c r="E26" i="2" s="1"/>
  <c r="A26" i="2"/>
  <c r="C5" i="2"/>
  <c r="E5" i="2" s="1"/>
  <c r="A5" i="2"/>
  <c r="C4" i="2"/>
  <c r="E4" i="2" s="1"/>
  <c r="A4" i="2"/>
  <c r="C3" i="2"/>
  <c r="E3" i="2" s="1"/>
  <c r="A3" i="2"/>
  <c r="C2" i="2"/>
  <c r="E2" i="2" s="1"/>
  <c r="A2" i="2"/>
  <c r="C88" i="2"/>
  <c r="E88" i="2" s="1"/>
  <c r="A88" i="2"/>
  <c r="C73" i="2"/>
  <c r="E73" i="2" s="1"/>
  <c r="A73" i="2"/>
  <c r="C72" i="2"/>
  <c r="E72" i="2" s="1"/>
  <c r="A72" i="2"/>
  <c r="C71" i="2"/>
  <c r="E71" i="2" s="1"/>
  <c r="A71" i="2"/>
  <c r="C87" i="2"/>
  <c r="E87" i="2" s="1"/>
  <c r="A87" i="2"/>
  <c r="C70" i="2"/>
  <c r="E70" i="2" s="1"/>
  <c r="A70" i="2"/>
  <c r="C69" i="2"/>
  <c r="E69" i="2" s="1"/>
  <c r="A69" i="2"/>
  <c r="C44" i="2"/>
  <c r="E44" i="2" s="1"/>
  <c r="A44" i="2"/>
  <c r="C25" i="2"/>
  <c r="E25" i="2" s="1"/>
  <c r="A25" i="2"/>
  <c r="C43" i="2"/>
  <c r="E43" i="2" s="1"/>
  <c r="A43" i="2"/>
  <c r="C24" i="2"/>
  <c r="E24" i="2" s="1"/>
  <c r="A24" i="2"/>
  <c r="C42" i="2"/>
  <c r="E42" i="2" s="1"/>
  <c r="A42" i="2"/>
  <c r="C23" i="2"/>
  <c r="E23" i="2" s="1"/>
  <c r="A23" i="2"/>
  <c r="I41" i="2"/>
  <c r="C41" i="2"/>
  <c r="E41" i="2" s="1"/>
  <c r="A41" i="2"/>
  <c r="C22" i="2"/>
  <c r="E22" i="2" s="1"/>
  <c r="A22" i="2"/>
  <c r="C40" i="2"/>
  <c r="E40" i="2" s="1"/>
  <c r="A40" i="2"/>
  <c r="C21" i="2"/>
  <c r="E21" i="2" s="1"/>
  <c r="A21" i="2"/>
  <c r="C68" i="2"/>
  <c r="E68" i="2" s="1"/>
  <c r="A68" i="2"/>
  <c r="C64" i="2"/>
  <c r="E64" i="2" s="1"/>
  <c r="A64" i="2"/>
  <c r="C67" i="2"/>
  <c r="E67" i="2" s="1"/>
  <c r="A67" i="2"/>
  <c r="C63" i="2"/>
  <c r="E63" i="2" s="1"/>
  <c r="A63" i="2"/>
  <c r="C66" i="2"/>
  <c r="E66" i="2" s="1"/>
  <c r="A66" i="2"/>
  <c r="C62" i="2"/>
  <c r="E62" i="2" s="1"/>
  <c r="A62" i="2"/>
  <c r="C61" i="2"/>
  <c r="E61" i="2" s="1"/>
  <c r="A61" i="2"/>
  <c r="I65" i="2"/>
  <c r="C65" i="2"/>
  <c r="E65" i="2" s="1"/>
  <c r="A65" i="2"/>
  <c r="C60" i="2"/>
  <c r="E60" i="2" s="1"/>
  <c r="A60" i="2"/>
  <c r="C20" i="2"/>
  <c r="E20" i="2" s="1"/>
  <c r="A20" i="2"/>
  <c r="C15" i="2"/>
  <c r="E15" i="2" s="1"/>
  <c r="A15" i="2"/>
  <c r="C19" i="2"/>
  <c r="E19" i="2" s="1"/>
  <c r="A19" i="2"/>
  <c r="C14" i="2"/>
  <c r="E14" i="2" s="1"/>
  <c r="A14" i="2"/>
  <c r="C18" i="2"/>
  <c r="E18" i="2" s="1"/>
  <c r="A18" i="2"/>
  <c r="C13" i="2"/>
  <c r="E13" i="2" s="1"/>
  <c r="A13" i="2"/>
  <c r="C17" i="2"/>
  <c r="E17" i="2" s="1"/>
  <c r="A17" i="2"/>
  <c r="C12" i="2"/>
  <c r="E12" i="2" s="1"/>
  <c r="A12" i="2"/>
  <c r="C16" i="2"/>
  <c r="E16" i="2" s="1"/>
  <c r="A16" i="2"/>
  <c r="C11" i="2"/>
  <c r="E11" i="2" s="1"/>
  <c r="A11" i="2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2" i="8"/>
  <c r="G3" i="8"/>
  <c r="H3" i="8" s="1"/>
  <c r="G4" i="8"/>
  <c r="H4" i="8" s="1"/>
  <c r="G5" i="8"/>
  <c r="H5" i="8" s="1"/>
  <c r="G6" i="8"/>
  <c r="H6" i="8" s="1"/>
  <c r="G7" i="8"/>
  <c r="H7" i="8" s="1"/>
  <c r="G8" i="8"/>
  <c r="H8" i="8" s="1"/>
  <c r="G9" i="8"/>
  <c r="H9" i="8" s="1"/>
  <c r="G10" i="8"/>
  <c r="H10" i="8" s="1"/>
  <c r="G11" i="8"/>
  <c r="H11" i="8" s="1"/>
  <c r="G12" i="8"/>
  <c r="H12" i="8" s="1"/>
  <c r="G13" i="8"/>
  <c r="H13" i="8" s="1"/>
  <c r="G14" i="8"/>
  <c r="H14" i="8" s="1"/>
  <c r="G15" i="8"/>
  <c r="H15" i="8" s="1"/>
  <c r="G16" i="8"/>
  <c r="H16" i="8" s="1"/>
  <c r="G17" i="8"/>
  <c r="H17" i="8" s="1"/>
  <c r="G18" i="8"/>
  <c r="H18" i="8" s="1"/>
  <c r="G19" i="8"/>
  <c r="H19" i="8" s="1"/>
  <c r="G20" i="8"/>
  <c r="H20" i="8" s="1"/>
  <c r="G21" i="8"/>
  <c r="H21" i="8" s="1"/>
  <c r="G22" i="8"/>
  <c r="H22" i="8" s="1"/>
  <c r="G23" i="8"/>
  <c r="H23" i="8" s="1"/>
  <c r="G24" i="8"/>
  <c r="H24" i="8" s="1"/>
  <c r="G25" i="8"/>
  <c r="H25" i="8" s="1"/>
  <c r="G26" i="8"/>
  <c r="H26" i="8" s="1"/>
  <c r="G27" i="8"/>
  <c r="H27" i="8" s="1"/>
  <c r="G28" i="8"/>
  <c r="H28" i="8" s="1"/>
  <c r="G29" i="8"/>
  <c r="H29" i="8" s="1"/>
  <c r="G30" i="8"/>
  <c r="H30" i="8" s="1"/>
  <c r="G31" i="8"/>
  <c r="H31" i="8" s="1"/>
  <c r="G32" i="8"/>
  <c r="H32" i="8" s="1"/>
  <c r="G33" i="8"/>
  <c r="H33" i="8" s="1"/>
  <c r="G34" i="8"/>
  <c r="H34" i="8" s="1"/>
  <c r="G35" i="8"/>
  <c r="H35" i="8" s="1"/>
  <c r="G36" i="8"/>
  <c r="H36" i="8" s="1"/>
  <c r="G37" i="8"/>
  <c r="H37" i="8" s="1"/>
  <c r="G38" i="8"/>
  <c r="H38" i="8" s="1"/>
  <c r="G39" i="8"/>
  <c r="H39" i="8" s="1"/>
  <c r="G40" i="8"/>
  <c r="H40" i="8" s="1"/>
  <c r="G41" i="8"/>
  <c r="H41" i="8" s="1"/>
  <c r="G42" i="8"/>
  <c r="H42" i="8" s="1"/>
  <c r="G43" i="8"/>
  <c r="H43" i="8" s="1"/>
  <c r="G44" i="8"/>
  <c r="H44" i="8" s="1"/>
  <c r="G45" i="8"/>
  <c r="H45" i="8" s="1"/>
  <c r="G46" i="8"/>
  <c r="H46" i="8" s="1"/>
  <c r="G47" i="8"/>
  <c r="H47" i="8" s="1"/>
  <c r="G48" i="8"/>
  <c r="H48" i="8" s="1"/>
  <c r="G49" i="8"/>
  <c r="H49" i="8" s="1"/>
  <c r="G50" i="8"/>
  <c r="H50" i="8" s="1"/>
  <c r="G51" i="8"/>
  <c r="H51" i="8" s="1"/>
  <c r="G52" i="8"/>
  <c r="H52" i="8" s="1"/>
  <c r="G53" i="8"/>
  <c r="H53" i="8" s="1"/>
  <c r="G54" i="8"/>
  <c r="H54" i="8" s="1"/>
  <c r="G55" i="8"/>
  <c r="H55" i="8" s="1"/>
  <c r="G56" i="8"/>
  <c r="H56" i="8" s="1"/>
  <c r="G57" i="8"/>
  <c r="H57" i="8" s="1"/>
  <c r="G58" i="8"/>
  <c r="H58" i="8" s="1"/>
  <c r="G59" i="8"/>
  <c r="H59" i="8" s="1"/>
  <c r="G60" i="8"/>
  <c r="H60" i="8" s="1"/>
  <c r="G61" i="8"/>
  <c r="H61" i="8" s="1"/>
  <c r="G62" i="8"/>
  <c r="H62" i="8" s="1"/>
  <c r="G63" i="8"/>
  <c r="H63" i="8" s="1"/>
  <c r="G64" i="8"/>
  <c r="H64" i="8" s="1"/>
  <c r="G65" i="8"/>
  <c r="H65" i="8" s="1"/>
  <c r="G66" i="8"/>
  <c r="H66" i="8" s="1"/>
  <c r="G67" i="8"/>
  <c r="H67" i="8" s="1"/>
  <c r="G68" i="8"/>
  <c r="H68" i="8" s="1"/>
  <c r="G69" i="8"/>
  <c r="H69" i="8" s="1"/>
  <c r="G70" i="8"/>
  <c r="H70" i="8" s="1"/>
  <c r="G71" i="8"/>
  <c r="H71" i="8" s="1"/>
  <c r="G72" i="8"/>
  <c r="H72" i="8" s="1"/>
  <c r="G73" i="8"/>
  <c r="H73" i="8" s="1"/>
  <c r="G74" i="8"/>
  <c r="H74" i="8" s="1"/>
  <c r="G75" i="8"/>
  <c r="H75" i="8" s="1"/>
  <c r="G76" i="8"/>
  <c r="H76" i="8" s="1"/>
  <c r="G77" i="8"/>
  <c r="H77" i="8" s="1"/>
  <c r="G78" i="8"/>
  <c r="H78" i="8" s="1"/>
  <c r="G79" i="8"/>
  <c r="H79" i="8" s="1"/>
  <c r="G80" i="8"/>
  <c r="H80" i="8" s="1"/>
  <c r="G81" i="8"/>
  <c r="H81" i="8" s="1"/>
  <c r="G82" i="8"/>
  <c r="H82" i="8" s="1"/>
  <c r="G83" i="8"/>
  <c r="H83" i="8" s="1"/>
  <c r="G84" i="8"/>
  <c r="H84" i="8" s="1"/>
  <c r="G85" i="8"/>
  <c r="H85" i="8" s="1"/>
  <c r="G86" i="8"/>
  <c r="H86" i="8" s="1"/>
  <c r="G87" i="8"/>
  <c r="H87" i="8" s="1"/>
  <c r="G88" i="8"/>
  <c r="H88" i="8" s="1"/>
  <c r="G89" i="8"/>
  <c r="H89" i="8" s="1"/>
  <c r="G90" i="8"/>
  <c r="H90" i="8" s="1"/>
  <c r="G91" i="8"/>
  <c r="H91" i="8" s="1"/>
  <c r="G92" i="8"/>
  <c r="H92" i="8" s="1"/>
  <c r="G93" i="8"/>
  <c r="H93" i="8" s="1"/>
  <c r="G94" i="8"/>
  <c r="H94" i="8" s="1"/>
  <c r="G95" i="8"/>
  <c r="H95" i="8" s="1"/>
  <c r="G96" i="8"/>
  <c r="H96" i="8" s="1"/>
  <c r="G97" i="8"/>
  <c r="H97" i="8" s="1"/>
  <c r="G98" i="8"/>
  <c r="H98" i="8" s="1"/>
  <c r="G99" i="8"/>
  <c r="H99" i="8" s="1"/>
  <c r="G2" i="8"/>
  <c r="H2" i="8" s="1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2" i="8"/>
</calcChain>
</file>

<file path=xl/sharedStrings.xml><?xml version="1.0" encoding="utf-8"?>
<sst xmlns="http://schemas.openxmlformats.org/spreadsheetml/2006/main" count="913" uniqueCount="251">
  <si>
    <t>x</t>
  </si>
  <si>
    <t>D1_30</t>
  </si>
  <si>
    <t>D1_35</t>
  </si>
  <si>
    <t>D2_30</t>
  </si>
  <si>
    <t>D2_35</t>
  </si>
  <si>
    <t>D3_30</t>
  </si>
  <si>
    <t>D3_35</t>
  </si>
  <si>
    <t>D4_30</t>
  </si>
  <si>
    <t>D4_35</t>
  </si>
  <si>
    <t>D5_30</t>
  </si>
  <si>
    <t>D5_35</t>
  </si>
  <si>
    <t>T1_30</t>
  </si>
  <si>
    <t>T1_35</t>
  </si>
  <si>
    <t>T2_30</t>
  </si>
  <si>
    <t>T2_35</t>
  </si>
  <si>
    <t>T3_30</t>
  </si>
  <si>
    <t>T3_35</t>
  </si>
  <si>
    <t>T4_30</t>
  </si>
  <si>
    <t>T4_35</t>
  </si>
  <si>
    <t>T5_30</t>
  </si>
  <si>
    <t>T5_35</t>
  </si>
  <si>
    <t>D10_35</t>
  </si>
  <si>
    <t>D10_40</t>
  </si>
  <si>
    <t>D6_35</t>
  </si>
  <si>
    <t>D6_40</t>
  </si>
  <si>
    <t>D7_35</t>
  </si>
  <si>
    <t>D7_40</t>
  </si>
  <si>
    <t>D8_35</t>
  </si>
  <si>
    <t>D8_40</t>
  </si>
  <si>
    <t>D9_35</t>
  </si>
  <si>
    <t>D9_40</t>
  </si>
  <si>
    <t>T10_35</t>
  </si>
  <si>
    <t>T10_40</t>
  </si>
  <si>
    <t>T6_35</t>
  </si>
  <si>
    <t>T6_40</t>
  </si>
  <si>
    <t>T7_35</t>
  </si>
  <si>
    <t>T7_40</t>
  </si>
  <si>
    <t>T8_35</t>
  </si>
  <si>
    <t>T8_40</t>
  </si>
  <si>
    <t>T9_35</t>
  </si>
  <si>
    <t>T9_40</t>
  </si>
  <si>
    <t>D11_10</t>
  </si>
  <si>
    <t>D11_102</t>
  </si>
  <si>
    <t>D12_10</t>
  </si>
  <si>
    <t>D12_102</t>
  </si>
  <si>
    <t>D13_10</t>
  </si>
  <si>
    <t>D13_102</t>
  </si>
  <si>
    <t>D14_10</t>
  </si>
  <si>
    <t>D14_102</t>
  </si>
  <si>
    <t>D15_10</t>
  </si>
  <si>
    <t>D15_102</t>
  </si>
  <si>
    <t>D16_35</t>
  </si>
  <si>
    <t>D16_40</t>
  </si>
  <si>
    <t>D17_35</t>
  </si>
  <si>
    <t>D17_40</t>
  </si>
  <si>
    <t>D18_35</t>
  </si>
  <si>
    <t>D18_40</t>
  </si>
  <si>
    <t>D19_35</t>
  </si>
  <si>
    <t>D19_40</t>
  </si>
  <si>
    <t>D20_35</t>
  </si>
  <si>
    <t>D20_40</t>
  </si>
  <si>
    <t>T11_10</t>
  </si>
  <si>
    <t>T11_102</t>
  </si>
  <si>
    <t>T12_10</t>
  </si>
  <si>
    <t>T12_102</t>
  </si>
  <si>
    <t>T13_10</t>
  </si>
  <si>
    <t>T13_102</t>
  </si>
  <si>
    <t>T14_10</t>
  </si>
  <si>
    <t>T14_102</t>
  </si>
  <si>
    <t>T15_10</t>
  </si>
  <si>
    <t>T15_102</t>
  </si>
  <si>
    <t>T16_35</t>
  </si>
  <si>
    <t>T16_40</t>
  </si>
  <si>
    <t>T17_35</t>
  </si>
  <si>
    <t>T17_40</t>
  </si>
  <si>
    <t>T18_35</t>
  </si>
  <si>
    <t>T18_40</t>
  </si>
  <si>
    <t>T19_35</t>
  </si>
  <si>
    <t>T19_40</t>
  </si>
  <si>
    <t>T20_35</t>
  </si>
  <si>
    <t>T20_40</t>
  </si>
  <si>
    <t>D21_40</t>
  </si>
  <si>
    <t>D22_40</t>
  </si>
  <si>
    <t>D23_40</t>
  </si>
  <si>
    <t>D24_40</t>
  </si>
  <si>
    <t>D25_40</t>
  </si>
  <si>
    <t>T21_40</t>
  </si>
  <si>
    <t>T22_40</t>
  </si>
  <si>
    <t>T23_40</t>
  </si>
  <si>
    <t>T24_40</t>
  </si>
  <si>
    <t>T25_40</t>
  </si>
  <si>
    <t>D26_20</t>
  </si>
  <si>
    <t>D26_202</t>
  </si>
  <si>
    <t>D27_20</t>
  </si>
  <si>
    <t>D27_202</t>
  </si>
  <si>
    <t>D28_20</t>
  </si>
  <si>
    <t>D28_202</t>
  </si>
  <si>
    <t>D29_20</t>
  </si>
  <si>
    <t>D29_202</t>
  </si>
  <si>
    <t>D30_20</t>
  </si>
  <si>
    <t>D30_202</t>
  </si>
  <si>
    <t>T26_20</t>
  </si>
  <si>
    <t>T26_202</t>
  </si>
  <si>
    <t>T27_20</t>
  </si>
  <si>
    <t>T27_202</t>
  </si>
  <si>
    <t>T28_20</t>
  </si>
  <si>
    <t>T28_202</t>
  </si>
  <si>
    <t>T29_20</t>
  </si>
  <si>
    <t>T29_202</t>
  </si>
  <si>
    <t>T30_20</t>
  </si>
  <si>
    <t>T30_202</t>
  </si>
  <si>
    <t>remove</t>
  </si>
  <si>
    <t>umol_L</t>
  </si>
  <si>
    <t>ID_sort</t>
  </si>
  <si>
    <t>ID</t>
  </si>
  <si>
    <t>D1</t>
  </si>
  <si>
    <t>D2</t>
  </si>
  <si>
    <t>D3</t>
  </si>
  <si>
    <t>D4</t>
  </si>
  <si>
    <t>D5</t>
  </si>
  <si>
    <t>T1</t>
  </si>
  <si>
    <t>T2</t>
  </si>
  <si>
    <t>T3</t>
  </si>
  <si>
    <t>T4</t>
  </si>
  <si>
    <t>T5</t>
  </si>
  <si>
    <t>D10</t>
  </si>
  <si>
    <t>D6</t>
  </si>
  <si>
    <t>D7</t>
  </si>
  <si>
    <t>D8</t>
  </si>
  <si>
    <t>D9</t>
  </si>
  <si>
    <t>T10</t>
  </si>
  <si>
    <t>T6</t>
  </si>
  <si>
    <t>T7</t>
  </si>
  <si>
    <t>T8</t>
  </si>
  <si>
    <t>T9</t>
  </si>
  <si>
    <t>D11</t>
  </si>
  <si>
    <t>D12</t>
  </si>
  <si>
    <t>D13</t>
  </si>
  <si>
    <t>D14</t>
  </si>
  <si>
    <t>D16</t>
  </si>
  <si>
    <t>D17</t>
  </si>
  <si>
    <t>D18</t>
  </si>
  <si>
    <t>D19</t>
  </si>
  <si>
    <t>D20</t>
  </si>
  <si>
    <t>T11</t>
  </si>
  <si>
    <t>T12</t>
  </si>
  <si>
    <t>T13</t>
  </si>
  <si>
    <t>T15</t>
  </si>
  <si>
    <t>T16</t>
  </si>
  <si>
    <t>T17</t>
  </si>
  <si>
    <t>T18</t>
  </si>
  <si>
    <t>T19</t>
  </si>
  <si>
    <t>T20</t>
  </si>
  <si>
    <t>D21</t>
  </si>
  <si>
    <t>D22</t>
  </si>
  <si>
    <t>D23</t>
  </si>
  <si>
    <t>D24</t>
  </si>
  <si>
    <t>D25</t>
  </si>
  <si>
    <t>T21</t>
  </si>
  <si>
    <t>T22</t>
  </si>
  <si>
    <t>T23</t>
  </si>
  <si>
    <t>T24</t>
  </si>
  <si>
    <t>T25</t>
  </si>
  <si>
    <t>D26</t>
  </si>
  <si>
    <t>D27</t>
  </si>
  <si>
    <t>D28</t>
  </si>
  <si>
    <t>D29</t>
  </si>
  <si>
    <t>D30</t>
  </si>
  <si>
    <t>T27</t>
  </si>
  <si>
    <t>T28</t>
  </si>
  <si>
    <t>T29</t>
  </si>
  <si>
    <t>T30</t>
  </si>
  <si>
    <t>temp</t>
  </si>
  <si>
    <t>ploidy</t>
  </si>
  <si>
    <t>dry_meat_weight</t>
  </si>
  <si>
    <t>dry_shell_weight</t>
  </si>
  <si>
    <t>D</t>
  </si>
  <si>
    <t>D15</t>
  </si>
  <si>
    <t>T</t>
  </si>
  <si>
    <t>T14</t>
  </si>
  <si>
    <t>T26</t>
  </si>
  <si>
    <t>dry_meat</t>
  </si>
  <si>
    <t>combo</t>
  </si>
  <si>
    <t>MR</t>
  </si>
  <si>
    <t>D35</t>
  </si>
  <si>
    <t>D40</t>
  </si>
  <si>
    <t>T35</t>
  </si>
  <si>
    <t>T40</t>
  </si>
  <si>
    <t>T_mean</t>
  </si>
  <si>
    <t>T_se</t>
  </si>
  <si>
    <t>D_mean</t>
  </si>
  <si>
    <t>D_se</t>
  </si>
  <si>
    <t>T_count</t>
  </si>
  <si>
    <t>D_count</t>
  </si>
  <si>
    <t>p</t>
  </si>
  <si>
    <t>D36_35</t>
  </si>
  <si>
    <t>D37_35</t>
  </si>
  <si>
    <t>D38_35</t>
  </si>
  <si>
    <t>D39_35</t>
  </si>
  <si>
    <t>D40_35</t>
  </si>
  <si>
    <t>D41_35</t>
  </si>
  <si>
    <t>D42_35</t>
  </si>
  <si>
    <t>D43_35</t>
  </si>
  <si>
    <t>D44_35</t>
  </si>
  <si>
    <t>D45_35</t>
  </si>
  <si>
    <t>T36_35</t>
  </si>
  <si>
    <t>T37_35</t>
  </si>
  <si>
    <t>T38_35</t>
  </si>
  <si>
    <t>T39_35</t>
  </si>
  <si>
    <t>T40_35</t>
  </si>
  <si>
    <t>T41_35</t>
  </si>
  <si>
    <t>T42_35</t>
  </si>
  <si>
    <t>T43_35</t>
  </si>
  <si>
    <t>T44_35</t>
  </si>
  <si>
    <t>T45_35</t>
  </si>
  <si>
    <t>D31</t>
  </si>
  <si>
    <t>D32</t>
  </si>
  <si>
    <t>D33</t>
  </si>
  <si>
    <t>D34</t>
  </si>
  <si>
    <t>D36</t>
  </si>
  <si>
    <t>D37</t>
  </si>
  <si>
    <t>D38</t>
  </si>
  <si>
    <t>D39</t>
  </si>
  <si>
    <t>D41</t>
  </si>
  <si>
    <t>D42</t>
  </si>
  <si>
    <t>D43</t>
  </si>
  <si>
    <t>D44</t>
  </si>
  <si>
    <t>D45</t>
  </si>
  <si>
    <t>T31</t>
  </si>
  <si>
    <t>T32</t>
  </si>
  <si>
    <t>T33</t>
  </si>
  <si>
    <t>T34</t>
  </si>
  <si>
    <t>T36</t>
  </si>
  <si>
    <t>T37</t>
  </si>
  <si>
    <t>T38</t>
  </si>
  <si>
    <t>T39</t>
  </si>
  <si>
    <t>T41</t>
  </si>
  <si>
    <t>T42</t>
  </si>
  <si>
    <t>T43</t>
  </si>
  <si>
    <t>T44</t>
  </si>
  <si>
    <t>T45</t>
  </si>
  <si>
    <t>start</t>
  </si>
  <si>
    <t>stop</t>
  </si>
  <si>
    <t>revist</t>
  </si>
  <si>
    <t>gasping</t>
  </si>
  <si>
    <t>duplicate; remove this one</t>
  </si>
  <si>
    <t>revisit</t>
  </si>
  <si>
    <t>action</t>
  </si>
  <si>
    <t>update</t>
  </si>
  <si>
    <t>umol_L_2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</si>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</sst>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1"/>
  <sheetViews>
    <sheetView workbookViewId="0">
      <selection activeCell="E1" sqref="E1:E1048576"/>
    </sheetView>
  </sheetViews>
  <sheetFormatPr defaultRowHeight="14.6" x14ac:dyDescent="0.4"/>
  <sheetData>
    <row r="1" spans="1:5" x14ac:dyDescent="0.4">
      <c r="A1" t="s">
        <v>0</v>
      </c>
      <c r="B1" t="s">
        <v>112</v>
      </c>
      <c r="C1" t="s">
        <v>249</v>
      </c>
      <c r="D1" t="s">
        <v>247</v>
      </c>
      <c r="E1" t="s">
        <v>244</v>
      </c>
    </row>
    <row r="2" spans="1:5" x14ac:dyDescent="0.4">
      <c r="A2" t="s">
        <v>1</v>
      </c>
      <c r="B2">
        <v>13.219937206773601</v>
      </c>
      <c r="C2">
        <v>13.219937206773601</v>
      </c>
    </row>
    <row r="3" spans="1:5" x14ac:dyDescent="0.4">
      <c r="A3" t="s">
        <v>2</v>
      </c>
      <c r="B3">
        <v>11.847180579578099</v>
      </c>
      <c r="C3">
        <v>11.847180579578099</v>
      </c>
    </row>
    <row r="4" spans="1:5" x14ac:dyDescent="0.4">
      <c r="A4" t="s">
        <v>3</v>
      </c>
      <c r="B4">
        <v>18.907907598392502</v>
      </c>
      <c r="C4">
        <v>18.907907598392502</v>
      </c>
    </row>
    <row r="5" spans="1:5" x14ac:dyDescent="0.4">
      <c r="A5" t="s">
        <v>4</v>
      </c>
      <c r="B5">
        <v>13.6895055128251</v>
      </c>
      <c r="C5">
        <v>13.6895055128251</v>
      </c>
    </row>
    <row r="6" spans="1:5" x14ac:dyDescent="0.4">
      <c r="A6" t="s">
        <v>5</v>
      </c>
      <c r="B6">
        <v>9.1176633230036295</v>
      </c>
      <c r="C6">
        <v>9.1176633230036295</v>
      </c>
    </row>
    <row r="7" spans="1:5" x14ac:dyDescent="0.4">
      <c r="A7" t="s">
        <v>6</v>
      </c>
      <c r="B7">
        <v>12.8406521217298</v>
      </c>
      <c r="C7">
        <v>12.8406521217298</v>
      </c>
    </row>
    <row r="8" spans="1:5" x14ac:dyDescent="0.4">
      <c r="A8" t="s">
        <v>7</v>
      </c>
      <c r="C8">
        <v>7.7539159577605403</v>
      </c>
      <c r="D8" t="s">
        <v>243</v>
      </c>
    </row>
    <row r="9" spans="1:5" x14ac:dyDescent="0.4">
      <c r="A9" t="s">
        <v>8</v>
      </c>
      <c r="B9">
        <v>14.259287931849</v>
      </c>
      <c r="C9">
        <v>14.259287931849</v>
      </c>
    </row>
    <row r="10" spans="1:5" x14ac:dyDescent="0.4">
      <c r="A10" t="s">
        <v>9</v>
      </c>
      <c r="B10">
        <v>5.7884149834244996</v>
      </c>
      <c r="C10">
        <v>5.7884149834244996</v>
      </c>
    </row>
    <row r="11" spans="1:5" x14ac:dyDescent="0.4">
      <c r="A11" t="s">
        <v>10</v>
      </c>
      <c r="B11">
        <v>16.6412420626921</v>
      </c>
      <c r="C11">
        <v>16.6412420626921</v>
      </c>
    </row>
    <row r="12" spans="1:5" x14ac:dyDescent="0.4">
      <c r="A12" t="s">
        <v>11</v>
      </c>
      <c r="B12">
        <v>10.717836448795699</v>
      </c>
      <c r="C12">
        <v>11.1544145289031</v>
      </c>
      <c r="D12" t="s">
        <v>243</v>
      </c>
    </row>
    <row r="13" spans="1:5" x14ac:dyDescent="0.4">
      <c r="A13" t="s">
        <v>12</v>
      </c>
      <c r="B13">
        <v>12.112546494904</v>
      </c>
      <c r="C13">
        <v>12.112546494904</v>
      </c>
    </row>
    <row r="14" spans="1:5" x14ac:dyDescent="0.4">
      <c r="A14" t="s">
        <v>13</v>
      </c>
      <c r="B14">
        <v>8.5022641148678701</v>
      </c>
      <c r="C14">
        <v>8.5022641148678701</v>
      </c>
    </row>
    <row r="15" spans="1:5" x14ac:dyDescent="0.4">
      <c r="A15" t="s">
        <v>14</v>
      </c>
      <c r="B15">
        <v>14.581782683542301</v>
      </c>
      <c r="C15">
        <v>14.581782683542301</v>
      </c>
    </row>
    <row r="16" spans="1:5" x14ac:dyDescent="0.4">
      <c r="A16" t="s">
        <v>15</v>
      </c>
      <c r="B16">
        <v>10.811229520594701</v>
      </c>
      <c r="C16">
        <v>10.811229520594701</v>
      </c>
    </row>
    <row r="17" spans="1:5" x14ac:dyDescent="0.4">
      <c r="A17" t="s">
        <v>16</v>
      </c>
      <c r="B17">
        <v>17.119899722117701</v>
      </c>
      <c r="C17">
        <v>12.7856939062642</v>
      </c>
      <c r="D17" t="s">
        <v>243</v>
      </c>
    </row>
    <row r="18" spans="1:5" x14ac:dyDescent="0.4">
      <c r="A18" t="s">
        <v>17</v>
      </c>
      <c r="B18">
        <v>14.550542871563</v>
      </c>
      <c r="C18">
        <v>14.550542871563</v>
      </c>
    </row>
    <row r="19" spans="1:5" x14ac:dyDescent="0.4">
      <c r="A19" t="s">
        <v>18</v>
      </c>
      <c r="B19">
        <v>11.726618170800601</v>
      </c>
      <c r="C19">
        <v>11.726618170800601</v>
      </c>
    </row>
    <row r="20" spans="1:5" x14ac:dyDescent="0.4">
      <c r="A20" t="s">
        <v>19</v>
      </c>
      <c r="B20">
        <v>16.974732976441</v>
      </c>
      <c r="C20">
        <v>16.974732976441</v>
      </c>
    </row>
    <row r="21" spans="1:5" x14ac:dyDescent="0.4">
      <c r="A21" t="s">
        <v>20</v>
      </c>
      <c r="B21">
        <v>15.688502655737899</v>
      </c>
      <c r="C21">
        <v>11.6921826598289</v>
      </c>
      <c r="D21" t="s">
        <v>243</v>
      </c>
    </row>
    <row r="22" spans="1:5" x14ac:dyDescent="0.4">
      <c r="A22" t="s">
        <v>21</v>
      </c>
      <c r="B22">
        <v>18.4094001845727</v>
      </c>
      <c r="C22">
        <v>18.4094001845727</v>
      </c>
    </row>
    <row r="23" spans="1:5" x14ac:dyDescent="0.4">
      <c r="A23" t="s">
        <v>22</v>
      </c>
      <c r="B23">
        <v>18.101641863669599</v>
      </c>
      <c r="C23">
        <v>18.101641863669599</v>
      </c>
    </row>
    <row r="24" spans="1:5" x14ac:dyDescent="0.4">
      <c r="A24" t="s">
        <v>23</v>
      </c>
      <c r="B24">
        <v>18.683706390383801</v>
      </c>
      <c r="C24">
        <v>18.683706390383801</v>
      </c>
    </row>
    <row r="25" spans="1:5" x14ac:dyDescent="0.4">
      <c r="A25" t="s">
        <v>24</v>
      </c>
      <c r="C25">
        <v>16.386254329517801</v>
      </c>
      <c r="D25" t="s">
        <v>243</v>
      </c>
      <c r="E25">
        <v>1</v>
      </c>
    </row>
    <row r="26" spans="1:5" x14ac:dyDescent="0.4">
      <c r="A26" t="s">
        <v>25</v>
      </c>
      <c r="B26">
        <v>19.043372365616101</v>
      </c>
      <c r="C26">
        <v>19.043372365616101</v>
      </c>
    </row>
    <row r="27" spans="1:5" x14ac:dyDescent="0.4">
      <c r="A27" t="s">
        <v>26</v>
      </c>
      <c r="C27">
        <v>15.212313545251501</v>
      </c>
      <c r="D27" t="s">
        <v>243</v>
      </c>
      <c r="E27">
        <v>1</v>
      </c>
    </row>
    <row r="28" spans="1:5" x14ac:dyDescent="0.4">
      <c r="A28" t="s">
        <v>27</v>
      </c>
      <c r="B28">
        <v>14.6368170010401</v>
      </c>
      <c r="C28">
        <v>14.6368170010401</v>
      </c>
    </row>
    <row r="29" spans="1:5" x14ac:dyDescent="0.4">
      <c r="A29" t="s">
        <v>28</v>
      </c>
      <c r="B29">
        <v>9.1164185857446398</v>
      </c>
      <c r="C29">
        <v>9.1164185857446398</v>
      </c>
    </row>
    <row r="30" spans="1:5" x14ac:dyDescent="0.4">
      <c r="A30" t="s">
        <v>29</v>
      </c>
      <c r="B30">
        <v>15.056114734185501</v>
      </c>
      <c r="C30">
        <v>15.056114734185501</v>
      </c>
    </row>
    <row r="31" spans="1:5" x14ac:dyDescent="0.4">
      <c r="A31" t="s">
        <v>30</v>
      </c>
      <c r="B31">
        <v>8.3330416091997304</v>
      </c>
      <c r="C31">
        <v>9.5381083766413006</v>
      </c>
      <c r="D31" t="s">
        <v>243</v>
      </c>
    </row>
    <row r="32" spans="1:5" x14ac:dyDescent="0.4">
      <c r="A32" t="s">
        <v>31</v>
      </c>
      <c r="B32">
        <v>18.680385227115298</v>
      </c>
      <c r="C32">
        <v>24.958731007910401</v>
      </c>
      <c r="D32" t="s">
        <v>243</v>
      </c>
    </row>
    <row r="33" spans="1:5" x14ac:dyDescent="0.4">
      <c r="A33" t="s">
        <v>32</v>
      </c>
      <c r="C33">
        <v>28.609091713157</v>
      </c>
      <c r="D33" t="s">
        <v>243</v>
      </c>
      <c r="E33">
        <v>1</v>
      </c>
    </row>
    <row r="34" spans="1:5" x14ac:dyDescent="0.4">
      <c r="A34" t="s">
        <v>33</v>
      </c>
      <c r="B34">
        <v>13.665276909606099</v>
      </c>
      <c r="C34">
        <v>10.422665151037201</v>
      </c>
      <c r="D34" t="s">
        <v>243</v>
      </c>
    </row>
    <row r="35" spans="1:5" x14ac:dyDescent="0.4">
      <c r="A35" t="s">
        <v>34</v>
      </c>
      <c r="B35">
        <v>7.8574706227073499</v>
      </c>
      <c r="C35">
        <v>7.8574706227073499</v>
      </c>
    </row>
    <row r="36" spans="1:5" x14ac:dyDescent="0.4">
      <c r="A36" t="s">
        <v>35</v>
      </c>
      <c r="B36">
        <v>23.700697891390501</v>
      </c>
      <c r="C36">
        <v>25.3985809735651</v>
      </c>
      <c r="D36" t="s">
        <v>243</v>
      </c>
    </row>
    <row r="37" spans="1:5" x14ac:dyDescent="0.4">
      <c r="A37" t="s">
        <v>36</v>
      </c>
      <c r="C37">
        <v>55.283446414769898</v>
      </c>
      <c r="D37" t="s">
        <v>111</v>
      </c>
      <c r="E37">
        <v>1</v>
      </c>
    </row>
    <row r="38" spans="1:5" x14ac:dyDescent="0.4">
      <c r="A38" t="s">
        <v>37</v>
      </c>
      <c r="B38">
        <v>26.9778022901491</v>
      </c>
      <c r="C38">
        <v>26.9778022901491</v>
      </c>
    </row>
    <row r="39" spans="1:5" x14ac:dyDescent="0.4">
      <c r="A39" t="s">
        <v>38</v>
      </c>
      <c r="C39">
        <v>5.7221237998143097</v>
      </c>
      <c r="D39" t="s">
        <v>111</v>
      </c>
      <c r="E39">
        <v>1</v>
      </c>
    </row>
    <row r="40" spans="1:5" x14ac:dyDescent="0.4">
      <c r="A40" t="s">
        <v>39</v>
      </c>
      <c r="B40">
        <v>15.9402724633501</v>
      </c>
      <c r="C40">
        <v>15.9402724633501</v>
      </c>
    </row>
    <row r="41" spans="1:5" x14ac:dyDescent="0.4">
      <c r="A41" t="s">
        <v>40</v>
      </c>
      <c r="C41">
        <v>7.4173535327927498</v>
      </c>
      <c r="D41" t="s">
        <v>243</v>
      </c>
      <c r="E41">
        <v>1</v>
      </c>
    </row>
    <row r="42" spans="1:5" x14ac:dyDescent="0.4">
      <c r="A42" t="s">
        <v>41</v>
      </c>
      <c r="B42">
        <v>1.4072741853212301</v>
      </c>
      <c r="C42">
        <v>1.4072741853212301</v>
      </c>
    </row>
    <row r="43" spans="1:5" x14ac:dyDescent="0.4">
      <c r="A43" t="s">
        <v>42</v>
      </c>
      <c r="B43">
        <v>1.83345984785933</v>
      </c>
      <c r="C43">
        <v>1.83345984785933</v>
      </c>
      <c r="D43" t="s">
        <v>245</v>
      </c>
    </row>
    <row r="44" spans="1:5" x14ac:dyDescent="0.4">
      <c r="A44" t="s">
        <v>43</v>
      </c>
      <c r="C44">
        <v>0.82085342793902805</v>
      </c>
      <c r="D44" t="s">
        <v>245</v>
      </c>
    </row>
    <row r="45" spans="1:5" x14ac:dyDescent="0.4">
      <c r="A45" t="s">
        <v>44</v>
      </c>
      <c r="B45">
        <v>1.71037420937893</v>
      </c>
      <c r="C45">
        <v>1.71037420937893</v>
      </c>
    </row>
    <row r="46" spans="1:5" x14ac:dyDescent="0.4">
      <c r="A46" t="s">
        <v>45</v>
      </c>
      <c r="C46">
        <v>0.52884771799216401</v>
      </c>
      <c r="D46" t="s">
        <v>245</v>
      </c>
    </row>
    <row r="47" spans="1:5" x14ac:dyDescent="0.4">
      <c r="A47" t="s">
        <v>46</v>
      </c>
      <c r="B47">
        <v>1.86700992396084</v>
      </c>
      <c r="C47">
        <v>1.86700992396084</v>
      </c>
    </row>
    <row r="48" spans="1:5" x14ac:dyDescent="0.4">
      <c r="A48" t="s">
        <v>47</v>
      </c>
      <c r="C48">
        <v>0.79114478607857597</v>
      </c>
      <c r="D48" t="s">
        <v>245</v>
      </c>
    </row>
    <row r="49" spans="1:5" x14ac:dyDescent="0.4">
      <c r="A49" t="s">
        <v>48</v>
      </c>
      <c r="B49">
        <v>0.96897922781528201</v>
      </c>
      <c r="C49">
        <v>0.96897922781528201</v>
      </c>
    </row>
    <row r="50" spans="1:5" x14ac:dyDescent="0.4">
      <c r="A50" t="s">
        <v>49</v>
      </c>
      <c r="C50">
        <v>0.39730767565060898</v>
      </c>
      <c r="D50" t="s">
        <v>111</v>
      </c>
    </row>
    <row r="51" spans="1:5" x14ac:dyDescent="0.4">
      <c r="A51" t="s">
        <v>50</v>
      </c>
      <c r="C51">
        <v>0.15258167715364801</v>
      </c>
      <c r="D51" t="s">
        <v>111</v>
      </c>
    </row>
    <row r="52" spans="1:5" x14ac:dyDescent="0.4">
      <c r="A52" t="s">
        <v>51</v>
      </c>
      <c r="B52">
        <v>9.6787483347537204</v>
      </c>
      <c r="C52">
        <v>9.6787483347537204</v>
      </c>
    </row>
    <row r="53" spans="1:5" x14ac:dyDescent="0.4">
      <c r="A53" t="s">
        <v>52</v>
      </c>
      <c r="B53" s="1">
        <v>16.7</v>
      </c>
      <c r="C53">
        <v>8.2155907036997</v>
      </c>
      <c r="D53" t="s">
        <v>243</v>
      </c>
    </row>
    <row r="54" spans="1:5" x14ac:dyDescent="0.4">
      <c r="A54" t="s">
        <v>53</v>
      </c>
      <c r="B54">
        <v>15.128499404711301</v>
      </c>
      <c r="C54">
        <v>16.401590630200602</v>
      </c>
      <c r="D54" t="s">
        <v>243</v>
      </c>
    </row>
    <row r="55" spans="1:5" x14ac:dyDescent="0.4">
      <c r="A55" t="s">
        <v>54</v>
      </c>
      <c r="B55">
        <v>10.368282282789099</v>
      </c>
      <c r="C55">
        <v>7.6523876537293596</v>
      </c>
      <c r="D55" t="s">
        <v>243</v>
      </c>
    </row>
    <row r="56" spans="1:5" x14ac:dyDescent="0.4">
      <c r="A56" t="s">
        <v>55</v>
      </c>
      <c r="B56">
        <v>11.238228706585801</v>
      </c>
      <c r="C56">
        <v>11.238228706585801</v>
      </c>
    </row>
    <row r="57" spans="1:5" x14ac:dyDescent="0.4">
      <c r="A57" t="s">
        <v>56</v>
      </c>
      <c r="B57" s="1">
        <v>28.15</v>
      </c>
      <c r="C57">
        <v>10.5424299778785</v>
      </c>
      <c r="D57" t="s">
        <v>111</v>
      </c>
      <c r="E57">
        <v>1</v>
      </c>
    </row>
    <row r="58" spans="1:5" x14ac:dyDescent="0.4">
      <c r="A58" t="s">
        <v>57</v>
      </c>
      <c r="B58">
        <v>8.4345730128077605</v>
      </c>
      <c r="C58">
        <v>8.4345730128077605</v>
      </c>
      <c r="D58" t="s">
        <v>111</v>
      </c>
      <c r="E58">
        <v>1</v>
      </c>
    </row>
    <row r="59" spans="1:5" x14ac:dyDescent="0.4">
      <c r="A59" t="s">
        <v>58</v>
      </c>
      <c r="B59" s="1">
        <v>29.8</v>
      </c>
      <c r="C59">
        <v>8.4956713732522395</v>
      </c>
      <c r="D59" t="s">
        <v>111</v>
      </c>
      <c r="E59">
        <v>1</v>
      </c>
    </row>
    <row r="60" spans="1:5" x14ac:dyDescent="0.4">
      <c r="A60" t="s">
        <v>59</v>
      </c>
      <c r="B60">
        <v>15.9122450348224</v>
      </c>
      <c r="C60">
        <v>15.9122450348224</v>
      </c>
    </row>
    <row r="61" spans="1:5" x14ac:dyDescent="0.4">
      <c r="A61" t="s">
        <v>60</v>
      </c>
      <c r="B61">
        <v>10.0896369418732</v>
      </c>
      <c r="C61">
        <v>8.8642221538049508</v>
      </c>
      <c r="D61" t="s">
        <v>246</v>
      </c>
    </row>
    <row r="62" spans="1:5" x14ac:dyDescent="0.4">
      <c r="A62" t="s">
        <v>61</v>
      </c>
      <c r="B62">
        <v>2.0913063045900899</v>
      </c>
      <c r="C62">
        <v>2.0913063045900899</v>
      </c>
      <c r="D62" t="s">
        <v>245</v>
      </c>
    </row>
    <row r="63" spans="1:5" x14ac:dyDescent="0.4">
      <c r="A63" t="s">
        <v>62</v>
      </c>
      <c r="B63">
        <v>2.35647523620628</v>
      </c>
      <c r="C63">
        <v>2.35647523620628</v>
      </c>
    </row>
    <row r="64" spans="1:5" x14ac:dyDescent="0.4">
      <c r="A64" t="s">
        <v>63</v>
      </c>
      <c r="B64">
        <v>1.11764710902941</v>
      </c>
      <c r="C64">
        <v>1.11764710902941</v>
      </c>
      <c r="D64" t="s">
        <v>245</v>
      </c>
    </row>
    <row r="65" spans="1:5" x14ac:dyDescent="0.4">
      <c r="A65" t="s">
        <v>64</v>
      </c>
      <c r="B65">
        <v>1.61271565849114</v>
      </c>
      <c r="C65">
        <v>1.61271565849114</v>
      </c>
    </row>
    <row r="66" spans="1:5" x14ac:dyDescent="0.4">
      <c r="A66" t="s">
        <v>65</v>
      </c>
      <c r="B66">
        <v>1.4350136293359099</v>
      </c>
      <c r="C66">
        <v>1.4350136293359099</v>
      </c>
    </row>
    <row r="67" spans="1:5" x14ac:dyDescent="0.4">
      <c r="A67" t="s">
        <v>66</v>
      </c>
      <c r="B67">
        <v>5.6027974356619596</v>
      </c>
      <c r="C67">
        <v>5.6027974356619596</v>
      </c>
      <c r="D67" t="s">
        <v>245</v>
      </c>
    </row>
    <row r="68" spans="1:5" x14ac:dyDescent="0.4">
      <c r="A68" t="s">
        <v>67</v>
      </c>
      <c r="C68">
        <v>1.409705356009</v>
      </c>
      <c r="D68" t="s">
        <v>111</v>
      </c>
    </row>
    <row r="69" spans="1:5" x14ac:dyDescent="0.4">
      <c r="A69" t="s">
        <v>68</v>
      </c>
      <c r="C69">
        <v>1.1810417448208499</v>
      </c>
      <c r="D69" t="s">
        <v>111</v>
      </c>
    </row>
    <row r="70" spans="1:5" x14ac:dyDescent="0.4">
      <c r="A70" t="s">
        <v>69</v>
      </c>
      <c r="B70">
        <v>4.6250261683998701</v>
      </c>
      <c r="C70">
        <v>4.6250261683998701</v>
      </c>
    </row>
    <row r="71" spans="1:5" x14ac:dyDescent="0.4">
      <c r="A71" t="s">
        <v>70</v>
      </c>
      <c r="B71">
        <v>6.2021990903044202</v>
      </c>
      <c r="C71">
        <v>6.2021990903044202</v>
      </c>
      <c r="D71" t="s">
        <v>245</v>
      </c>
    </row>
    <row r="72" spans="1:5" x14ac:dyDescent="0.4">
      <c r="A72" t="s">
        <v>71</v>
      </c>
      <c r="B72">
        <v>15.9246571486545</v>
      </c>
      <c r="C72">
        <v>15.9246571486545</v>
      </c>
    </row>
    <row r="73" spans="1:5" x14ac:dyDescent="0.4">
      <c r="A73" t="s">
        <v>72</v>
      </c>
      <c r="B73" s="1">
        <v>29</v>
      </c>
      <c r="C73">
        <v>26.550987392476799</v>
      </c>
      <c r="D73" t="s">
        <v>243</v>
      </c>
      <c r="E73">
        <v>1</v>
      </c>
    </row>
    <row r="74" spans="1:5" x14ac:dyDescent="0.4">
      <c r="A74" t="s">
        <v>73</v>
      </c>
      <c r="B74">
        <v>11.656545986488799</v>
      </c>
      <c r="C74">
        <v>11.656545986488799</v>
      </c>
      <c r="D74" t="s">
        <v>111</v>
      </c>
      <c r="E74">
        <v>1</v>
      </c>
    </row>
    <row r="75" spans="1:5" x14ac:dyDescent="0.4">
      <c r="A75" t="s">
        <v>74</v>
      </c>
      <c r="B75" s="1">
        <v>25.8</v>
      </c>
      <c r="C75">
        <v>25.988812926292301</v>
      </c>
      <c r="D75" t="s">
        <v>246</v>
      </c>
      <c r="E75">
        <v>1</v>
      </c>
    </row>
    <row r="76" spans="1:5" x14ac:dyDescent="0.4">
      <c r="A76" t="s">
        <v>75</v>
      </c>
      <c r="B76">
        <v>10.164546133961201</v>
      </c>
      <c r="C76">
        <v>10.164546133961201</v>
      </c>
    </row>
    <row r="77" spans="1:5" x14ac:dyDescent="0.4">
      <c r="A77" t="s">
        <v>76</v>
      </c>
      <c r="B77" s="1">
        <v>10.6</v>
      </c>
      <c r="C77">
        <v>8.3735734484133708</v>
      </c>
      <c r="D77" t="s">
        <v>246</v>
      </c>
    </row>
    <row r="78" spans="1:5" x14ac:dyDescent="0.4">
      <c r="A78" t="s">
        <v>77</v>
      </c>
      <c r="B78">
        <v>6.3275475204402802</v>
      </c>
      <c r="C78">
        <v>3.5218150500824899</v>
      </c>
      <c r="D78" t="s">
        <v>246</v>
      </c>
    </row>
    <row r="79" spans="1:5" x14ac:dyDescent="0.4">
      <c r="A79" t="s">
        <v>78</v>
      </c>
      <c r="B79" s="1">
        <v>30.1</v>
      </c>
      <c r="C79">
        <v>7.3271798285034704</v>
      </c>
      <c r="D79" t="s">
        <v>246</v>
      </c>
    </row>
    <row r="80" spans="1:5" x14ac:dyDescent="0.4">
      <c r="A80" t="s">
        <v>79</v>
      </c>
      <c r="B80">
        <v>13.5586660370759</v>
      </c>
      <c r="C80">
        <v>13.5586660370759</v>
      </c>
      <c r="D80" t="s">
        <v>111</v>
      </c>
      <c r="E80">
        <v>1</v>
      </c>
    </row>
    <row r="81" spans="1:5" x14ac:dyDescent="0.4">
      <c r="A81" t="s">
        <v>80</v>
      </c>
      <c r="B81" s="1">
        <v>25.5</v>
      </c>
      <c r="C81">
        <v>7.5298923510764997</v>
      </c>
      <c r="D81" t="s">
        <v>111</v>
      </c>
      <c r="E81">
        <v>1</v>
      </c>
    </row>
    <row r="82" spans="1:5" x14ac:dyDescent="0.4">
      <c r="A82" t="s">
        <v>81</v>
      </c>
      <c r="B82">
        <v>8.7688441288347896</v>
      </c>
      <c r="C82">
        <v>8.7688441288347896</v>
      </c>
    </row>
    <row r="83" spans="1:5" x14ac:dyDescent="0.4">
      <c r="A83" t="s">
        <v>82</v>
      </c>
      <c r="B83">
        <v>9.0232386321870308</v>
      </c>
      <c r="C83">
        <v>9.0232386321870308</v>
      </c>
    </row>
    <row r="84" spans="1:5" x14ac:dyDescent="0.4">
      <c r="A84" t="s">
        <v>83</v>
      </c>
      <c r="B84">
        <v>8.7283939470030401</v>
      </c>
      <c r="C84">
        <v>8.7283939470030401</v>
      </c>
    </row>
    <row r="85" spans="1:5" x14ac:dyDescent="0.4">
      <c r="A85" t="s">
        <v>84</v>
      </c>
      <c r="B85">
        <v>15.485250220354301</v>
      </c>
      <c r="C85">
        <v>15.485250220354301</v>
      </c>
    </row>
    <row r="86" spans="1:5" x14ac:dyDescent="0.4">
      <c r="A86" t="s">
        <v>85</v>
      </c>
      <c r="B86">
        <v>9.8093091087433599</v>
      </c>
      <c r="C86">
        <v>9.8093091087433599</v>
      </c>
    </row>
    <row r="87" spans="1:5" x14ac:dyDescent="0.4">
      <c r="A87" t="s">
        <v>86</v>
      </c>
      <c r="B87">
        <v>12.077414960635799</v>
      </c>
      <c r="C87">
        <v>12.077414960635799</v>
      </c>
    </row>
    <row r="88" spans="1:5" x14ac:dyDescent="0.4">
      <c r="A88" t="s">
        <v>87</v>
      </c>
      <c r="B88">
        <v>9.7356130444112399</v>
      </c>
      <c r="C88">
        <v>9.7356130444112399</v>
      </c>
    </row>
    <row r="89" spans="1:5" x14ac:dyDescent="0.4">
      <c r="A89" t="s">
        <v>88</v>
      </c>
      <c r="B89">
        <v>13.3983790230434</v>
      </c>
      <c r="C89">
        <v>13.3983790230434</v>
      </c>
    </row>
    <row r="90" spans="1:5" x14ac:dyDescent="0.4">
      <c r="A90" t="s">
        <v>89</v>
      </c>
      <c r="B90">
        <v>8.5207841680980607</v>
      </c>
      <c r="C90">
        <v>8.5207841680980607</v>
      </c>
    </row>
    <row r="91" spans="1:5" x14ac:dyDescent="0.4">
      <c r="A91" t="s">
        <v>90</v>
      </c>
      <c r="B91">
        <v>15.4158324990634</v>
      </c>
      <c r="C91">
        <v>15.4158324990634</v>
      </c>
    </row>
    <row r="92" spans="1:5" x14ac:dyDescent="0.4">
      <c r="A92" t="s">
        <v>91</v>
      </c>
      <c r="B92">
        <v>4.3233150560890596</v>
      </c>
      <c r="C92">
        <v>3.5942685867784401</v>
      </c>
      <c r="D92" t="s">
        <v>246</v>
      </c>
    </row>
    <row r="93" spans="1:5" x14ac:dyDescent="0.4">
      <c r="A93" t="s">
        <v>92</v>
      </c>
      <c r="B93">
        <v>6.9659572780334997</v>
      </c>
      <c r="C93">
        <v>6.9659572780334997</v>
      </c>
      <c r="D93" t="s">
        <v>245</v>
      </c>
    </row>
    <row r="94" spans="1:5" x14ac:dyDescent="0.4">
      <c r="A94" t="s">
        <v>93</v>
      </c>
      <c r="B94">
        <v>4.3767783221876799</v>
      </c>
      <c r="C94">
        <v>4.3767783221876799</v>
      </c>
      <c r="D94" t="s">
        <v>245</v>
      </c>
    </row>
    <row r="95" spans="1:5" x14ac:dyDescent="0.4">
      <c r="A95" t="s">
        <v>94</v>
      </c>
      <c r="B95">
        <v>3.4216346718510202</v>
      </c>
      <c r="C95">
        <v>3.4216346718510202</v>
      </c>
    </row>
    <row r="96" spans="1:5" x14ac:dyDescent="0.4">
      <c r="A96" t="s">
        <v>95</v>
      </c>
      <c r="B96">
        <v>7.7005717199950796</v>
      </c>
      <c r="C96">
        <v>6.5345233014135999</v>
      </c>
      <c r="D96" t="s">
        <v>246</v>
      </c>
    </row>
    <row r="97" spans="1:4" x14ac:dyDescent="0.4">
      <c r="A97" t="s">
        <v>96</v>
      </c>
      <c r="B97" s="1">
        <v>25.8</v>
      </c>
      <c r="C97">
        <v>5.3669135454864803</v>
      </c>
      <c r="D97" t="s">
        <v>245</v>
      </c>
    </row>
    <row r="98" spans="1:4" x14ac:dyDescent="0.4">
      <c r="A98" t="s">
        <v>97</v>
      </c>
      <c r="B98">
        <v>9.1076668196197392</v>
      </c>
      <c r="C98">
        <v>6.7266799966382402</v>
      </c>
      <c r="D98" t="s">
        <v>246</v>
      </c>
    </row>
    <row r="99" spans="1:4" x14ac:dyDescent="0.4">
      <c r="A99" t="s">
        <v>98</v>
      </c>
      <c r="B99">
        <v>4.8749253297742099</v>
      </c>
      <c r="C99">
        <v>4.8749253297742099</v>
      </c>
      <c r="D99" t="s">
        <v>245</v>
      </c>
    </row>
    <row r="100" spans="1:4" x14ac:dyDescent="0.4">
      <c r="A100" t="s">
        <v>99</v>
      </c>
      <c r="B100">
        <v>5.8884892480432098</v>
      </c>
      <c r="C100">
        <v>5.8884892480432098</v>
      </c>
    </row>
    <row r="101" spans="1:4" x14ac:dyDescent="0.4">
      <c r="A101" t="s">
        <v>100</v>
      </c>
      <c r="B101" s="1">
        <v>3</v>
      </c>
      <c r="C101">
        <v>4.8324707964977698</v>
      </c>
      <c r="D101" t="s">
        <v>245</v>
      </c>
    </row>
    <row r="102" spans="1:4" x14ac:dyDescent="0.4">
      <c r="A102" t="s">
        <v>101</v>
      </c>
      <c r="C102">
        <v>0.86162192280590899</v>
      </c>
      <c r="D102" t="s">
        <v>111</v>
      </c>
    </row>
    <row r="103" spans="1:4" x14ac:dyDescent="0.4">
      <c r="A103" t="s">
        <v>102</v>
      </c>
      <c r="C103">
        <v>1.50596507313651</v>
      </c>
      <c r="D103" t="s">
        <v>111</v>
      </c>
    </row>
    <row r="104" spans="1:4" x14ac:dyDescent="0.4">
      <c r="A104" t="s">
        <v>103</v>
      </c>
      <c r="B104">
        <v>9.2146596048017706</v>
      </c>
      <c r="C104">
        <v>9.2146596048017706</v>
      </c>
    </row>
    <row r="105" spans="1:4" x14ac:dyDescent="0.4">
      <c r="A105" t="s">
        <v>104</v>
      </c>
      <c r="B105">
        <v>3.86</v>
      </c>
      <c r="C105">
        <v>6.4896506884965097</v>
      </c>
      <c r="D105" t="s">
        <v>245</v>
      </c>
    </row>
    <row r="106" spans="1:4" x14ac:dyDescent="0.4">
      <c r="A106" t="s">
        <v>105</v>
      </c>
      <c r="B106" s="1">
        <v>14.1</v>
      </c>
      <c r="C106">
        <v>6.8319587332789196</v>
      </c>
      <c r="D106" t="s">
        <v>245</v>
      </c>
    </row>
    <row r="107" spans="1:4" x14ac:dyDescent="0.4">
      <c r="A107" t="s">
        <v>106</v>
      </c>
      <c r="B107">
        <v>9.7031748375701508</v>
      </c>
      <c r="C107">
        <v>9.7031748375701508</v>
      </c>
    </row>
    <row r="108" spans="1:4" x14ac:dyDescent="0.4">
      <c r="A108" t="s">
        <v>107</v>
      </c>
      <c r="B108" s="1">
        <v>25.3</v>
      </c>
      <c r="C108">
        <v>8.1698677432776492</v>
      </c>
    </row>
    <row r="109" spans="1:4" x14ac:dyDescent="0.4">
      <c r="A109" t="s">
        <v>108</v>
      </c>
      <c r="B109" s="1">
        <v>9.34</v>
      </c>
      <c r="C109">
        <v>7.0574715666340104</v>
      </c>
      <c r="D109" t="s">
        <v>245</v>
      </c>
    </row>
    <row r="110" spans="1:4" x14ac:dyDescent="0.4">
      <c r="A110" t="s">
        <v>109</v>
      </c>
      <c r="B110" s="1">
        <v>11.41</v>
      </c>
      <c r="C110">
        <v>2.6345326448418702</v>
      </c>
      <c r="D110" t="s">
        <v>111</v>
      </c>
    </row>
    <row r="111" spans="1:4" x14ac:dyDescent="0.4">
      <c r="A111" t="s">
        <v>110</v>
      </c>
      <c r="B111" s="1">
        <v>7.29</v>
      </c>
      <c r="C111">
        <v>5.8770691534948902</v>
      </c>
      <c r="D111" t="s">
        <v>111</v>
      </c>
    </row>
    <row r="112" spans="1:4" x14ac:dyDescent="0.4">
      <c r="A112" t="s">
        <v>195</v>
      </c>
      <c r="C112">
        <v>13.578842489054299</v>
      </c>
    </row>
    <row r="113" spans="1:5" x14ac:dyDescent="0.4">
      <c r="A113" t="s">
        <v>196</v>
      </c>
      <c r="C113">
        <v>20.236070956863401</v>
      </c>
    </row>
    <row r="114" spans="1:5" x14ac:dyDescent="0.4">
      <c r="A114" t="s">
        <v>197</v>
      </c>
      <c r="C114">
        <v>9.4987270204118808</v>
      </c>
    </row>
    <row r="115" spans="1:5" x14ac:dyDescent="0.4">
      <c r="A115" t="s">
        <v>198</v>
      </c>
      <c r="C115">
        <v>16.720080743412101</v>
      </c>
    </row>
    <row r="116" spans="1:5" x14ac:dyDescent="0.4">
      <c r="A116" t="s">
        <v>199</v>
      </c>
      <c r="C116">
        <v>23.153489918075099</v>
      </c>
    </row>
    <row r="117" spans="1:5" x14ac:dyDescent="0.4">
      <c r="A117" t="s">
        <v>200</v>
      </c>
      <c r="C117">
        <v>15.2331672449974</v>
      </c>
    </row>
    <row r="118" spans="1:5" x14ac:dyDescent="0.4">
      <c r="A118" t="s">
        <v>201</v>
      </c>
      <c r="C118">
        <v>15.8536131395052</v>
      </c>
    </row>
    <row r="119" spans="1:5" x14ac:dyDescent="0.4">
      <c r="A119" t="s">
        <v>202</v>
      </c>
      <c r="C119">
        <v>3.8036962914341901</v>
      </c>
      <c r="E119">
        <v>1</v>
      </c>
    </row>
    <row r="120" spans="1:5" x14ac:dyDescent="0.4">
      <c r="A120" t="s">
        <v>203</v>
      </c>
      <c r="C120">
        <v>13.6196092193679</v>
      </c>
    </row>
    <row r="121" spans="1:5" x14ac:dyDescent="0.4">
      <c r="A121" t="s">
        <v>204</v>
      </c>
      <c r="C121">
        <v>18.2019106904295</v>
      </c>
    </row>
    <row r="122" spans="1:5" x14ac:dyDescent="0.4">
      <c r="A122" t="s">
        <v>205</v>
      </c>
      <c r="C122">
        <v>13.799007600642501</v>
      </c>
    </row>
    <row r="123" spans="1:5" x14ac:dyDescent="0.4">
      <c r="A123" t="s">
        <v>206</v>
      </c>
      <c r="C123">
        <v>12.5716443787034</v>
      </c>
    </row>
    <row r="124" spans="1:5" x14ac:dyDescent="0.4">
      <c r="A124" t="s">
        <v>207</v>
      </c>
      <c r="C124">
        <v>14.0888594369533</v>
      </c>
    </row>
    <row r="125" spans="1:5" x14ac:dyDescent="0.4">
      <c r="A125" t="s">
        <v>208</v>
      </c>
      <c r="C125">
        <v>7.8968678795282301</v>
      </c>
    </row>
    <row r="126" spans="1:5" x14ac:dyDescent="0.4">
      <c r="A126" t="s">
        <v>209</v>
      </c>
      <c r="C126">
        <v>14.6860953308557</v>
      </c>
    </row>
    <row r="127" spans="1:5" x14ac:dyDescent="0.4">
      <c r="A127" t="s">
        <v>210</v>
      </c>
      <c r="C127">
        <v>16.780901808913899</v>
      </c>
    </row>
    <row r="128" spans="1:5" x14ac:dyDescent="0.4">
      <c r="A128" t="s">
        <v>211</v>
      </c>
      <c r="C128">
        <v>15.837430264605899</v>
      </c>
    </row>
    <row r="129" spans="1:3" x14ac:dyDescent="0.4">
      <c r="A129" t="s">
        <v>212</v>
      </c>
      <c r="C129">
        <v>22.389440690445401</v>
      </c>
    </row>
    <row r="130" spans="1:3" x14ac:dyDescent="0.4">
      <c r="A130" t="s">
        <v>213</v>
      </c>
      <c r="C130">
        <v>16.955028606717502</v>
      </c>
    </row>
    <row r="131" spans="1:3" x14ac:dyDescent="0.4">
      <c r="A131" t="s">
        <v>214</v>
      </c>
      <c r="C131">
        <v>7.8215182362814604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D024E-EDF6-468F-82BA-C84A8D0DE318}">
  <dimension ref="A1:H99"/>
  <sheetViews>
    <sheetView workbookViewId="0">
      <selection activeCell="H1" sqref="A1:H1048576"/>
    </sheetView>
  </sheetViews>
  <sheetFormatPr defaultRowHeight="14.6" x14ac:dyDescent="0.4"/>
  <cols>
    <col min="1" max="1" width="7.07421875" style="2" bestFit="1" customWidth="1"/>
    <col min="2" max="4" width="7.07421875" style="2" customWidth="1"/>
    <col min="5" max="5" width="6.921875" style="3" bestFit="1" customWidth="1"/>
    <col min="6" max="6" width="7" style="2" bestFit="1" customWidth="1"/>
    <col min="7" max="7" width="9.23046875" style="2"/>
  </cols>
  <sheetData>
    <row r="1" spans="1:8" x14ac:dyDescent="0.4">
      <c r="A1" s="2" t="s">
        <v>113</v>
      </c>
      <c r="B1" s="2" t="s">
        <v>114</v>
      </c>
      <c r="C1" s="2" t="s">
        <v>173</v>
      </c>
      <c r="D1" s="2" t="s">
        <v>172</v>
      </c>
      <c r="E1" s="3" t="s">
        <v>112</v>
      </c>
      <c r="F1" s="2" t="s">
        <v>244</v>
      </c>
      <c r="G1" s="2" t="s">
        <v>250</v>
      </c>
      <c r="H1" s="2" t="s">
        <v>183</v>
      </c>
    </row>
    <row r="2" spans="1:8" x14ac:dyDescent="0.4">
      <c r="A2" s="2" t="str">
        <f>B2&amp;"_"&amp;D2</f>
        <v>D1_30</v>
      </c>
      <c r="B2" s="2" t="s">
        <v>115</v>
      </c>
      <c r="C2" s="2" t="str">
        <f>LEFT(B2,1)</f>
        <v>D</v>
      </c>
      <c r="D2" s="2">
        <v>30</v>
      </c>
      <c r="E2" s="3">
        <v>13.219937206773601</v>
      </c>
      <c r="G2" s="2">
        <f>VLOOKUP(B2,weights!A:D,4,FALSE)</f>
        <v>0.04</v>
      </c>
      <c r="H2">
        <f>(E2/44.6596)/G2</f>
        <v>7.4003893937549829</v>
      </c>
    </row>
    <row r="3" spans="1:8" x14ac:dyDescent="0.4">
      <c r="A3" s="2" t="str">
        <f t="shared" ref="A3:A66" si="0">B3&amp;"_"&amp;D3</f>
        <v>D1_35</v>
      </c>
      <c r="B3" s="2" t="s">
        <v>115</v>
      </c>
      <c r="C3" s="2" t="str">
        <f t="shared" ref="C3:C66" si="1">LEFT(B3,1)</f>
        <v>D</v>
      </c>
      <c r="D3" s="2">
        <v>35</v>
      </c>
      <c r="E3" s="3">
        <v>11.847180579578099</v>
      </c>
      <c r="G3" s="2">
        <f>VLOOKUP(B3,weights!A:D,4,FALSE)</f>
        <v>0.04</v>
      </c>
      <c r="H3">
        <f t="shared" ref="H3:H66" si="2">(E3/44.6596)/G3</f>
        <v>6.6319338840798503</v>
      </c>
    </row>
    <row r="4" spans="1:8" x14ac:dyDescent="0.4">
      <c r="A4" s="2" t="str">
        <f t="shared" si="0"/>
        <v>D2_30</v>
      </c>
      <c r="B4" s="2" t="s">
        <v>116</v>
      </c>
      <c r="C4" s="2" t="str">
        <f t="shared" si="1"/>
        <v>D</v>
      </c>
      <c r="D4" s="2">
        <v>30</v>
      </c>
      <c r="E4" s="3">
        <v>18.907907598392502</v>
      </c>
      <c r="G4" s="2">
        <f>VLOOKUP(B4,weights!A:D,4,FALSE)</f>
        <v>0.03</v>
      </c>
      <c r="H4">
        <f t="shared" si="2"/>
        <v>14.112611546298744</v>
      </c>
    </row>
    <row r="5" spans="1:8" x14ac:dyDescent="0.4">
      <c r="A5" s="2" t="str">
        <f t="shared" si="0"/>
        <v>D2_35</v>
      </c>
      <c r="B5" s="2" t="s">
        <v>116</v>
      </c>
      <c r="C5" s="2" t="str">
        <f t="shared" si="1"/>
        <v>D</v>
      </c>
      <c r="D5" s="2">
        <v>35</v>
      </c>
      <c r="E5" s="3">
        <v>13.6895055128251</v>
      </c>
      <c r="G5" s="2">
        <f>VLOOKUP(B5,weights!A:D,4,FALSE)</f>
        <v>0.03</v>
      </c>
      <c r="H5">
        <f t="shared" si="2"/>
        <v>10.217665416338333</v>
      </c>
    </row>
    <row r="6" spans="1:8" x14ac:dyDescent="0.4">
      <c r="A6" s="2" t="str">
        <f t="shared" si="0"/>
        <v>D3_30</v>
      </c>
      <c r="B6" s="2" t="s">
        <v>117</v>
      </c>
      <c r="C6" s="2" t="str">
        <f t="shared" si="1"/>
        <v>D</v>
      </c>
      <c r="D6" s="2">
        <v>30</v>
      </c>
      <c r="E6" s="3">
        <v>9.1176633230036295</v>
      </c>
      <c r="G6" s="2">
        <f>VLOOKUP(B6,weights!A:D,4,FALSE)</f>
        <v>0.06</v>
      </c>
      <c r="H6">
        <f t="shared" si="2"/>
        <v>3.4026515101656494</v>
      </c>
    </row>
    <row r="7" spans="1:8" x14ac:dyDescent="0.4">
      <c r="A7" s="2" t="str">
        <f t="shared" si="0"/>
        <v>D3_35</v>
      </c>
      <c r="B7" s="2" t="s">
        <v>117</v>
      </c>
      <c r="C7" s="2" t="str">
        <f t="shared" si="1"/>
        <v>D</v>
      </c>
      <c r="D7" s="2">
        <v>35</v>
      </c>
      <c r="E7" s="3">
        <v>12.8406521217298</v>
      </c>
      <c r="G7" s="2">
        <f>VLOOKUP(B7,weights!A:D,4,FALSE)</f>
        <v>0.06</v>
      </c>
      <c r="H7">
        <f t="shared" si="2"/>
        <v>4.7920462497536178</v>
      </c>
    </row>
    <row r="8" spans="1:8" x14ac:dyDescent="0.4">
      <c r="A8" s="2" t="str">
        <f t="shared" si="0"/>
        <v>D4_30</v>
      </c>
      <c r="B8" s="2" t="s">
        <v>118</v>
      </c>
      <c r="C8" s="2" t="str">
        <f t="shared" si="1"/>
        <v>D</v>
      </c>
      <c r="D8" s="2">
        <v>30</v>
      </c>
      <c r="E8" s="3">
        <v>7.7539159577605403</v>
      </c>
      <c r="G8" s="2">
        <f>VLOOKUP(B8,weights!A:D,4,FALSE)</f>
        <v>0.01</v>
      </c>
      <c r="H8">
        <f t="shared" si="2"/>
        <v>17.362260203316961</v>
      </c>
    </row>
    <row r="9" spans="1:8" x14ac:dyDescent="0.4">
      <c r="A9" s="2" t="str">
        <f t="shared" si="0"/>
        <v>D4_35</v>
      </c>
      <c r="B9" s="2" t="s">
        <v>118</v>
      </c>
      <c r="C9" s="2" t="str">
        <f t="shared" si="1"/>
        <v>D</v>
      </c>
      <c r="D9" s="2">
        <v>35</v>
      </c>
      <c r="E9" s="3">
        <v>14.259287931849</v>
      </c>
      <c r="G9" s="2">
        <f>VLOOKUP(B9,weights!A:D,4,FALSE)</f>
        <v>0.01</v>
      </c>
      <c r="H9">
        <f t="shared" si="2"/>
        <v>31.928830378796498</v>
      </c>
    </row>
    <row r="10" spans="1:8" x14ac:dyDescent="0.4">
      <c r="A10" s="2" t="str">
        <f t="shared" si="0"/>
        <v>D5_30</v>
      </c>
      <c r="B10" s="2" t="s">
        <v>119</v>
      </c>
      <c r="C10" s="2" t="str">
        <f t="shared" si="1"/>
        <v>D</v>
      </c>
      <c r="D10" s="2">
        <v>30</v>
      </c>
      <c r="E10" s="3">
        <v>5.7884149834244996</v>
      </c>
      <c r="G10" s="2">
        <f>VLOOKUP(B10,weights!A:D,4,FALSE)</f>
        <v>0.01</v>
      </c>
      <c r="H10">
        <f t="shared" si="2"/>
        <v>12.961188598698826</v>
      </c>
    </row>
    <row r="11" spans="1:8" x14ac:dyDescent="0.4">
      <c r="A11" s="2" t="str">
        <f t="shared" si="0"/>
        <v>D5_35</v>
      </c>
      <c r="B11" s="2" t="s">
        <v>119</v>
      </c>
      <c r="C11" s="2" t="str">
        <f t="shared" si="1"/>
        <v>D</v>
      </c>
      <c r="D11" s="2">
        <v>35</v>
      </c>
      <c r="E11" s="3">
        <v>16.6412420626921</v>
      </c>
      <c r="G11" s="2">
        <f>VLOOKUP(B11,weights!A:D,4,FALSE)</f>
        <v>0.01</v>
      </c>
      <c r="H11">
        <f t="shared" si="2"/>
        <v>37.262407327186317</v>
      </c>
    </row>
    <row r="12" spans="1:8" x14ac:dyDescent="0.4">
      <c r="A12" s="2" t="str">
        <f t="shared" si="0"/>
        <v>T1_30</v>
      </c>
      <c r="B12" s="2" t="s">
        <v>120</v>
      </c>
      <c r="C12" s="2" t="str">
        <f t="shared" si="1"/>
        <v>T</v>
      </c>
      <c r="D12" s="2">
        <v>30</v>
      </c>
      <c r="E12" s="3">
        <v>11.1544145289031</v>
      </c>
      <c r="G12" s="2">
        <f>VLOOKUP(B12,weights!A:D,4,FALSE)</f>
        <v>0.04</v>
      </c>
      <c r="H12">
        <f t="shared" si="2"/>
        <v>6.2441303375439441</v>
      </c>
    </row>
    <row r="13" spans="1:8" x14ac:dyDescent="0.4">
      <c r="A13" s="2" t="str">
        <f t="shared" si="0"/>
        <v>T1_35</v>
      </c>
      <c r="B13" s="2" t="s">
        <v>120</v>
      </c>
      <c r="C13" s="2" t="str">
        <f t="shared" si="1"/>
        <v>T</v>
      </c>
      <c r="D13" s="2">
        <v>35</v>
      </c>
      <c r="E13" s="3">
        <v>12.112546494904</v>
      </c>
      <c r="G13" s="2">
        <f>VLOOKUP(B13,weights!A:D,4,FALSE)</f>
        <v>0.04</v>
      </c>
      <c r="H13">
        <f t="shared" si="2"/>
        <v>6.7804830847701281</v>
      </c>
    </row>
    <row r="14" spans="1:8" x14ac:dyDescent="0.4">
      <c r="A14" s="2" t="str">
        <f t="shared" si="0"/>
        <v>T2_30</v>
      </c>
      <c r="B14" s="2" t="s">
        <v>121</v>
      </c>
      <c r="C14" s="2" t="str">
        <f t="shared" si="1"/>
        <v>T</v>
      </c>
      <c r="D14" s="2">
        <v>30</v>
      </c>
      <c r="E14" s="3">
        <v>8.5022641148678701</v>
      </c>
      <c r="G14" s="2">
        <f>VLOOKUP(B14,weights!A:D,4,FALSE)</f>
        <v>0.01</v>
      </c>
      <c r="H14">
        <f t="shared" si="2"/>
        <v>19.037931631424982</v>
      </c>
    </row>
    <row r="15" spans="1:8" x14ac:dyDescent="0.4">
      <c r="A15" s="2" t="str">
        <f t="shared" si="0"/>
        <v>T2_35</v>
      </c>
      <c r="B15" s="2" t="s">
        <v>121</v>
      </c>
      <c r="C15" s="2" t="str">
        <f t="shared" si="1"/>
        <v>T</v>
      </c>
      <c r="D15" s="2">
        <v>35</v>
      </c>
      <c r="E15" s="3">
        <v>14.581782683542301</v>
      </c>
      <c r="G15" s="2">
        <f>VLOOKUP(B15,weights!A:D,4,FALSE)</f>
        <v>0.01</v>
      </c>
      <c r="H15">
        <f t="shared" si="2"/>
        <v>32.650947799671961</v>
      </c>
    </row>
    <row r="16" spans="1:8" x14ac:dyDescent="0.4">
      <c r="A16" s="2" t="str">
        <f t="shared" si="0"/>
        <v>T3_30</v>
      </c>
      <c r="B16" s="2" t="s">
        <v>122</v>
      </c>
      <c r="C16" s="2" t="str">
        <f t="shared" si="1"/>
        <v>T</v>
      </c>
      <c r="D16" s="2">
        <v>30</v>
      </c>
      <c r="E16" s="3">
        <v>10.811229520594701</v>
      </c>
      <c r="G16" s="2">
        <f>VLOOKUP(B16,weights!A:D,4,FALSE)</f>
        <v>0.04</v>
      </c>
      <c r="H16">
        <f t="shared" si="2"/>
        <v>6.0520187824088776</v>
      </c>
    </row>
    <row r="17" spans="1:8" x14ac:dyDescent="0.4">
      <c r="A17" s="2" t="str">
        <f t="shared" si="0"/>
        <v>T3_35</v>
      </c>
      <c r="B17" s="2" t="s">
        <v>122</v>
      </c>
      <c r="C17" s="2" t="str">
        <f t="shared" si="1"/>
        <v>T</v>
      </c>
      <c r="D17" s="2">
        <v>35</v>
      </c>
      <c r="E17" s="3">
        <v>12.7856939062642</v>
      </c>
      <c r="G17" s="2">
        <f>VLOOKUP(B17,weights!A:D,4,FALSE)</f>
        <v>0.04</v>
      </c>
      <c r="H17">
        <f t="shared" si="2"/>
        <v>7.1573043120987432</v>
      </c>
    </row>
    <row r="18" spans="1:8" x14ac:dyDescent="0.4">
      <c r="A18" s="2" t="str">
        <f t="shared" si="0"/>
        <v>T4_30</v>
      </c>
      <c r="B18" s="2" t="s">
        <v>123</v>
      </c>
      <c r="C18" s="2" t="str">
        <f t="shared" si="1"/>
        <v>T</v>
      </c>
      <c r="D18" s="2">
        <v>30</v>
      </c>
      <c r="E18" s="3">
        <v>14.550542871563</v>
      </c>
      <c r="G18" s="2">
        <f>VLOOKUP(B18,weights!A:D,4,FALSE)</f>
        <v>0.03</v>
      </c>
      <c r="H18">
        <f t="shared" si="2"/>
        <v>10.860332285080176</v>
      </c>
    </row>
    <row r="19" spans="1:8" x14ac:dyDescent="0.4">
      <c r="A19" s="2" t="str">
        <f t="shared" si="0"/>
        <v>T4_35</v>
      </c>
      <c r="B19" s="2" t="s">
        <v>123</v>
      </c>
      <c r="C19" s="2" t="str">
        <f t="shared" si="1"/>
        <v>T</v>
      </c>
      <c r="D19" s="2">
        <v>35</v>
      </c>
      <c r="E19" s="3">
        <v>11.726618170800601</v>
      </c>
      <c r="G19" s="2">
        <f>VLOOKUP(B19,weights!A:D,4,FALSE)</f>
        <v>0.03</v>
      </c>
      <c r="H19">
        <f t="shared" si="2"/>
        <v>8.7525923286375171</v>
      </c>
    </row>
    <row r="20" spans="1:8" x14ac:dyDescent="0.4">
      <c r="A20" s="2" t="str">
        <f t="shared" si="0"/>
        <v>T5_30</v>
      </c>
      <c r="B20" s="2" t="s">
        <v>124</v>
      </c>
      <c r="C20" s="2" t="str">
        <f t="shared" si="1"/>
        <v>T</v>
      </c>
      <c r="D20" s="2">
        <v>30</v>
      </c>
      <c r="E20" s="3">
        <v>16.974732976441</v>
      </c>
      <c r="G20" s="2">
        <f>VLOOKUP(B20,weights!A:D,4,FALSE)</f>
        <v>0.04</v>
      </c>
      <c r="H20">
        <f t="shared" si="2"/>
        <v>9.5022867291920434</v>
      </c>
    </row>
    <row r="21" spans="1:8" x14ac:dyDescent="0.4">
      <c r="A21" s="2" t="str">
        <f t="shared" si="0"/>
        <v>T5_35</v>
      </c>
      <c r="B21" s="2" t="s">
        <v>124</v>
      </c>
      <c r="C21" s="2" t="str">
        <f t="shared" si="1"/>
        <v>T</v>
      </c>
      <c r="D21" s="2">
        <v>35</v>
      </c>
      <c r="E21" s="3">
        <v>11.6921826598289</v>
      </c>
      <c r="G21" s="2">
        <f>VLOOKUP(B21,weights!A:D,4,FALSE)</f>
        <v>0.04</v>
      </c>
      <c r="H21">
        <f t="shared" si="2"/>
        <v>6.5451675898512862</v>
      </c>
    </row>
    <row r="22" spans="1:8" x14ac:dyDescent="0.4">
      <c r="A22" s="2" t="str">
        <f t="shared" si="0"/>
        <v>D10_35</v>
      </c>
      <c r="B22" s="2" t="s">
        <v>125</v>
      </c>
      <c r="C22" s="2" t="str">
        <f t="shared" si="1"/>
        <v>D</v>
      </c>
      <c r="D22" s="2">
        <v>35</v>
      </c>
      <c r="E22" s="3">
        <v>18.4094001845727</v>
      </c>
      <c r="G22" s="2">
        <f>VLOOKUP(B22,weights!A:D,4,FALSE)</f>
        <v>7.0000000000000007E-2</v>
      </c>
      <c r="H22">
        <f t="shared" si="2"/>
        <v>5.8887995236898991</v>
      </c>
    </row>
    <row r="23" spans="1:8" x14ac:dyDescent="0.4">
      <c r="A23" s="2" t="str">
        <f t="shared" si="0"/>
        <v>D10_40</v>
      </c>
      <c r="B23" s="2" t="s">
        <v>125</v>
      </c>
      <c r="C23" s="2" t="str">
        <f t="shared" si="1"/>
        <v>D</v>
      </c>
      <c r="D23" s="2">
        <v>40</v>
      </c>
      <c r="E23" s="3">
        <v>18.101641863669599</v>
      </c>
      <c r="G23" s="2">
        <f>VLOOKUP(B23,weights!A:D,4,FALSE)</f>
        <v>7.0000000000000007E-2</v>
      </c>
      <c r="H23">
        <f t="shared" si="2"/>
        <v>5.7903537820918354</v>
      </c>
    </row>
    <row r="24" spans="1:8" x14ac:dyDescent="0.4">
      <c r="A24" s="2" t="str">
        <f t="shared" si="0"/>
        <v>D6_35</v>
      </c>
      <c r="B24" s="2" t="s">
        <v>126</v>
      </c>
      <c r="C24" s="2" t="str">
        <f t="shared" si="1"/>
        <v>D</v>
      </c>
      <c r="D24" s="2">
        <v>35</v>
      </c>
      <c r="E24" s="3">
        <v>18.683706390383801</v>
      </c>
      <c r="G24" s="2">
        <f>VLOOKUP(B24,weights!A:D,4,FALSE)</f>
        <v>0.04</v>
      </c>
      <c r="H24">
        <f t="shared" si="2"/>
        <v>10.458953052861984</v>
      </c>
    </row>
    <row r="25" spans="1:8" x14ac:dyDescent="0.4">
      <c r="A25" s="2" t="str">
        <f t="shared" si="0"/>
        <v>D6_40</v>
      </c>
      <c r="B25" s="2" t="s">
        <v>126</v>
      </c>
      <c r="C25" s="2" t="str">
        <f t="shared" si="1"/>
        <v>D</v>
      </c>
      <c r="D25" s="2">
        <v>40</v>
      </c>
      <c r="E25" s="3">
        <v>16.386254329517801</v>
      </c>
      <c r="F25" s="2">
        <v>1</v>
      </c>
      <c r="G25" s="2">
        <f>VLOOKUP(B25,weights!A:D,4,FALSE)</f>
        <v>0.04</v>
      </c>
      <c r="H25">
        <f t="shared" si="2"/>
        <v>9.1728622342776251</v>
      </c>
    </row>
    <row r="26" spans="1:8" x14ac:dyDescent="0.4">
      <c r="A26" s="2" t="str">
        <f t="shared" si="0"/>
        <v>D7_35</v>
      </c>
      <c r="B26" s="2" t="s">
        <v>127</v>
      </c>
      <c r="C26" s="2" t="str">
        <f t="shared" si="1"/>
        <v>D</v>
      </c>
      <c r="D26" s="2">
        <v>35</v>
      </c>
      <c r="E26" s="3">
        <v>19.043372365616101</v>
      </c>
      <c r="G26" s="2">
        <f>VLOOKUP(B26,weights!A:D,4,FALSE)</f>
        <v>0.01</v>
      </c>
      <c r="H26">
        <f t="shared" si="2"/>
        <v>42.641161957599486</v>
      </c>
    </row>
    <row r="27" spans="1:8" x14ac:dyDescent="0.4">
      <c r="A27" s="2" t="str">
        <f t="shared" si="0"/>
        <v>D7_40</v>
      </c>
      <c r="B27" s="2" t="s">
        <v>127</v>
      </c>
      <c r="C27" s="2" t="str">
        <f t="shared" si="1"/>
        <v>D</v>
      </c>
      <c r="D27" s="2">
        <v>40</v>
      </c>
      <c r="E27" s="3">
        <v>15.212313545251501</v>
      </c>
      <c r="F27" s="2">
        <v>1</v>
      </c>
      <c r="G27" s="2">
        <f>VLOOKUP(B27,weights!A:D,4,FALSE)</f>
        <v>0.01</v>
      </c>
      <c r="H27">
        <f t="shared" si="2"/>
        <v>34.062807426066293</v>
      </c>
    </row>
    <row r="28" spans="1:8" x14ac:dyDescent="0.4">
      <c r="A28" s="2" t="str">
        <f t="shared" si="0"/>
        <v>D8_35</v>
      </c>
      <c r="B28" s="2" t="s">
        <v>128</v>
      </c>
      <c r="C28" s="2" t="str">
        <f t="shared" si="1"/>
        <v>D</v>
      </c>
      <c r="D28" s="2">
        <v>35</v>
      </c>
      <c r="E28" s="3">
        <v>14.6368170010401</v>
      </c>
      <c r="G28" s="2">
        <f>VLOOKUP(B28,weights!A:D,4,FALSE)</f>
        <v>0.05</v>
      </c>
      <c r="H28">
        <f t="shared" si="2"/>
        <v>6.5548356908884537</v>
      </c>
    </row>
    <row r="29" spans="1:8" x14ac:dyDescent="0.4">
      <c r="A29" s="2" t="str">
        <f t="shared" si="0"/>
        <v>D8_40</v>
      </c>
      <c r="B29" s="2" t="s">
        <v>128</v>
      </c>
      <c r="C29" s="2" t="str">
        <f t="shared" si="1"/>
        <v>D</v>
      </c>
      <c r="D29" s="2">
        <v>40</v>
      </c>
      <c r="E29" s="3">
        <v>9.1164185857446398</v>
      </c>
      <c r="G29" s="2">
        <f>VLOOKUP(B29,weights!A:D,4,FALSE)</f>
        <v>0.05</v>
      </c>
      <c r="H29">
        <f t="shared" si="2"/>
        <v>4.0826243789665106</v>
      </c>
    </row>
    <row r="30" spans="1:8" x14ac:dyDescent="0.4">
      <c r="A30" s="2" t="str">
        <f t="shared" si="0"/>
        <v>D9_35</v>
      </c>
      <c r="B30" s="2" t="s">
        <v>129</v>
      </c>
      <c r="C30" s="2" t="str">
        <f t="shared" si="1"/>
        <v>D</v>
      </c>
      <c r="D30" s="2">
        <v>35</v>
      </c>
      <c r="E30" s="3">
        <v>15.056114734185501</v>
      </c>
      <c r="G30" s="2">
        <f>VLOOKUP(B30,weights!A:D,4,FALSE)</f>
        <v>0.01</v>
      </c>
      <c r="H30">
        <f t="shared" si="2"/>
        <v>33.713053261080489</v>
      </c>
    </row>
    <row r="31" spans="1:8" x14ac:dyDescent="0.4">
      <c r="A31" s="2" t="str">
        <f t="shared" si="0"/>
        <v>D9_40</v>
      </c>
      <c r="B31" s="2" t="s">
        <v>129</v>
      </c>
      <c r="C31" s="2" t="str">
        <f t="shared" si="1"/>
        <v>D</v>
      </c>
      <c r="D31" s="2">
        <v>40</v>
      </c>
      <c r="E31" s="3">
        <v>9.5381083766413006</v>
      </c>
      <c r="G31" s="2">
        <f>VLOOKUP(B31,weights!A:D,4,FALSE)</f>
        <v>0.01</v>
      </c>
      <c r="H31">
        <f t="shared" si="2"/>
        <v>21.357352902044131</v>
      </c>
    </row>
    <row r="32" spans="1:8" x14ac:dyDescent="0.4">
      <c r="A32" s="2" t="str">
        <f t="shared" si="0"/>
        <v>T10_35</v>
      </c>
      <c r="B32" s="2" t="s">
        <v>130</v>
      </c>
      <c r="C32" s="2" t="str">
        <f t="shared" si="1"/>
        <v>T</v>
      </c>
      <c r="D32" s="2">
        <v>35</v>
      </c>
      <c r="E32" s="3">
        <v>24.958731007910401</v>
      </c>
      <c r="G32" s="2">
        <f>VLOOKUP(B32,weights!A:D,4,FALSE)</f>
        <v>3.0000000000000027E-2</v>
      </c>
      <c r="H32">
        <f t="shared" si="2"/>
        <v>18.628865916033266</v>
      </c>
    </row>
    <row r="33" spans="1:8" x14ac:dyDescent="0.4">
      <c r="A33" s="2" t="str">
        <f t="shared" si="0"/>
        <v>T10_40</v>
      </c>
      <c r="B33" s="2" t="s">
        <v>130</v>
      </c>
      <c r="C33" s="2" t="str">
        <f t="shared" si="1"/>
        <v>T</v>
      </c>
      <c r="D33" s="2">
        <v>40</v>
      </c>
      <c r="E33" s="3">
        <v>28.609091713157</v>
      </c>
      <c r="F33" s="2">
        <v>1</v>
      </c>
      <c r="G33" s="2">
        <f>VLOOKUP(B33,weights!A:D,4,FALSE)</f>
        <v>3.0000000000000027E-2</v>
      </c>
      <c r="H33">
        <f t="shared" si="2"/>
        <v>21.353446749155072</v>
      </c>
    </row>
    <row r="34" spans="1:8" x14ac:dyDescent="0.4">
      <c r="A34" s="2" t="str">
        <f t="shared" si="0"/>
        <v>T6_35</v>
      </c>
      <c r="B34" s="2" t="s">
        <v>131</v>
      </c>
      <c r="C34" s="2" t="str">
        <f t="shared" si="1"/>
        <v>T</v>
      </c>
      <c r="D34" s="2">
        <v>35</v>
      </c>
      <c r="E34" s="3">
        <v>10.422665151037201</v>
      </c>
      <c r="G34" s="2">
        <f>VLOOKUP(B34,weights!A:D,4,FALSE)</f>
        <v>5.0000000000000266E-2</v>
      </c>
      <c r="H34">
        <f t="shared" si="2"/>
        <v>4.6676034496668786</v>
      </c>
    </row>
    <row r="35" spans="1:8" x14ac:dyDescent="0.4">
      <c r="A35" s="2" t="str">
        <f t="shared" si="0"/>
        <v>T6_40</v>
      </c>
      <c r="B35" s="2" t="s">
        <v>131</v>
      </c>
      <c r="C35" s="2" t="str">
        <f t="shared" si="1"/>
        <v>T</v>
      </c>
      <c r="D35" s="2">
        <v>40</v>
      </c>
      <c r="E35" s="3">
        <v>7.8574706227073499</v>
      </c>
      <c r="G35" s="2">
        <f>VLOOKUP(B35,weights!A:D,4,FALSE)</f>
        <v>5.0000000000000266E-2</v>
      </c>
      <c r="H35">
        <f t="shared" si="2"/>
        <v>3.5188271380430227</v>
      </c>
    </row>
    <row r="36" spans="1:8" x14ac:dyDescent="0.4">
      <c r="A36" s="2" t="str">
        <f t="shared" si="0"/>
        <v>T7_35</v>
      </c>
      <c r="B36" s="2" t="s">
        <v>132</v>
      </c>
      <c r="C36" s="2" t="str">
        <f t="shared" si="1"/>
        <v>T</v>
      </c>
      <c r="D36" s="2">
        <v>35</v>
      </c>
      <c r="E36" s="3">
        <v>25.3985809735651</v>
      </c>
      <c r="G36" s="2">
        <f>VLOOKUP(B36,weights!A:D,4,FALSE)</f>
        <v>4.9999999999999822E-2</v>
      </c>
      <c r="H36">
        <f t="shared" si="2"/>
        <v>11.374298459263043</v>
      </c>
    </row>
    <row r="37" spans="1:8" x14ac:dyDescent="0.4">
      <c r="A37" s="2" t="str">
        <f t="shared" si="0"/>
        <v>T8_35</v>
      </c>
      <c r="B37" s="2" t="s">
        <v>133</v>
      </c>
      <c r="C37" s="2" t="str">
        <f t="shared" si="1"/>
        <v>T</v>
      </c>
      <c r="D37" s="2">
        <v>35</v>
      </c>
      <c r="E37" s="3">
        <v>26.9778022901491</v>
      </c>
      <c r="G37" s="2">
        <f>VLOOKUP(B37,weights!A:D,4,FALSE)</f>
        <v>0.05</v>
      </c>
      <c r="H37">
        <f t="shared" si="2"/>
        <v>12.081524371086664</v>
      </c>
    </row>
    <row r="38" spans="1:8" x14ac:dyDescent="0.4">
      <c r="A38" s="2" t="str">
        <f t="shared" si="0"/>
        <v>T9_35</v>
      </c>
      <c r="B38" s="2" t="s">
        <v>134</v>
      </c>
      <c r="C38" s="2" t="str">
        <f t="shared" si="1"/>
        <v>T</v>
      </c>
      <c r="D38" s="2">
        <v>35</v>
      </c>
      <c r="E38" s="3">
        <v>15.9402724633501</v>
      </c>
      <c r="G38" s="2">
        <f>VLOOKUP(B38,weights!A:D,4,FALSE)</f>
        <v>4.9999999999999822E-2</v>
      </c>
      <c r="H38">
        <f t="shared" si="2"/>
        <v>7.1385648162321909</v>
      </c>
    </row>
    <row r="39" spans="1:8" x14ac:dyDescent="0.4">
      <c r="A39" s="2" t="str">
        <f t="shared" si="0"/>
        <v>T9_40</v>
      </c>
      <c r="B39" s="2" t="s">
        <v>134</v>
      </c>
      <c r="C39" s="2" t="str">
        <f t="shared" si="1"/>
        <v>T</v>
      </c>
      <c r="D39" s="2">
        <v>40</v>
      </c>
      <c r="E39" s="3">
        <v>7.4173535327927498</v>
      </c>
      <c r="F39" s="2">
        <v>1</v>
      </c>
      <c r="G39" s="2">
        <f>VLOOKUP(B39,weights!A:D,4,FALSE)</f>
        <v>4.9999999999999822E-2</v>
      </c>
      <c r="H39">
        <f t="shared" si="2"/>
        <v>3.3217286015964209</v>
      </c>
    </row>
    <row r="40" spans="1:8" x14ac:dyDescent="0.4">
      <c r="A40" s="2" t="str">
        <f t="shared" si="0"/>
        <v>D11_10</v>
      </c>
      <c r="B40" s="2" t="s">
        <v>135</v>
      </c>
      <c r="C40" s="2" t="str">
        <f t="shared" si="1"/>
        <v>D</v>
      </c>
      <c r="D40" s="2">
        <v>10</v>
      </c>
      <c r="E40" s="3">
        <v>1.4072741853212301</v>
      </c>
      <c r="G40" s="2">
        <f>VLOOKUP(B40,weights!A:D,4,FALSE)</f>
        <v>0.04</v>
      </c>
      <c r="H40">
        <f t="shared" si="2"/>
        <v>0.78777809548295896</v>
      </c>
    </row>
    <row r="41" spans="1:8" x14ac:dyDescent="0.4">
      <c r="A41" s="2" t="str">
        <f t="shared" si="0"/>
        <v>D12_10</v>
      </c>
      <c r="B41" s="2" t="s">
        <v>136</v>
      </c>
      <c r="C41" s="2" t="str">
        <f t="shared" si="1"/>
        <v>D</v>
      </c>
      <c r="D41" s="2">
        <v>10</v>
      </c>
      <c r="E41" s="3">
        <v>1.71037420937893</v>
      </c>
      <c r="G41" s="2">
        <f>VLOOKUP(B41,weights!A:D,4,FALSE)</f>
        <v>0.05</v>
      </c>
      <c r="H41">
        <f t="shared" si="2"/>
        <v>0.76596038002083766</v>
      </c>
    </row>
    <row r="42" spans="1:8" x14ac:dyDescent="0.4">
      <c r="A42" s="2" t="str">
        <f t="shared" si="0"/>
        <v>D13_10</v>
      </c>
      <c r="B42" s="2" t="s">
        <v>137</v>
      </c>
      <c r="C42" s="2" t="str">
        <f t="shared" si="1"/>
        <v>D</v>
      </c>
      <c r="D42" s="2">
        <v>10</v>
      </c>
      <c r="E42" s="3">
        <v>1.86700992396084</v>
      </c>
      <c r="G42" s="2">
        <f>VLOOKUP(B42,weights!A:D,4,FALSE)</f>
        <v>6.999999999999984E-2</v>
      </c>
      <c r="H42">
        <f t="shared" si="2"/>
        <v>0.59721919458073469</v>
      </c>
    </row>
    <row r="43" spans="1:8" x14ac:dyDescent="0.4">
      <c r="A43" s="2" t="str">
        <f t="shared" si="0"/>
        <v>D14_10</v>
      </c>
      <c r="B43" s="2" t="s">
        <v>138</v>
      </c>
      <c r="C43" s="2" t="str">
        <f t="shared" si="1"/>
        <v>D</v>
      </c>
      <c r="D43" s="2">
        <v>10</v>
      </c>
      <c r="E43" s="3">
        <v>0.96897922781528201</v>
      </c>
      <c r="G43" s="2">
        <f>VLOOKUP(B43,weights!A:D,4,FALSE)</f>
        <v>8.0000000000000071E-2</v>
      </c>
      <c r="H43">
        <f t="shared" si="2"/>
        <v>0.27121246826418094</v>
      </c>
    </row>
    <row r="44" spans="1:8" x14ac:dyDescent="0.4">
      <c r="A44" s="2" t="str">
        <f t="shared" si="0"/>
        <v>D16_35</v>
      </c>
      <c r="B44" s="2" t="s">
        <v>139</v>
      </c>
      <c r="C44" s="2" t="str">
        <f t="shared" si="1"/>
        <v>D</v>
      </c>
      <c r="D44" s="2">
        <v>35</v>
      </c>
      <c r="E44" s="3">
        <v>9.6787483347537204</v>
      </c>
      <c r="G44" s="2">
        <f>VLOOKUP(B44,weights!A:D,4,FALSE)</f>
        <v>2.0000000000000018E-2</v>
      </c>
      <c r="H44">
        <f t="shared" si="2"/>
        <v>10.836134151172102</v>
      </c>
    </row>
    <row r="45" spans="1:8" x14ac:dyDescent="0.4">
      <c r="A45" s="2" t="str">
        <f t="shared" si="0"/>
        <v>D16_40</v>
      </c>
      <c r="B45" s="2" t="s">
        <v>139</v>
      </c>
      <c r="C45" s="2" t="str">
        <f t="shared" si="1"/>
        <v>D</v>
      </c>
      <c r="D45" s="2">
        <v>40</v>
      </c>
      <c r="E45" s="3">
        <v>8.2155907036997</v>
      </c>
      <c r="G45" s="2">
        <f>VLOOKUP(B45,weights!A:D,4,FALSE)</f>
        <v>2.0000000000000018E-2</v>
      </c>
      <c r="H45">
        <f t="shared" si="2"/>
        <v>9.1980119657360255</v>
      </c>
    </row>
    <row r="46" spans="1:8" x14ac:dyDescent="0.4">
      <c r="A46" s="2" t="str">
        <f t="shared" si="0"/>
        <v>D17_35</v>
      </c>
      <c r="B46" s="2" t="s">
        <v>140</v>
      </c>
      <c r="C46" s="2" t="str">
        <f t="shared" si="1"/>
        <v>D</v>
      </c>
      <c r="D46" s="2">
        <v>35</v>
      </c>
      <c r="E46" s="3">
        <v>16.401590630200602</v>
      </c>
      <c r="G46" s="2">
        <f>VLOOKUP(B46,weights!A:D,4,FALSE)</f>
        <v>8.0000000000000071E-2</v>
      </c>
      <c r="H46">
        <f t="shared" si="2"/>
        <v>4.5907236714504238</v>
      </c>
    </row>
    <row r="47" spans="1:8" x14ac:dyDescent="0.4">
      <c r="A47" s="2" t="str">
        <f t="shared" si="0"/>
        <v>D17_40</v>
      </c>
      <c r="B47" s="2" t="s">
        <v>140</v>
      </c>
      <c r="C47" s="2" t="str">
        <f t="shared" si="1"/>
        <v>D</v>
      </c>
      <c r="D47" s="2">
        <v>40</v>
      </c>
      <c r="E47" s="3">
        <v>7.6523876537293596</v>
      </c>
      <c r="G47" s="2">
        <f>VLOOKUP(B47,weights!A:D,4,FALSE)</f>
        <v>8.0000000000000071E-2</v>
      </c>
      <c r="H47">
        <f t="shared" si="2"/>
        <v>2.1418652578978965</v>
      </c>
    </row>
    <row r="48" spans="1:8" x14ac:dyDescent="0.4">
      <c r="A48" s="2" t="str">
        <f t="shared" si="0"/>
        <v>D18_35</v>
      </c>
      <c r="B48" s="2" t="s">
        <v>141</v>
      </c>
      <c r="C48" s="2" t="str">
        <f t="shared" si="1"/>
        <v>D</v>
      </c>
      <c r="D48" s="2">
        <v>35</v>
      </c>
      <c r="E48" s="3">
        <v>11.238228706585801</v>
      </c>
      <c r="G48" s="2">
        <f>VLOOKUP(B48,weights!A:D,4,FALSE)</f>
        <v>3.0000000000000249E-2</v>
      </c>
      <c r="H48">
        <f t="shared" si="2"/>
        <v>8.3880649077210041</v>
      </c>
    </row>
    <row r="49" spans="1:8" x14ac:dyDescent="0.4">
      <c r="A49" s="2" t="str">
        <f t="shared" si="0"/>
        <v>D20_35</v>
      </c>
      <c r="B49" s="2" t="s">
        <v>143</v>
      </c>
      <c r="C49" s="2" t="str">
        <f t="shared" si="1"/>
        <v>D</v>
      </c>
      <c r="D49" s="2">
        <v>35</v>
      </c>
      <c r="E49" s="3">
        <v>15.9122450348224</v>
      </c>
      <c r="G49" s="2">
        <f>VLOOKUP(B49,weights!A:D,4,FALSE)</f>
        <v>4.9999999999999822E-2</v>
      </c>
      <c r="H49">
        <f t="shared" si="2"/>
        <v>7.1260132355965835</v>
      </c>
    </row>
    <row r="50" spans="1:8" x14ac:dyDescent="0.4">
      <c r="A50" s="2" t="str">
        <f t="shared" si="0"/>
        <v>D20_40</v>
      </c>
      <c r="B50" s="2" t="s">
        <v>143</v>
      </c>
      <c r="C50" s="2" t="str">
        <f t="shared" si="1"/>
        <v>D</v>
      </c>
      <c r="D50" s="2">
        <v>40</v>
      </c>
      <c r="E50" s="3">
        <v>8.8642221538049508</v>
      </c>
      <c r="G50" s="2">
        <f>VLOOKUP(B50,weights!A:D,4,FALSE)</f>
        <v>4.9999999999999822E-2</v>
      </c>
      <c r="H50">
        <f t="shared" si="2"/>
        <v>3.9696827350916633</v>
      </c>
    </row>
    <row r="51" spans="1:8" x14ac:dyDescent="0.4">
      <c r="A51" s="2" t="str">
        <f t="shared" si="0"/>
        <v>T11_10</v>
      </c>
      <c r="B51" s="2" t="s">
        <v>144</v>
      </c>
      <c r="C51" s="2" t="str">
        <f t="shared" si="1"/>
        <v>T</v>
      </c>
      <c r="D51" s="2">
        <v>10</v>
      </c>
      <c r="E51" s="3">
        <v>2.35647523620628</v>
      </c>
      <c r="G51" s="2">
        <f>VLOOKUP(B51,weights!A:D,4,FALSE)</f>
        <v>6.0000000000000053E-2</v>
      </c>
      <c r="H51">
        <f t="shared" si="2"/>
        <v>0.87942093682219791</v>
      </c>
    </row>
    <row r="52" spans="1:8" x14ac:dyDescent="0.4">
      <c r="A52" s="2" t="str">
        <f t="shared" si="0"/>
        <v>T12_10</v>
      </c>
      <c r="B52" s="2" t="s">
        <v>145</v>
      </c>
      <c r="C52" s="2" t="str">
        <f t="shared" si="1"/>
        <v>T</v>
      </c>
      <c r="D52" s="2">
        <v>10</v>
      </c>
      <c r="E52" s="3">
        <v>1.61271565849114</v>
      </c>
      <c r="G52" s="2">
        <f>VLOOKUP(B52,weights!A:D,4,FALSE)</f>
        <v>6.999999999999984E-2</v>
      </c>
      <c r="H52">
        <f t="shared" si="2"/>
        <v>0.51587553675586106</v>
      </c>
    </row>
    <row r="53" spans="1:8" x14ac:dyDescent="0.4">
      <c r="A53" s="2" t="str">
        <f t="shared" si="0"/>
        <v>T13_10</v>
      </c>
      <c r="B53" s="2" t="s">
        <v>146</v>
      </c>
      <c r="C53" s="2" t="str">
        <f t="shared" si="1"/>
        <v>T</v>
      </c>
      <c r="D53" s="2">
        <v>10</v>
      </c>
      <c r="E53" s="3">
        <v>1.4350136293359099</v>
      </c>
      <c r="G53" s="2">
        <f>VLOOKUP(B53,weights!A:D,4,FALSE)</f>
        <v>7.0000000000000284E-2</v>
      </c>
      <c r="H53">
        <f t="shared" si="2"/>
        <v>0.45903220594897021</v>
      </c>
    </row>
    <row r="54" spans="1:8" x14ac:dyDescent="0.4">
      <c r="A54" s="2" t="str">
        <f t="shared" si="0"/>
        <v>T15_10</v>
      </c>
      <c r="B54" s="2" t="s">
        <v>147</v>
      </c>
      <c r="C54" s="2" t="str">
        <f t="shared" si="1"/>
        <v>T</v>
      </c>
      <c r="D54" s="2">
        <v>10</v>
      </c>
      <c r="E54" s="3">
        <v>4.6250261683998701</v>
      </c>
      <c r="G54" s="2">
        <f>VLOOKUP(B54,weights!A:D,4,FALSE)</f>
        <v>0.17999999999999972</v>
      </c>
      <c r="H54">
        <f t="shared" si="2"/>
        <v>0.57534303541553811</v>
      </c>
    </row>
    <row r="55" spans="1:8" x14ac:dyDescent="0.4">
      <c r="A55" s="2" t="str">
        <f t="shared" si="0"/>
        <v>T16_35</v>
      </c>
      <c r="B55" s="2" t="s">
        <v>148</v>
      </c>
      <c r="C55" s="2" t="str">
        <f t="shared" si="1"/>
        <v>T</v>
      </c>
      <c r="D55" s="2">
        <v>35</v>
      </c>
      <c r="E55" s="3">
        <v>15.9246571486545</v>
      </c>
      <c r="G55" s="2">
        <f>VLOOKUP(B55,weights!A:D,4,FALSE)</f>
        <v>3.9999999999999591E-2</v>
      </c>
      <c r="H55">
        <f t="shared" si="2"/>
        <v>8.9144647223971241</v>
      </c>
    </row>
    <row r="56" spans="1:8" x14ac:dyDescent="0.4">
      <c r="A56" s="2" t="str">
        <f t="shared" si="0"/>
        <v>T16_40</v>
      </c>
      <c r="B56" s="2" t="s">
        <v>148</v>
      </c>
      <c r="C56" s="2" t="str">
        <f t="shared" si="1"/>
        <v>T</v>
      </c>
      <c r="D56" s="2">
        <v>40</v>
      </c>
      <c r="E56" s="3">
        <v>26.550987392476799</v>
      </c>
      <c r="F56" s="2">
        <v>1</v>
      </c>
      <c r="G56" s="2">
        <f>VLOOKUP(B56,weights!A:D,4,FALSE)</f>
        <v>3.9999999999999591E-2</v>
      </c>
      <c r="H56">
        <f t="shared" si="2"/>
        <v>14.862978728244919</v>
      </c>
    </row>
    <row r="57" spans="1:8" x14ac:dyDescent="0.4">
      <c r="A57" s="2" t="str">
        <f t="shared" si="0"/>
        <v>T17_40</v>
      </c>
      <c r="B57" s="2" t="s">
        <v>149</v>
      </c>
      <c r="C57" s="2" t="str">
        <f t="shared" si="1"/>
        <v>T</v>
      </c>
      <c r="D57" s="2">
        <v>40</v>
      </c>
      <c r="E57" s="3">
        <v>25.988812926292301</v>
      </c>
      <c r="F57" s="2">
        <v>1</v>
      </c>
      <c r="G57" s="2">
        <f>VLOOKUP(B57,weights!A:D,4,FALSE)</f>
        <v>4.9999999999999822E-2</v>
      </c>
      <c r="H57">
        <f t="shared" si="2"/>
        <v>11.638623241718419</v>
      </c>
    </row>
    <row r="58" spans="1:8" x14ac:dyDescent="0.4">
      <c r="A58" s="2" t="str">
        <f t="shared" si="0"/>
        <v>T18_35</v>
      </c>
      <c r="B58" s="2" t="s">
        <v>150</v>
      </c>
      <c r="C58" s="2" t="str">
        <f t="shared" si="1"/>
        <v>T</v>
      </c>
      <c r="D58" s="2">
        <v>35</v>
      </c>
      <c r="E58" s="3">
        <v>10.164546133961201</v>
      </c>
      <c r="G58" s="2">
        <f>VLOOKUP(B58,weights!A:D,4,FALSE)</f>
        <v>4.9999999999999822E-2</v>
      </c>
      <c r="H58">
        <f t="shared" si="2"/>
        <v>4.552009482378363</v>
      </c>
    </row>
    <row r="59" spans="1:8" x14ac:dyDescent="0.4">
      <c r="A59" s="2" t="str">
        <f t="shared" si="0"/>
        <v>T18_40</v>
      </c>
      <c r="B59" s="2" t="s">
        <v>150</v>
      </c>
      <c r="C59" s="2" t="str">
        <f t="shared" si="1"/>
        <v>T</v>
      </c>
      <c r="D59" s="2">
        <v>40</v>
      </c>
      <c r="E59" s="3">
        <v>8.3735734484133708</v>
      </c>
      <c r="G59" s="2">
        <f>VLOOKUP(B59,weights!A:D,4,FALSE)</f>
        <v>4.9999999999999822E-2</v>
      </c>
      <c r="H59">
        <f t="shared" si="2"/>
        <v>3.7499545219452934</v>
      </c>
    </row>
    <row r="60" spans="1:8" x14ac:dyDescent="0.4">
      <c r="A60" s="2" t="str">
        <f t="shared" si="0"/>
        <v>T19_35</v>
      </c>
      <c r="B60" s="2" t="s">
        <v>151</v>
      </c>
      <c r="C60" s="2" t="str">
        <f t="shared" si="1"/>
        <v>T</v>
      </c>
      <c r="D60" s="2">
        <v>35</v>
      </c>
      <c r="E60" s="3">
        <v>3.5218150500824899</v>
      </c>
      <c r="G60" s="2">
        <f>VLOOKUP(B60,weights!A:D,4,FALSE)</f>
        <v>3.0000000000000027E-2</v>
      </c>
      <c r="H60">
        <f t="shared" si="2"/>
        <v>2.6286360603935002</v>
      </c>
    </row>
    <row r="61" spans="1:8" x14ac:dyDescent="0.4">
      <c r="A61" s="2" t="str">
        <f t="shared" si="0"/>
        <v>T19_40</v>
      </c>
      <c r="B61" s="2" t="s">
        <v>151</v>
      </c>
      <c r="C61" s="2" t="str">
        <f t="shared" si="1"/>
        <v>T</v>
      </c>
      <c r="D61" s="2">
        <v>40</v>
      </c>
      <c r="E61" s="3">
        <v>7.3271798285034704</v>
      </c>
      <c r="G61" s="2">
        <f>VLOOKUP(B61,weights!A:D,4,FALSE)</f>
        <v>3.0000000000000027E-2</v>
      </c>
      <c r="H61">
        <f t="shared" si="2"/>
        <v>5.4689098786550296</v>
      </c>
    </row>
    <row r="62" spans="1:8" x14ac:dyDescent="0.4">
      <c r="A62" s="2" t="str">
        <f t="shared" si="0"/>
        <v>D21_40</v>
      </c>
      <c r="B62" s="2" t="s">
        <v>153</v>
      </c>
      <c r="C62" s="2" t="str">
        <f t="shared" si="1"/>
        <v>D</v>
      </c>
      <c r="D62" s="2">
        <v>40</v>
      </c>
      <c r="E62" s="3">
        <v>8.7688441288347896</v>
      </c>
      <c r="G62" s="2">
        <f>VLOOKUP(B62,weights!A:D,4,FALSE)</f>
        <v>3.0000000000000027E-2</v>
      </c>
      <c r="H62">
        <f t="shared" si="2"/>
        <v>6.5449489985242311</v>
      </c>
    </row>
    <row r="63" spans="1:8" x14ac:dyDescent="0.4">
      <c r="A63" s="2" t="str">
        <f t="shared" si="0"/>
        <v>D22_40</v>
      </c>
      <c r="B63" s="2" t="s">
        <v>154</v>
      </c>
      <c r="C63" s="2" t="str">
        <f t="shared" si="1"/>
        <v>D</v>
      </c>
      <c r="D63" s="2">
        <v>40</v>
      </c>
      <c r="E63" s="3">
        <v>9.0232386321870308</v>
      </c>
      <c r="G63" s="2">
        <f>VLOOKUP(B63,weights!A:D,4,FALSE)</f>
        <v>6.0000000000000053E-2</v>
      </c>
      <c r="H63">
        <f t="shared" si="2"/>
        <v>3.3674128415044109</v>
      </c>
    </row>
    <row r="64" spans="1:8" x14ac:dyDescent="0.4">
      <c r="A64" s="2" t="str">
        <f t="shared" si="0"/>
        <v>D23_40</v>
      </c>
      <c r="B64" s="2" t="s">
        <v>155</v>
      </c>
      <c r="C64" s="2" t="str">
        <f t="shared" si="1"/>
        <v>D</v>
      </c>
      <c r="D64" s="2">
        <v>40</v>
      </c>
      <c r="E64" s="3">
        <v>8.7283939470030401</v>
      </c>
      <c r="G64" s="2">
        <f>VLOOKUP(B64,weights!A:D,4,FALSE)</f>
        <v>4.0000000000000036E-2</v>
      </c>
      <c r="H64">
        <f t="shared" si="2"/>
        <v>4.8860681393267251</v>
      </c>
    </row>
    <row r="65" spans="1:8" x14ac:dyDescent="0.4">
      <c r="A65" s="2" t="str">
        <f t="shared" si="0"/>
        <v>D24_40</v>
      </c>
      <c r="B65" s="2" t="s">
        <v>156</v>
      </c>
      <c r="C65" s="2" t="str">
        <f t="shared" si="1"/>
        <v>D</v>
      </c>
      <c r="D65" s="2">
        <v>40</v>
      </c>
      <c r="E65" s="3">
        <v>15.485250220354301</v>
      </c>
      <c r="G65" s="2">
        <f>VLOOKUP(B65,weights!A:D,4,FALSE)</f>
        <v>6.0000000000000053E-2</v>
      </c>
      <c r="H65">
        <f t="shared" si="2"/>
        <v>5.7789927288325798</v>
      </c>
    </row>
    <row r="66" spans="1:8" x14ac:dyDescent="0.4">
      <c r="A66" s="2" t="str">
        <f t="shared" si="0"/>
        <v>D25_40</v>
      </c>
      <c r="B66" s="2" t="s">
        <v>157</v>
      </c>
      <c r="C66" s="2" t="str">
        <f t="shared" si="1"/>
        <v>D</v>
      </c>
      <c r="D66" s="2">
        <v>40</v>
      </c>
      <c r="E66" s="3">
        <v>9.8093091087433599</v>
      </c>
      <c r="G66" s="2">
        <f>VLOOKUP(B66,weights!A:D,4,FALSE)</f>
        <v>3.0000000000000027E-2</v>
      </c>
      <c r="H66">
        <f t="shared" si="2"/>
        <v>7.3215382648175327</v>
      </c>
    </row>
    <row r="67" spans="1:8" x14ac:dyDescent="0.4">
      <c r="A67" s="2" t="str">
        <f t="shared" ref="A67:A99" si="3">B67&amp;"_"&amp;D67</f>
        <v>T21_40</v>
      </c>
      <c r="B67" s="2" t="s">
        <v>158</v>
      </c>
      <c r="C67" s="2" t="str">
        <f t="shared" ref="C67:C99" si="4">LEFT(B67,1)</f>
        <v>T</v>
      </c>
      <c r="D67" s="2">
        <v>40</v>
      </c>
      <c r="E67" s="3">
        <v>12.077414960635799</v>
      </c>
      <c r="G67" s="2">
        <f>VLOOKUP(B67,weights!A:D,4,FALSE)</f>
        <v>4.0000000000000036E-2</v>
      </c>
      <c r="H67">
        <f t="shared" ref="H67:H99" si="5">(E67/44.6596)/G67</f>
        <v>6.7608168012229113</v>
      </c>
    </row>
    <row r="68" spans="1:8" x14ac:dyDescent="0.4">
      <c r="A68" s="2" t="str">
        <f t="shared" si="3"/>
        <v>T22_40</v>
      </c>
      <c r="B68" s="2" t="s">
        <v>159</v>
      </c>
      <c r="C68" s="2" t="str">
        <f t="shared" si="4"/>
        <v>T</v>
      </c>
      <c r="D68" s="2">
        <v>40</v>
      </c>
      <c r="E68" s="3">
        <v>9.7356130444112399</v>
      </c>
      <c r="G68" s="2">
        <f>VLOOKUP(B68,weights!A:D,4,FALSE)</f>
        <v>6.0000000000000053E-2</v>
      </c>
      <c r="H68">
        <f t="shared" si="5"/>
        <v>3.6332662497392243</v>
      </c>
    </row>
    <row r="69" spans="1:8" x14ac:dyDescent="0.4">
      <c r="A69" s="2" t="str">
        <f t="shared" si="3"/>
        <v>T23_40</v>
      </c>
      <c r="B69" s="2" t="s">
        <v>160</v>
      </c>
      <c r="C69" s="2" t="str">
        <f t="shared" si="4"/>
        <v>T</v>
      </c>
      <c r="D69" s="2">
        <v>40</v>
      </c>
      <c r="E69" s="3">
        <v>13.3983790230434</v>
      </c>
      <c r="G69" s="2">
        <f>VLOOKUP(B69,weights!A:D,4,FALSE)</f>
        <v>4.0000000000000036E-2</v>
      </c>
      <c r="H69">
        <f t="shared" si="5"/>
        <v>7.500279348137572</v>
      </c>
    </row>
    <row r="70" spans="1:8" x14ac:dyDescent="0.4">
      <c r="A70" s="2" t="str">
        <f t="shared" si="3"/>
        <v>T24_40</v>
      </c>
      <c r="B70" s="2" t="s">
        <v>161</v>
      </c>
      <c r="C70" s="2" t="str">
        <f t="shared" si="4"/>
        <v>T</v>
      </c>
      <c r="D70" s="2">
        <v>40</v>
      </c>
      <c r="E70" s="3">
        <v>8.5207841680980607</v>
      </c>
      <c r="G70" s="2">
        <f>VLOOKUP(B70,weights!A:D,4,FALSE)</f>
        <v>3.0000000000000249E-2</v>
      </c>
      <c r="H70">
        <f t="shared" si="5"/>
        <v>6.3598003326630712</v>
      </c>
    </row>
    <row r="71" spans="1:8" x14ac:dyDescent="0.4">
      <c r="A71" s="2" t="str">
        <f t="shared" si="3"/>
        <v>T25_40</v>
      </c>
      <c r="B71" s="2" t="s">
        <v>162</v>
      </c>
      <c r="C71" s="2" t="str">
        <f t="shared" si="4"/>
        <v>T</v>
      </c>
      <c r="D71" s="2">
        <v>40</v>
      </c>
      <c r="E71" s="3">
        <v>15.4158324990634</v>
      </c>
      <c r="G71" s="2">
        <f>VLOOKUP(B71,weights!A:D,4,FALSE)</f>
        <v>4.0000000000000036E-2</v>
      </c>
      <c r="H71">
        <f t="shared" si="5"/>
        <v>8.6296297431366309</v>
      </c>
    </row>
    <row r="72" spans="1:8" x14ac:dyDescent="0.4">
      <c r="A72" s="2" t="str">
        <f t="shared" si="3"/>
        <v>D26_20</v>
      </c>
      <c r="B72" s="2" t="s">
        <v>163</v>
      </c>
      <c r="C72" s="2" t="str">
        <f t="shared" si="4"/>
        <v>D</v>
      </c>
      <c r="D72" s="2">
        <v>20</v>
      </c>
      <c r="E72" s="3">
        <v>3.5942685867784401</v>
      </c>
      <c r="G72" s="2">
        <f>VLOOKUP(B72,weights!A:D,4,FALSE)</f>
        <v>8.0000000000000071E-2</v>
      </c>
      <c r="H72">
        <f t="shared" si="5"/>
        <v>1.0060179073419928</v>
      </c>
    </row>
    <row r="73" spans="1:8" x14ac:dyDescent="0.4">
      <c r="A73" s="2" t="str">
        <f t="shared" si="3"/>
        <v>D27_20</v>
      </c>
      <c r="B73" s="2" t="s">
        <v>164</v>
      </c>
      <c r="C73" s="2" t="str">
        <f t="shared" si="4"/>
        <v>D</v>
      </c>
      <c r="D73" s="2">
        <v>20</v>
      </c>
      <c r="E73" s="3">
        <v>3.4216346718510202</v>
      </c>
      <c r="G73" s="2">
        <f>VLOOKUP(B73,weights!A:D,4,FALSE)</f>
        <v>0.10999999999999988</v>
      </c>
      <c r="H73">
        <f t="shared" si="5"/>
        <v>0.69650802389856203</v>
      </c>
    </row>
    <row r="74" spans="1:8" x14ac:dyDescent="0.4">
      <c r="A74" s="2" t="str">
        <f t="shared" si="3"/>
        <v>D28_20</v>
      </c>
      <c r="B74" s="2" t="s">
        <v>165</v>
      </c>
      <c r="C74" s="2" t="str">
        <f t="shared" si="4"/>
        <v>D</v>
      </c>
      <c r="D74" s="2">
        <v>20</v>
      </c>
      <c r="E74" s="3">
        <v>6.5345233014135999</v>
      </c>
      <c r="G74" s="2">
        <f>VLOOKUP(B74,weights!A:D,4,FALSE)</f>
        <v>5.0000000000000266E-2</v>
      </c>
      <c r="H74">
        <f t="shared" si="5"/>
        <v>2.9263689336284093</v>
      </c>
    </row>
    <row r="75" spans="1:8" x14ac:dyDescent="0.4">
      <c r="A75" s="2" t="str">
        <f t="shared" si="3"/>
        <v>D29_20</v>
      </c>
      <c r="B75" s="2" t="s">
        <v>166</v>
      </c>
      <c r="C75" s="2" t="str">
        <f t="shared" si="4"/>
        <v>D</v>
      </c>
      <c r="D75" s="2">
        <v>20</v>
      </c>
      <c r="E75" s="3">
        <v>6.7266799966382402</v>
      </c>
      <c r="G75" s="2">
        <f>VLOOKUP(B75,weights!A:D,4,FALSE)</f>
        <v>2.0000000000000018E-2</v>
      </c>
      <c r="H75">
        <f t="shared" si="5"/>
        <v>7.5310571485618265</v>
      </c>
    </row>
    <row r="76" spans="1:8" x14ac:dyDescent="0.4">
      <c r="A76" s="2" t="str">
        <f t="shared" si="3"/>
        <v>D30_20</v>
      </c>
      <c r="B76" s="2" t="s">
        <v>167</v>
      </c>
      <c r="C76" s="2" t="str">
        <f t="shared" si="4"/>
        <v>D</v>
      </c>
      <c r="D76" s="2">
        <v>20</v>
      </c>
      <c r="E76" s="3">
        <v>5.8884892480432098</v>
      </c>
      <c r="G76" s="2">
        <f>VLOOKUP(B76,weights!A:D,4,FALSE)</f>
        <v>6.0000000000000053E-2</v>
      </c>
      <c r="H76">
        <f t="shared" si="5"/>
        <v>2.1975451519356812</v>
      </c>
    </row>
    <row r="77" spans="1:8" x14ac:dyDescent="0.4">
      <c r="A77" s="2" t="str">
        <f t="shared" si="3"/>
        <v>T27_20</v>
      </c>
      <c r="B77" s="2" t="s">
        <v>168</v>
      </c>
      <c r="C77" s="2" t="str">
        <f t="shared" si="4"/>
        <v>T</v>
      </c>
      <c r="D77" s="2">
        <v>20</v>
      </c>
      <c r="E77" s="3">
        <v>9.2146596048017706</v>
      </c>
      <c r="G77" s="2">
        <f>VLOOKUP(B77,weights!A:D,4,FALSE)</f>
        <v>5.0000000000000266E-2</v>
      </c>
      <c r="H77">
        <f t="shared" si="5"/>
        <v>4.1266198554405875</v>
      </c>
    </row>
    <row r="78" spans="1:8" x14ac:dyDescent="0.4">
      <c r="A78" s="2" t="str">
        <f t="shared" si="3"/>
        <v>T28_20</v>
      </c>
      <c r="B78" s="2" t="s">
        <v>169</v>
      </c>
      <c r="C78" s="2" t="str">
        <f t="shared" si="4"/>
        <v>T</v>
      </c>
      <c r="D78" s="2">
        <v>20</v>
      </c>
      <c r="E78" s="3">
        <v>9.7031748375701508</v>
      </c>
      <c r="G78" s="2">
        <f>VLOOKUP(B78,weights!A:D,4,FALSE)</f>
        <v>4.9999999999999822E-2</v>
      </c>
      <c r="H78">
        <f t="shared" si="5"/>
        <v>4.3453926311790454</v>
      </c>
    </row>
    <row r="79" spans="1:8" x14ac:dyDescent="0.4">
      <c r="A79" s="2" t="str">
        <f t="shared" si="3"/>
        <v>T29_20</v>
      </c>
      <c r="B79" s="2" t="s">
        <v>170</v>
      </c>
      <c r="C79" s="2" t="str">
        <f t="shared" si="4"/>
        <v>T</v>
      </c>
      <c r="D79" s="2">
        <v>20</v>
      </c>
      <c r="E79" s="3">
        <v>8.1698677432776492</v>
      </c>
      <c r="G79" s="2">
        <f>VLOOKUP(B79,weights!A:D,4,FALSE)</f>
        <v>6.0000000000000053E-2</v>
      </c>
      <c r="H79">
        <f t="shared" si="5"/>
        <v>3.0489404828516311</v>
      </c>
    </row>
    <row r="80" spans="1:8" x14ac:dyDescent="0.4">
      <c r="A80" s="2" t="str">
        <f t="shared" si="3"/>
        <v>D36_35</v>
      </c>
      <c r="B80" s="2" t="s">
        <v>219</v>
      </c>
      <c r="C80" s="2" t="str">
        <f t="shared" si="4"/>
        <v>D</v>
      </c>
      <c r="D80" s="2">
        <v>35</v>
      </c>
      <c r="E80" s="3">
        <v>13.578842489054299</v>
      </c>
      <c r="G80" s="2">
        <f>VLOOKUP(B80,weights!A:D,4,FALSE)</f>
        <v>4.0000000000000036E-2</v>
      </c>
      <c r="H80">
        <f t="shared" si="5"/>
        <v>7.601301001942633</v>
      </c>
    </row>
    <row r="81" spans="1:8" x14ac:dyDescent="0.4">
      <c r="A81" s="2" t="str">
        <f t="shared" si="3"/>
        <v>D37_35</v>
      </c>
      <c r="B81" s="2" t="s">
        <v>220</v>
      </c>
      <c r="C81" s="2" t="str">
        <f t="shared" si="4"/>
        <v>D</v>
      </c>
      <c r="D81" s="2">
        <v>35</v>
      </c>
      <c r="E81" s="3">
        <v>20.236070956863401</v>
      </c>
      <c r="G81" s="2">
        <f>VLOOKUP(B81,weights!A:D,4,FALSE)</f>
        <v>4.9999999999999822E-2</v>
      </c>
      <c r="H81">
        <f t="shared" si="5"/>
        <v>9.0623610407900976</v>
      </c>
    </row>
    <row r="82" spans="1:8" x14ac:dyDescent="0.4">
      <c r="A82" s="2" t="str">
        <f t="shared" si="3"/>
        <v>D38_35</v>
      </c>
      <c r="B82" s="2" t="s">
        <v>221</v>
      </c>
      <c r="C82" s="2" t="str">
        <f t="shared" si="4"/>
        <v>D</v>
      </c>
      <c r="D82" s="2">
        <v>35</v>
      </c>
      <c r="E82" s="3">
        <v>9.4987270204118808</v>
      </c>
      <c r="G82" s="2">
        <f>VLOOKUP(B82,weights!A:D,4,FALSE)</f>
        <v>3.0000000000000249E-2</v>
      </c>
      <c r="H82">
        <f t="shared" si="5"/>
        <v>7.0897239118515785</v>
      </c>
    </row>
    <row r="83" spans="1:8" x14ac:dyDescent="0.4">
      <c r="A83" s="2" t="str">
        <f t="shared" si="3"/>
        <v>D39_35</v>
      </c>
      <c r="B83" s="2" t="s">
        <v>222</v>
      </c>
      <c r="C83" s="2" t="str">
        <f t="shared" si="4"/>
        <v>D</v>
      </c>
      <c r="D83" s="2">
        <v>35</v>
      </c>
      <c r="E83" s="3">
        <v>16.720080743412101</v>
      </c>
      <c r="G83" s="2">
        <f>VLOOKUP(B83,weights!A:D,4,FALSE)</f>
        <v>4.0000000000000036E-2</v>
      </c>
      <c r="H83">
        <f t="shared" si="5"/>
        <v>9.3597349413183757</v>
      </c>
    </row>
    <row r="84" spans="1:8" x14ac:dyDescent="0.4">
      <c r="A84" s="2" t="str">
        <f t="shared" si="3"/>
        <v>D40_35</v>
      </c>
      <c r="B84" s="2" t="s">
        <v>185</v>
      </c>
      <c r="C84" s="2" t="str">
        <f t="shared" si="4"/>
        <v>D</v>
      </c>
      <c r="D84" s="2">
        <v>35</v>
      </c>
      <c r="E84" s="3">
        <v>23.153489918075099</v>
      </c>
      <c r="G84" s="2">
        <f>VLOOKUP(B84,weights!A:D,4,FALSE)</f>
        <v>8.0000000000000071E-2</v>
      </c>
      <c r="H84">
        <f t="shared" si="5"/>
        <v>6.4805467128218455</v>
      </c>
    </row>
    <row r="85" spans="1:8" x14ac:dyDescent="0.4">
      <c r="A85" s="2" t="str">
        <f t="shared" si="3"/>
        <v>D41_35</v>
      </c>
      <c r="B85" s="2" t="s">
        <v>223</v>
      </c>
      <c r="C85" s="2" t="str">
        <f t="shared" si="4"/>
        <v>D</v>
      </c>
      <c r="D85" s="2">
        <v>35</v>
      </c>
      <c r="E85" s="3">
        <v>15.2331672449974</v>
      </c>
      <c r="G85" s="2">
        <f>VLOOKUP(B85,weights!A:D,4,FALSE)</f>
        <v>4.9999999999999822E-2</v>
      </c>
      <c r="H85">
        <f t="shared" si="5"/>
        <v>6.8219004402177603</v>
      </c>
    </row>
    <row r="86" spans="1:8" x14ac:dyDescent="0.4">
      <c r="A86" s="2" t="str">
        <f t="shared" si="3"/>
        <v>D42_35</v>
      </c>
      <c r="B86" s="2" t="s">
        <v>224</v>
      </c>
      <c r="C86" s="2" t="str">
        <f t="shared" si="4"/>
        <v>D</v>
      </c>
      <c r="D86" s="2">
        <v>35</v>
      </c>
      <c r="E86" s="3">
        <v>15.8536131395052</v>
      </c>
      <c r="G86" s="2">
        <f>VLOOKUP(B86,weights!A:D,4,FALSE)</f>
        <v>1.9999999999999796E-2</v>
      </c>
      <c r="H86">
        <f t="shared" si="5"/>
        <v>17.749389985026021</v>
      </c>
    </row>
    <row r="87" spans="1:8" x14ac:dyDescent="0.4">
      <c r="A87" s="2" t="str">
        <f t="shared" si="3"/>
        <v>D43_35</v>
      </c>
      <c r="B87" s="2" t="s">
        <v>225</v>
      </c>
      <c r="C87" s="2" t="str">
        <f t="shared" si="4"/>
        <v>D</v>
      </c>
      <c r="D87" s="2">
        <v>35</v>
      </c>
      <c r="E87" s="3">
        <v>3.8036962914341901</v>
      </c>
      <c r="F87" s="2">
        <v>1</v>
      </c>
      <c r="G87" s="2">
        <f>VLOOKUP(B87,weights!A:D,4,FALSE)</f>
        <v>2.0000000000000018E-2</v>
      </c>
      <c r="H87">
        <f t="shared" si="5"/>
        <v>4.258542722543627</v>
      </c>
    </row>
    <row r="88" spans="1:8" x14ac:dyDescent="0.4">
      <c r="A88" s="2" t="str">
        <f t="shared" si="3"/>
        <v>D44_35</v>
      </c>
      <c r="B88" s="2" t="s">
        <v>226</v>
      </c>
      <c r="C88" s="2" t="str">
        <f t="shared" si="4"/>
        <v>D</v>
      </c>
      <c r="D88" s="2">
        <v>35</v>
      </c>
      <c r="E88" s="3">
        <v>13.6196092193679</v>
      </c>
      <c r="G88" s="2">
        <f>VLOOKUP(B88,weights!A:D,4,FALSE)</f>
        <v>4.9999999999999822E-2</v>
      </c>
      <c r="H88">
        <f t="shared" si="5"/>
        <v>6.0992974497612833</v>
      </c>
    </row>
    <row r="89" spans="1:8" x14ac:dyDescent="0.4">
      <c r="A89" s="2" t="str">
        <f t="shared" si="3"/>
        <v>D45_35</v>
      </c>
      <c r="B89" s="2" t="s">
        <v>227</v>
      </c>
      <c r="C89" s="2" t="str">
        <f t="shared" si="4"/>
        <v>D</v>
      </c>
      <c r="D89" s="2">
        <v>35</v>
      </c>
      <c r="E89" s="3">
        <v>18.2019106904295</v>
      </c>
      <c r="G89" s="2">
        <f>VLOOKUP(B89,weights!A:D,4,FALSE)</f>
        <v>2.0000000000000018E-2</v>
      </c>
      <c r="H89">
        <f t="shared" si="5"/>
        <v>20.378497221683002</v>
      </c>
    </row>
    <row r="90" spans="1:8" x14ac:dyDescent="0.4">
      <c r="A90" s="2" t="str">
        <f t="shared" si="3"/>
        <v>T36_35</v>
      </c>
      <c r="B90" s="2" t="s">
        <v>232</v>
      </c>
      <c r="C90" s="2" t="str">
        <f t="shared" si="4"/>
        <v>T</v>
      </c>
      <c r="D90" s="2">
        <v>35</v>
      </c>
      <c r="E90" s="3">
        <v>13.799007600642501</v>
      </c>
      <c r="G90" s="2">
        <f>VLOOKUP(B90,weights!A:D,4,FALSE)</f>
        <v>4.0000000000000036E-2</v>
      </c>
      <c r="H90">
        <f t="shared" si="5"/>
        <v>7.7245472421620933</v>
      </c>
    </row>
    <row r="91" spans="1:8" x14ac:dyDescent="0.4">
      <c r="A91" s="2" t="str">
        <f t="shared" si="3"/>
        <v>T37_35</v>
      </c>
      <c r="B91" s="2" t="s">
        <v>233</v>
      </c>
      <c r="C91" s="2" t="str">
        <f t="shared" si="4"/>
        <v>T</v>
      </c>
      <c r="D91" s="2">
        <v>35</v>
      </c>
      <c r="E91" s="3">
        <v>12.5716443787034</v>
      </c>
      <c r="G91" s="2">
        <f>VLOOKUP(B91,weights!A:D,4,FALSE)</f>
        <v>4.0000000000000036E-2</v>
      </c>
      <c r="H91">
        <f t="shared" si="5"/>
        <v>7.03748151500651</v>
      </c>
    </row>
    <row r="92" spans="1:8" x14ac:dyDescent="0.4">
      <c r="A92" s="2" t="str">
        <f t="shared" si="3"/>
        <v>T38_35</v>
      </c>
      <c r="B92" s="2" t="s">
        <v>234</v>
      </c>
      <c r="C92" s="2" t="str">
        <f t="shared" si="4"/>
        <v>T</v>
      </c>
      <c r="D92" s="2">
        <v>35</v>
      </c>
      <c r="E92" s="3">
        <v>14.0888594369533</v>
      </c>
      <c r="G92" s="2">
        <f>VLOOKUP(B92,weights!A:D,4,FALSE)</f>
        <v>5.0000000000000266E-2</v>
      </c>
      <c r="H92">
        <f t="shared" si="5"/>
        <v>6.3094427343519541</v>
      </c>
    </row>
    <row r="93" spans="1:8" x14ac:dyDescent="0.4">
      <c r="A93" s="2" t="str">
        <f t="shared" si="3"/>
        <v>T39_35</v>
      </c>
      <c r="B93" s="2" t="s">
        <v>235</v>
      </c>
      <c r="C93" s="2" t="str">
        <f t="shared" si="4"/>
        <v>T</v>
      </c>
      <c r="D93" s="2">
        <v>35</v>
      </c>
      <c r="E93" s="3">
        <v>7.8968678795282301</v>
      </c>
      <c r="G93" s="2">
        <f>VLOOKUP(B93,weights!A:D,4,FALSE)</f>
        <v>2.9999999999999805E-2</v>
      </c>
      <c r="H93">
        <f t="shared" si="5"/>
        <v>5.8941174868921662</v>
      </c>
    </row>
    <row r="94" spans="1:8" x14ac:dyDescent="0.4">
      <c r="A94" s="2" t="str">
        <f t="shared" si="3"/>
        <v>T40_35</v>
      </c>
      <c r="B94" s="2" t="s">
        <v>187</v>
      </c>
      <c r="C94" s="2" t="str">
        <f t="shared" si="4"/>
        <v>T</v>
      </c>
      <c r="D94" s="2">
        <v>35</v>
      </c>
      <c r="E94" s="3">
        <v>14.6860953308557</v>
      </c>
      <c r="G94" s="2">
        <f>VLOOKUP(B94,weights!A:D,4,FALSE)</f>
        <v>4.0000000000000036E-2</v>
      </c>
      <c r="H94">
        <f t="shared" si="5"/>
        <v>8.2211301326342419</v>
      </c>
    </row>
    <row r="95" spans="1:8" x14ac:dyDescent="0.4">
      <c r="A95" s="2" t="str">
        <f t="shared" si="3"/>
        <v>T41_35</v>
      </c>
      <c r="B95" s="2" t="s">
        <v>236</v>
      </c>
      <c r="C95" s="2" t="str">
        <f t="shared" si="4"/>
        <v>T</v>
      </c>
      <c r="D95" s="2">
        <v>35</v>
      </c>
      <c r="E95" s="3">
        <v>16.780901808913899</v>
      </c>
      <c r="G95" s="2">
        <f>VLOOKUP(B95,weights!A:D,4,FALSE)</f>
        <v>4.9999999999999822E-2</v>
      </c>
      <c r="H95">
        <f t="shared" si="5"/>
        <v>7.5150255752017303</v>
      </c>
    </row>
    <row r="96" spans="1:8" x14ac:dyDescent="0.4">
      <c r="A96" s="2" t="str">
        <f t="shared" si="3"/>
        <v>T42_35</v>
      </c>
      <c r="B96" s="2" t="s">
        <v>237</v>
      </c>
      <c r="C96" s="2" t="str">
        <f t="shared" si="4"/>
        <v>T</v>
      </c>
      <c r="D96" s="2">
        <v>35</v>
      </c>
      <c r="E96" s="3">
        <v>15.837430264605899</v>
      </c>
      <c r="G96" s="2">
        <f>VLOOKUP(B96,weights!A:D,4,FALSE)</f>
        <v>3.0000000000000027E-2</v>
      </c>
      <c r="H96">
        <f t="shared" si="5"/>
        <v>11.820847973415111</v>
      </c>
    </row>
    <row r="97" spans="1:8" x14ac:dyDescent="0.4">
      <c r="A97" s="2" t="str">
        <f t="shared" si="3"/>
        <v>T43_35</v>
      </c>
      <c r="B97" s="2" t="s">
        <v>238</v>
      </c>
      <c r="C97" s="2" t="str">
        <f t="shared" si="4"/>
        <v>T</v>
      </c>
      <c r="D97" s="2">
        <v>35</v>
      </c>
      <c r="E97" s="3">
        <v>22.389440690445401</v>
      </c>
      <c r="G97" s="2">
        <f>VLOOKUP(B97,weights!A:D,4,FALSE)</f>
        <v>7.0000000000000284E-2</v>
      </c>
      <c r="H97">
        <f t="shared" si="5"/>
        <v>7.1619350088367852</v>
      </c>
    </row>
    <row r="98" spans="1:8" x14ac:dyDescent="0.4">
      <c r="A98" s="2" t="str">
        <f t="shared" si="3"/>
        <v>T44_35</v>
      </c>
      <c r="B98" s="2" t="s">
        <v>239</v>
      </c>
      <c r="C98" s="2" t="str">
        <f t="shared" si="4"/>
        <v>T</v>
      </c>
      <c r="D98" s="2">
        <v>35</v>
      </c>
      <c r="E98" s="3">
        <v>16.955028606717502</v>
      </c>
      <c r="G98" s="2">
        <f>VLOOKUP(B98,weights!A:D,4,FALSE)</f>
        <v>6.0000000000000053E-2</v>
      </c>
      <c r="H98">
        <f t="shared" si="5"/>
        <v>6.3275042793029526</v>
      </c>
    </row>
    <row r="99" spans="1:8" x14ac:dyDescent="0.4">
      <c r="A99" s="2" t="str">
        <f t="shared" si="3"/>
        <v>T45_35</v>
      </c>
      <c r="B99" s="2" t="s">
        <v>240</v>
      </c>
      <c r="C99" s="2" t="str">
        <f t="shared" si="4"/>
        <v>T</v>
      </c>
      <c r="D99" s="2">
        <v>35</v>
      </c>
      <c r="E99" s="3">
        <v>7.8215182362814604</v>
      </c>
      <c r="G99" s="2">
        <f>VLOOKUP(B99,weights!A:D,4,FALSE)</f>
        <v>2.9999999999999805E-2</v>
      </c>
      <c r="H99">
        <f t="shared" si="5"/>
        <v>5.8378775121746962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9868E-EDCA-406B-820F-C39150BF9E2A}">
  <dimension ref="A1:F131"/>
  <sheetViews>
    <sheetView workbookViewId="0">
      <selection activeCell="H15" sqref="H15"/>
    </sheetView>
  </sheetViews>
  <sheetFormatPr defaultRowHeight="14.6" x14ac:dyDescent="0.4"/>
  <sheetData>
    <row r="1" spans="1:6" x14ac:dyDescent="0.4">
      <c r="A1" t="s">
        <v>113</v>
      </c>
      <c r="B1" t="s">
        <v>248</v>
      </c>
      <c r="C1" t="s">
        <v>247</v>
      </c>
      <c r="D1" t="s">
        <v>241</v>
      </c>
      <c r="E1" t="s">
        <v>242</v>
      </c>
      <c r="F1" t="s">
        <v>244</v>
      </c>
    </row>
    <row r="2" spans="1:6" x14ac:dyDescent="0.4">
      <c r="A2" t="s">
        <v>1</v>
      </c>
      <c r="B2">
        <v>0</v>
      </c>
      <c r="C2">
        <v>0</v>
      </c>
    </row>
    <row r="3" spans="1:6" x14ac:dyDescent="0.4">
      <c r="A3" t="s">
        <v>2</v>
      </c>
      <c r="B3">
        <v>0</v>
      </c>
    </row>
    <row r="4" spans="1:6" x14ac:dyDescent="0.4">
      <c r="A4" t="s">
        <v>3</v>
      </c>
      <c r="B4">
        <v>0</v>
      </c>
    </row>
    <row r="5" spans="1:6" x14ac:dyDescent="0.4">
      <c r="A5" t="s">
        <v>4</v>
      </c>
      <c r="B5">
        <v>0</v>
      </c>
    </row>
    <row r="6" spans="1:6" x14ac:dyDescent="0.4">
      <c r="A6" t="s">
        <v>5</v>
      </c>
      <c r="B6">
        <v>0</v>
      </c>
    </row>
    <row r="7" spans="1:6" x14ac:dyDescent="0.4">
      <c r="A7" t="s">
        <v>6</v>
      </c>
      <c r="B7">
        <v>0</v>
      </c>
    </row>
    <row r="8" spans="1:6" x14ac:dyDescent="0.4">
      <c r="A8" t="s">
        <v>7</v>
      </c>
      <c r="B8">
        <v>1</v>
      </c>
      <c r="C8" t="s">
        <v>243</v>
      </c>
      <c r="D8">
        <v>40</v>
      </c>
      <c r="E8">
        <v>55</v>
      </c>
    </row>
    <row r="9" spans="1:6" x14ac:dyDescent="0.4">
      <c r="A9" t="s">
        <v>8</v>
      </c>
      <c r="B9">
        <v>0</v>
      </c>
    </row>
    <row r="10" spans="1:6" x14ac:dyDescent="0.4">
      <c r="A10" t="s">
        <v>9</v>
      </c>
      <c r="B10">
        <v>0</v>
      </c>
    </row>
    <row r="11" spans="1:6" x14ac:dyDescent="0.4">
      <c r="A11" t="s">
        <v>10</v>
      </c>
      <c r="B11">
        <v>0</v>
      </c>
    </row>
    <row r="12" spans="1:6" x14ac:dyDescent="0.4">
      <c r="A12" t="s">
        <v>11</v>
      </c>
      <c r="B12">
        <v>1</v>
      </c>
      <c r="C12" t="s">
        <v>243</v>
      </c>
      <c r="D12">
        <v>30</v>
      </c>
      <c r="E12">
        <v>60</v>
      </c>
    </row>
    <row r="13" spans="1:6" x14ac:dyDescent="0.4">
      <c r="A13" t="s">
        <v>12</v>
      </c>
      <c r="B13">
        <v>0</v>
      </c>
    </row>
    <row r="14" spans="1:6" x14ac:dyDescent="0.4">
      <c r="A14" t="s">
        <v>13</v>
      </c>
      <c r="B14">
        <v>0</v>
      </c>
    </row>
    <row r="15" spans="1:6" x14ac:dyDescent="0.4">
      <c r="A15" t="s">
        <v>14</v>
      </c>
      <c r="B15">
        <v>0</v>
      </c>
    </row>
    <row r="16" spans="1:6" x14ac:dyDescent="0.4">
      <c r="A16" t="s">
        <v>15</v>
      </c>
      <c r="B16">
        <v>0</v>
      </c>
    </row>
    <row r="17" spans="1:6" x14ac:dyDescent="0.4">
      <c r="A17" t="s">
        <v>16</v>
      </c>
      <c r="B17">
        <v>1</v>
      </c>
      <c r="C17" t="s">
        <v>243</v>
      </c>
      <c r="D17">
        <v>30</v>
      </c>
      <c r="E17">
        <v>50</v>
      </c>
    </row>
    <row r="18" spans="1:6" x14ac:dyDescent="0.4">
      <c r="A18" t="s">
        <v>17</v>
      </c>
      <c r="B18">
        <v>0</v>
      </c>
    </row>
    <row r="19" spans="1:6" x14ac:dyDescent="0.4">
      <c r="A19" t="s">
        <v>18</v>
      </c>
      <c r="B19">
        <v>0</v>
      </c>
    </row>
    <row r="20" spans="1:6" x14ac:dyDescent="0.4">
      <c r="A20" t="s">
        <v>19</v>
      </c>
      <c r="B20">
        <v>0</v>
      </c>
    </row>
    <row r="21" spans="1:6" x14ac:dyDescent="0.4">
      <c r="A21" t="s">
        <v>20</v>
      </c>
      <c r="B21">
        <v>1</v>
      </c>
      <c r="C21" t="s">
        <v>243</v>
      </c>
      <c r="D21">
        <v>30</v>
      </c>
      <c r="E21">
        <v>50</v>
      </c>
    </row>
    <row r="22" spans="1:6" x14ac:dyDescent="0.4">
      <c r="A22" t="s">
        <v>21</v>
      </c>
      <c r="B22">
        <v>0</v>
      </c>
    </row>
    <row r="23" spans="1:6" x14ac:dyDescent="0.4">
      <c r="A23" t="s">
        <v>22</v>
      </c>
      <c r="B23">
        <v>0</v>
      </c>
    </row>
    <row r="24" spans="1:6" x14ac:dyDescent="0.4">
      <c r="A24" t="s">
        <v>23</v>
      </c>
      <c r="B24">
        <v>0</v>
      </c>
    </row>
    <row r="25" spans="1:6" x14ac:dyDescent="0.4">
      <c r="A25" t="s">
        <v>24</v>
      </c>
      <c r="B25">
        <v>1</v>
      </c>
      <c r="C25" t="s">
        <v>243</v>
      </c>
      <c r="D25">
        <v>0</v>
      </c>
      <c r="E25">
        <v>20</v>
      </c>
      <c r="F25">
        <v>1</v>
      </c>
    </row>
    <row r="26" spans="1:6" x14ac:dyDescent="0.4">
      <c r="A26" t="s">
        <v>25</v>
      </c>
      <c r="B26">
        <v>0</v>
      </c>
    </row>
    <row r="27" spans="1:6" x14ac:dyDescent="0.4">
      <c r="A27" t="s">
        <v>26</v>
      </c>
      <c r="B27">
        <v>1</v>
      </c>
      <c r="C27" t="s">
        <v>243</v>
      </c>
      <c r="D27">
        <v>45</v>
      </c>
      <c r="E27">
        <v>60</v>
      </c>
      <c r="F27">
        <v>1</v>
      </c>
    </row>
    <row r="28" spans="1:6" x14ac:dyDescent="0.4">
      <c r="A28" t="s">
        <v>27</v>
      </c>
      <c r="B28">
        <v>0</v>
      </c>
    </row>
    <row r="29" spans="1:6" x14ac:dyDescent="0.4">
      <c r="A29" t="s">
        <v>28</v>
      </c>
      <c r="B29">
        <v>0</v>
      </c>
    </row>
    <row r="30" spans="1:6" x14ac:dyDescent="0.4">
      <c r="A30" t="s">
        <v>29</v>
      </c>
      <c r="B30">
        <v>0</v>
      </c>
    </row>
    <row r="31" spans="1:6" x14ac:dyDescent="0.4">
      <c r="A31" t="s">
        <v>30</v>
      </c>
      <c r="B31">
        <v>1</v>
      </c>
      <c r="C31" t="s">
        <v>243</v>
      </c>
      <c r="D31">
        <v>0</v>
      </c>
      <c r="E31">
        <v>60</v>
      </c>
    </row>
    <row r="32" spans="1:6" x14ac:dyDescent="0.4">
      <c r="A32" t="s">
        <v>31</v>
      </c>
      <c r="B32">
        <v>1</v>
      </c>
      <c r="C32" t="s">
        <v>243</v>
      </c>
      <c r="D32">
        <v>0</v>
      </c>
      <c r="E32">
        <v>30</v>
      </c>
    </row>
    <row r="33" spans="1:6" x14ac:dyDescent="0.4">
      <c r="A33" t="s">
        <v>32</v>
      </c>
      <c r="B33">
        <v>1</v>
      </c>
      <c r="C33" t="s">
        <v>243</v>
      </c>
      <c r="D33">
        <v>0</v>
      </c>
      <c r="E33">
        <v>20</v>
      </c>
      <c r="F33">
        <v>1</v>
      </c>
    </row>
    <row r="34" spans="1:6" x14ac:dyDescent="0.4">
      <c r="A34" t="s">
        <v>33</v>
      </c>
      <c r="B34">
        <v>1</v>
      </c>
      <c r="C34" t="s">
        <v>243</v>
      </c>
      <c r="D34">
        <v>0</v>
      </c>
      <c r="E34">
        <v>40</v>
      </c>
    </row>
    <row r="35" spans="1:6" x14ac:dyDescent="0.4">
      <c r="A35" t="s">
        <v>34</v>
      </c>
      <c r="B35">
        <v>0</v>
      </c>
    </row>
    <row r="36" spans="1:6" x14ac:dyDescent="0.4">
      <c r="A36" t="s">
        <v>35</v>
      </c>
      <c r="B36">
        <v>1</v>
      </c>
      <c r="C36" t="s">
        <v>243</v>
      </c>
      <c r="D36">
        <v>0</v>
      </c>
      <c r="E36">
        <v>20</v>
      </c>
    </row>
    <row r="37" spans="1:6" x14ac:dyDescent="0.4">
      <c r="A37" t="s">
        <v>36</v>
      </c>
      <c r="B37">
        <v>1</v>
      </c>
      <c r="C37" t="s">
        <v>111</v>
      </c>
      <c r="D37">
        <v>0</v>
      </c>
      <c r="E37">
        <v>15</v>
      </c>
      <c r="F37">
        <v>1</v>
      </c>
    </row>
    <row r="38" spans="1:6" x14ac:dyDescent="0.4">
      <c r="A38" t="s">
        <v>37</v>
      </c>
      <c r="B38">
        <v>0</v>
      </c>
    </row>
    <row r="39" spans="1:6" x14ac:dyDescent="0.4">
      <c r="A39" t="s">
        <v>38</v>
      </c>
      <c r="B39">
        <v>0</v>
      </c>
      <c r="C39" t="s">
        <v>111</v>
      </c>
      <c r="F39">
        <v>1</v>
      </c>
    </row>
    <row r="40" spans="1:6" x14ac:dyDescent="0.4">
      <c r="A40" t="s">
        <v>39</v>
      </c>
      <c r="B40">
        <v>0</v>
      </c>
    </row>
    <row r="41" spans="1:6" x14ac:dyDescent="0.4">
      <c r="A41" t="s">
        <v>40</v>
      </c>
      <c r="B41">
        <v>1</v>
      </c>
      <c r="C41" t="s">
        <v>243</v>
      </c>
      <c r="D41">
        <v>45</v>
      </c>
      <c r="E41">
        <v>70</v>
      </c>
      <c r="F41">
        <v>1</v>
      </c>
    </row>
    <row r="42" spans="1:6" x14ac:dyDescent="0.4">
      <c r="A42" t="s">
        <v>41</v>
      </c>
      <c r="B42">
        <v>0</v>
      </c>
    </row>
    <row r="43" spans="1:6" x14ac:dyDescent="0.4">
      <c r="A43" t="s">
        <v>42</v>
      </c>
      <c r="B43">
        <v>0</v>
      </c>
      <c r="C43" t="s">
        <v>245</v>
      </c>
    </row>
    <row r="44" spans="1:6" x14ac:dyDescent="0.4">
      <c r="A44" t="s">
        <v>43</v>
      </c>
      <c r="B44">
        <v>0</v>
      </c>
      <c r="C44" t="s">
        <v>245</v>
      </c>
    </row>
    <row r="45" spans="1:6" x14ac:dyDescent="0.4">
      <c r="A45" t="s">
        <v>44</v>
      </c>
      <c r="B45">
        <v>0</v>
      </c>
    </row>
    <row r="46" spans="1:6" x14ac:dyDescent="0.4">
      <c r="A46" t="s">
        <v>45</v>
      </c>
      <c r="B46">
        <v>0</v>
      </c>
      <c r="C46" t="s">
        <v>245</v>
      </c>
    </row>
    <row r="47" spans="1:6" x14ac:dyDescent="0.4">
      <c r="A47" t="s">
        <v>46</v>
      </c>
      <c r="B47">
        <v>0</v>
      </c>
    </row>
    <row r="48" spans="1:6" x14ac:dyDescent="0.4">
      <c r="A48" t="s">
        <v>47</v>
      </c>
      <c r="B48">
        <v>0</v>
      </c>
      <c r="C48" t="s">
        <v>245</v>
      </c>
    </row>
    <row r="49" spans="1:6" x14ac:dyDescent="0.4">
      <c r="A49" t="s">
        <v>48</v>
      </c>
      <c r="B49">
        <v>0</v>
      </c>
    </row>
    <row r="50" spans="1:6" x14ac:dyDescent="0.4">
      <c r="A50" t="s">
        <v>49</v>
      </c>
      <c r="B50">
        <v>0</v>
      </c>
      <c r="C50" t="s">
        <v>111</v>
      </c>
    </row>
    <row r="51" spans="1:6" x14ac:dyDescent="0.4">
      <c r="A51" t="s">
        <v>50</v>
      </c>
      <c r="B51">
        <v>0</v>
      </c>
      <c r="C51" t="s">
        <v>111</v>
      </c>
    </row>
    <row r="52" spans="1:6" x14ac:dyDescent="0.4">
      <c r="A52" t="s">
        <v>51</v>
      </c>
      <c r="B52">
        <v>0</v>
      </c>
    </row>
    <row r="53" spans="1:6" x14ac:dyDescent="0.4">
      <c r="A53" t="s">
        <v>52</v>
      </c>
      <c r="B53">
        <v>1</v>
      </c>
      <c r="C53" t="s">
        <v>243</v>
      </c>
      <c r="D53">
        <v>20</v>
      </c>
      <c r="E53">
        <v>60</v>
      </c>
    </row>
    <row r="54" spans="1:6" x14ac:dyDescent="0.4">
      <c r="A54" t="s">
        <v>53</v>
      </c>
      <c r="B54">
        <v>1</v>
      </c>
      <c r="C54" t="s">
        <v>243</v>
      </c>
      <c r="D54">
        <v>30</v>
      </c>
      <c r="E54">
        <v>60</v>
      </c>
    </row>
    <row r="55" spans="1:6" x14ac:dyDescent="0.4">
      <c r="A55" t="s">
        <v>54</v>
      </c>
      <c r="B55">
        <v>1</v>
      </c>
      <c r="C55" t="s">
        <v>243</v>
      </c>
      <c r="D55">
        <v>20</v>
      </c>
      <c r="E55">
        <v>60</v>
      </c>
    </row>
    <row r="56" spans="1:6" x14ac:dyDescent="0.4">
      <c r="A56" t="s">
        <v>55</v>
      </c>
      <c r="B56">
        <v>0</v>
      </c>
    </row>
    <row r="57" spans="1:6" x14ac:dyDescent="0.4">
      <c r="A57" t="s">
        <v>56</v>
      </c>
      <c r="B57">
        <v>0</v>
      </c>
      <c r="C57" t="s">
        <v>111</v>
      </c>
      <c r="F57">
        <v>1</v>
      </c>
    </row>
    <row r="58" spans="1:6" x14ac:dyDescent="0.4">
      <c r="A58" t="s">
        <v>57</v>
      </c>
      <c r="B58">
        <v>0</v>
      </c>
      <c r="C58" t="s">
        <v>111</v>
      </c>
      <c r="F58">
        <v>1</v>
      </c>
    </row>
    <row r="59" spans="1:6" x14ac:dyDescent="0.4">
      <c r="A59" t="s">
        <v>58</v>
      </c>
      <c r="B59">
        <v>0</v>
      </c>
      <c r="C59" t="s">
        <v>111</v>
      </c>
      <c r="F59">
        <v>1</v>
      </c>
    </row>
    <row r="60" spans="1:6" x14ac:dyDescent="0.4">
      <c r="A60" t="s">
        <v>59</v>
      </c>
      <c r="B60">
        <v>0</v>
      </c>
    </row>
    <row r="61" spans="1:6" x14ac:dyDescent="0.4">
      <c r="A61" t="s">
        <v>60</v>
      </c>
      <c r="B61">
        <v>1</v>
      </c>
      <c r="C61" t="s">
        <v>246</v>
      </c>
      <c r="D61">
        <v>20</v>
      </c>
      <c r="E61">
        <v>60</v>
      </c>
    </row>
    <row r="62" spans="1:6" x14ac:dyDescent="0.4">
      <c r="A62" t="s">
        <v>61</v>
      </c>
      <c r="B62">
        <v>0</v>
      </c>
      <c r="C62" t="s">
        <v>245</v>
      </c>
    </row>
    <row r="63" spans="1:6" x14ac:dyDescent="0.4">
      <c r="A63" t="s">
        <v>62</v>
      </c>
      <c r="B63">
        <v>0</v>
      </c>
    </row>
    <row r="64" spans="1:6" x14ac:dyDescent="0.4">
      <c r="A64" t="s">
        <v>63</v>
      </c>
      <c r="B64">
        <v>0</v>
      </c>
      <c r="C64" t="s">
        <v>245</v>
      </c>
    </row>
    <row r="65" spans="1:6" x14ac:dyDescent="0.4">
      <c r="A65" t="s">
        <v>64</v>
      </c>
      <c r="B65">
        <v>0</v>
      </c>
    </row>
    <row r="66" spans="1:6" x14ac:dyDescent="0.4">
      <c r="A66" t="s">
        <v>65</v>
      </c>
      <c r="B66">
        <v>0</v>
      </c>
    </row>
    <row r="67" spans="1:6" x14ac:dyDescent="0.4">
      <c r="A67" t="s">
        <v>66</v>
      </c>
      <c r="B67">
        <v>0</v>
      </c>
      <c r="C67" t="s">
        <v>245</v>
      </c>
    </row>
    <row r="68" spans="1:6" x14ac:dyDescent="0.4">
      <c r="A68" t="s">
        <v>67</v>
      </c>
      <c r="B68">
        <v>0</v>
      </c>
      <c r="C68" t="s">
        <v>111</v>
      </c>
    </row>
    <row r="69" spans="1:6" x14ac:dyDescent="0.4">
      <c r="A69" t="s">
        <v>68</v>
      </c>
      <c r="B69">
        <v>0</v>
      </c>
      <c r="C69" t="s">
        <v>111</v>
      </c>
    </row>
    <row r="70" spans="1:6" x14ac:dyDescent="0.4">
      <c r="A70" t="s">
        <v>69</v>
      </c>
      <c r="B70">
        <v>0</v>
      </c>
    </row>
    <row r="71" spans="1:6" x14ac:dyDescent="0.4">
      <c r="A71" t="s">
        <v>70</v>
      </c>
      <c r="B71">
        <v>0</v>
      </c>
      <c r="C71" t="s">
        <v>245</v>
      </c>
    </row>
    <row r="72" spans="1:6" x14ac:dyDescent="0.4">
      <c r="A72" t="s">
        <v>71</v>
      </c>
      <c r="B72">
        <v>0</v>
      </c>
    </row>
    <row r="73" spans="1:6" x14ac:dyDescent="0.4">
      <c r="A73" t="s">
        <v>72</v>
      </c>
      <c r="B73">
        <v>1</v>
      </c>
      <c r="C73" t="s">
        <v>243</v>
      </c>
      <c r="D73">
        <v>0</v>
      </c>
      <c r="E73">
        <v>20</v>
      </c>
      <c r="F73">
        <v>1</v>
      </c>
    </row>
    <row r="74" spans="1:6" x14ac:dyDescent="0.4">
      <c r="A74" t="s">
        <v>73</v>
      </c>
      <c r="B74">
        <v>0</v>
      </c>
      <c r="C74" t="s">
        <v>111</v>
      </c>
      <c r="F74">
        <v>1</v>
      </c>
    </row>
    <row r="75" spans="1:6" x14ac:dyDescent="0.4">
      <c r="A75" t="s">
        <v>74</v>
      </c>
      <c r="B75">
        <v>1</v>
      </c>
      <c r="C75" t="s">
        <v>246</v>
      </c>
      <c r="D75">
        <v>0</v>
      </c>
      <c r="E75">
        <v>15</v>
      </c>
      <c r="F75">
        <v>1</v>
      </c>
    </row>
    <row r="76" spans="1:6" x14ac:dyDescent="0.4">
      <c r="A76" t="s">
        <v>75</v>
      </c>
      <c r="B76">
        <v>0</v>
      </c>
    </row>
    <row r="77" spans="1:6" x14ac:dyDescent="0.4">
      <c r="A77" t="s">
        <v>76</v>
      </c>
      <c r="B77">
        <v>1</v>
      </c>
      <c r="C77" t="s">
        <v>246</v>
      </c>
      <c r="D77">
        <v>20</v>
      </c>
      <c r="E77">
        <v>60</v>
      </c>
    </row>
    <row r="78" spans="1:6" x14ac:dyDescent="0.4">
      <c r="A78" t="s">
        <v>77</v>
      </c>
      <c r="B78">
        <v>1</v>
      </c>
      <c r="C78" t="s">
        <v>246</v>
      </c>
      <c r="D78">
        <v>20</v>
      </c>
      <c r="E78">
        <v>60</v>
      </c>
    </row>
    <row r="79" spans="1:6" x14ac:dyDescent="0.4">
      <c r="A79" t="s">
        <v>78</v>
      </c>
      <c r="B79">
        <v>1</v>
      </c>
      <c r="C79" t="s">
        <v>246</v>
      </c>
      <c r="D79">
        <v>25</v>
      </c>
      <c r="E79">
        <v>60</v>
      </c>
    </row>
    <row r="80" spans="1:6" x14ac:dyDescent="0.4">
      <c r="A80" t="s">
        <v>79</v>
      </c>
      <c r="B80">
        <v>0</v>
      </c>
      <c r="C80" t="s">
        <v>111</v>
      </c>
      <c r="F80">
        <v>1</v>
      </c>
    </row>
    <row r="81" spans="1:6" x14ac:dyDescent="0.4">
      <c r="A81" t="s">
        <v>80</v>
      </c>
      <c r="B81">
        <v>0</v>
      </c>
      <c r="C81" t="s">
        <v>111</v>
      </c>
      <c r="F81">
        <v>1</v>
      </c>
    </row>
    <row r="82" spans="1:6" x14ac:dyDescent="0.4">
      <c r="A82" t="s">
        <v>81</v>
      </c>
      <c r="B82">
        <v>0</v>
      </c>
    </row>
    <row r="83" spans="1:6" x14ac:dyDescent="0.4">
      <c r="A83" t="s">
        <v>82</v>
      </c>
      <c r="B83">
        <v>0</v>
      </c>
    </row>
    <row r="84" spans="1:6" x14ac:dyDescent="0.4">
      <c r="A84" t="s">
        <v>83</v>
      </c>
      <c r="B84">
        <v>0</v>
      </c>
    </row>
    <row r="85" spans="1:6" x14ac:dyDescent="0.4">
      <c r="A85" t="s">
        <v>84</v>
      </c>
      <c r="B85">
        <v>0</v>
      </c>
    </row>
    <row r="86" spans="1:6" x14ac:dyDescent="0.4">
      <c r="A86" t="s">
        <v>85</v>
      </c>
      <c r="B86">
        <v>0</v>
      </c>
    </row>
    <row r="87" spans="1:6" x14ac:dyDescent="0.4">
      <c r="A87" t="s">
        <v>86</v>
      </c>
      <c r="B87">
        <v>0</v>
      </c>
    </row>
    <row r="88" spans="1:6" x14ac:dyDescent="0.4">
      <c r="A88" t="s">
        <v>87</v>
      </c>
      <c r="B88">
        <v>0</v>
      </c>
    </row>
    <row r="89" spans="1:6" x14ac:dyDescent="0.4">
      <c r="A89" t="s">
        <v>88</v>
      </c>
      <c r="B89">
        <v>0</v>
      </c>
    </row>
    <row r="90" spans="1:6" x14ac:dyDescent="0.4">
      <c r="A90" t="s">
        <v>89</v>
      </c>
      <c r="B90">
        <v>0</v>
      </c>
    </row>
    <row r="91" spans="1:6" x14ac:dyDescent="0.4">
      <c r="A91" t="s">
        <v>90</v>
      </c>
      <c r="B91">
        <v>0</v>
      </c>
    </row>
    <row r="92" spans="1:6" x14ac:dyDescent="0.4">
      <c r="A92" t="s">
        <v>91</v>
      </c>
      <c r="B92">
        <v>1</v>
      </c>
      <c r="C92" t="s">
        <v>246</v>
      </c>
      <c r="D92">
        <v>0</v>
      </c>
      <c r="E92">
        <v>30</v>
      </c>
    </row>
    <row r="93" spans="1:6" x14ac:dyDescent="0.4">
      <c r="A93" t="s">
        <v>92</v>
      </c>
      <c r="B93">
        <v>0</v>
      </c>
      <c r="C93" t="s">
        <v>245</v>
      </c>
    </row>
    <row r="94" spans="1:6" x14ac:dyDescent="0.4">
      <c r="A94" t="s">
        <v>93</v>
      </c>
      <c r="B94">
        <v>0</v>
      </c>
      <c r="C94" t="s">
        <v>245</v>
      </c>
    </row>
    <row r="95" spans="1:6" x14ac:dyDescent="0.4">
      <c r="A95" t="s">
        <v>94</v>
      </c>
      <c r="B95">
        <v>0</v>
      </c>
    </row>
    <row r="96" spans="1:6" x14ac:dyDescent="0.4">
      <c r="A96" t="s">
        <v>95</v>
      </c>
      <c r="B96">
        <v>1</v>
      </c>
      <c r="C96" t="s">
        <v>246</v>
      </c>
      <c r="D96">
        <v>10</v>
      </c>
      <c r="E96">
        <v>40</v>
      </c>
    </row>
    <row r="97" spans="1:5" x14ac:dyDescent="0.4">
      <c r="A97" t="s">
        <v>96</v>
      </c>
      <c r="B97">
        <v>0</v>
      </c>
      <c r="C97" t="s">
        <v>245</v>
      </c>
    </row>
    <row r="98" spans="1:5" x14ac:dyDescent="0.4">
      <c r="A98" t="s">
        <v>97</v>
      </c>
      <c r="B98">
        <v>1</v>
      </c>
      <c r="C98" t="s">
        <v>246</v>
      </c>
      <c r="D98">
        <v>0</v>
      </c>
      <c r="E98">
        <v>40</v>
      </c>
    </row>
    <row r="99" spans="1:5" x14ac:dyDescent="0.4">
      <c r="A99" t="s">
        <v>98</v>
      </c>
      <c r="B99">
        <v>0</v>
      </c>
      <c r="C99" t="s">
        <v>245</v>
      </c>
    </row>
    <row r="100" spans="1:5" x14ac:dyDescent="0.4">
      <c r="A100" t="s">
        <v>99</v>
      </c>
      <c r="B100">
        <v>0</v>
      </c>
    </row>
    <row r="101" spans="1:5" x14ac:dyDescent="0.4">
      <c r="A101" t="s">
        <v>100</v>
      </c>
      <c r="B101">
        <v>0</v>
      </c>
      <c r="C101" t="s">
        <v>245</v>
      </c>
    </row>
    <row r="102" spans="1:5" x14ac:dyDescent="0.4">
      <c r="A102" t="s">
        <v>101</v>
      </c>
      <c r="B102">
        <v>0</v>
      </c>
      <c r="C102" t="s">
        <v>111</v>
      </c>
    </row>
    <row r="103" spans="1:5" x14ac:dyDescent="0.4">
      <c r="A103" t="s">
        <v>102</v>
      </c>
      <c r="B103">
        <v>0</v>
      </c>
      <c r="C103" t="s">
        <v>111</v>
      </c>
    </row>
    <row r="104" spans="1:5" x14ac:dyDescent="0.4">
      <c r="A104" t="s">
        <v>103</v>
      </c>
      <c r="B104">
        <v>0</v>
      </c>
    </row>
    <row r="105" spans="1:5" x14ac:dyDescent="0.4">
      <c r="A105" t="s">
        <v>104</v>
      </c>
      <c r="B105">
        <v>0</v>
      </c>
      <c r="C105" t="s">
        <v>245</v>
      </c>
    </row>
    <row r="106" spans="1:5" x14ac:dyDescent="0.4">
      <c r="A106" t="s">
        <v>105</v>
      </c>
      <c r="B106">
        <v>0</v>
      </c>
      <c r="C106" t="s">
        <v>245</v>
      </c>
    </row>
    <row r="107" spans="1:5" x14ac:dyDescent="0.4">
      <c r="A107" t="s">
        <v>106</v>
      </c>
      <c r="B107">
        <v>0</v>
      </c>
    </row>
    <row r="108" spans="1:5" x14ac:dyDescent="0.4">
      <c r="A108" t="s">
        <v>107</v>
      </c>
      <c r="B108">
        <v>0</v>
      </c>
    </row>
    <row r="109" spans="1:5" x14ac:dyDescent="0.4">
      <c r="A109" t="s">
        <v>108</v>
      </c>
      <c r="B109">
        <v>0</v>
      </c>
      <c r="C109" t="s">
        <v>245</v>
      </c>
    </row>
    <row r="110" spans="1:5" x14ac:dyDescent="0.4">
      <c r="A110" t="s">
        <v>109</v>
      </c>
      <c r="B110">
        <v>0</v>
      </c>
      <c r="C110" t="s">
        <v>111</v>
      </c>
    </row>
    <row r="111" spans="1:5" x14ac:dyDescent="0.4">
      <c r="A111" t="s">
        <v>110</v>
      </c>
      <c r="B111">
        <v>0</v>
      </c>
      <c r="C111" t="s">
        <v>111</v>
      </c>
    </row>
    <row r="112" spans="1:5" x14ac:dyDescent="0.4">
      <c r="A112" t="s">
        <v>195</v>
      </c>
      <c r="B112">
        <v>0</v>
      </c>
    </row>
    <row r="113" spans="1:6" x14ac:dyDescent="0.4">
      <c r="A113" t="s">
        <v>196</v>
      </c>
      <c r="B113">
        <v>0</v>
      </c>
    </row>
    <row r="114" spans="1:6" x14ac:dyDescent="0.4">
      <c r="A114" t="s">
        <v>197</v>
      </c>
      <c r="B114">
        <v>0</v>
      </c>
    </row>
    <row r="115" spans="1:6" x14ac:dyDescent="0.4">
      <c r="A115" t="s">
        <v>198</v>
      </c>
      <c r="B115">
        <v>0</v>
      </c>
    </row>
    <row r="116" spans="1:6" x14ac:dyDescent="0.4">
      <c r="A116" t="s">
        <v>199</v>
      </c>
      <c r="B116">
        <v>0</v>
      </c>
    </row>
    <row r="117" spans="1:6" x14ac:dyDescent="0.4">
      <c r="A117" t="s">
        <v>200</v>
      </c>
      <c r="B117">
        <v>0</v>
      </c>
    </row>
    <row r="118" spans="1:6" x14ac:dyDescent="0.4">
      <c r="A118" t="s">
        <v>201</v>
      </c>
      <c r="B118">
        <v>0</v>
      </c>
    </row>
    <row r="119" spans="1:6" x14ac:dyDescent="0.4">
      <c r="A119" t="s">
        <v>202</v>
      </c>
      <c r="B119">
        <v>0</v>
      </c>
      <c r="F119">
        <v>1</v>
      </c>
    </row>
    <row r="120" spans="1:6" x14ac:dyDescent="0.4">
      <c r="A120" t="s">
        <v>203</v>
      </c>
      <c r="B120">
        <v>0</v>
      </c>
    </row>
    <row r="121" spans="1:6" x14ac:dyDescent="0.4">
      <c r="A121" t="s">
        <v>204</v>
      </c>
      <c r="B121">
        <v>0</v>
      </c>
    </row>
    <row r="122" spans="1:6" x14ac:dyDescent="0.4">
      <c r="A122" t="s">
        <v>205</v>
      </c>
      <c r="B122">
        <v>0</v>
      </c>
    </row>
    <row r="123" spans="1:6" x14ac:dyDescent="0.4">
      <c r="A123" t="s">
        <v>206</v>
      </c>
      <c r="B123">
        <v>0</v>
      </c>
    </row>
    <row r="124" spans="1:6" x14ac:dyDescent="0.4">
      <c r="A124" t="s">
        <v>207</v>
      </c>
      <c r="B124">
        <v>0</v>
      </c>
    </row>
    <row r="125" spans="1:6" x14ac:dyDescent="0.4">
      <c r="A125" t="s">
        <v>208</v>
      </c>
      <c r="B125">
        <v>0</v>
      </c>
    </row>
    <row r="126" spans="1:6" x14ac:dyDescent="0.4">
      <c r="A126" t="s">
        <v>209</v>
      </c>
      <c r="B126">
        <v>0</v>
      </c>
    </row>
    <row r="127" spans="1:6" x14ac:dyDescent="0.4">
      <c r="A127" t="s">
        <v>210</v>
      </c>
      <c r="B127">
        <v>0</v>
      </c>
    </row>
    <row r="128" spans="1:6" x14ac:dyDescent="0.4">
      <c r="A128" t="s">
        <v>211</v>
      </c>
      <c r="B128">
        <v>0</v>
      </c>
    </row>
    <row r="129" spans="1:2" x14ac:dyDescent="0.4">
      <c r="A129" t="s">
        <v>212</v>
      </c>
      <c r="B129">
        <v>0</v>
      </c>
    </row>
    <row r="130" spans="1:2" x14ac:dyDescent="0.4">
      <c r="A130" t="s">
        <v>213</v>
      </c>
      <c r="B130">
        <v>0</v>
      </c>
    </row>
    <row r="131" spans="1:2" x14ac:dyDescent="0.4">
      <c r="A131" t="s">
        <v>214</v>
      </c>
      <c r="B1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DEF1C-FA55-4AEA-9AB5-E42F7E8BE4FF}">
  <dimension ref="A1:D91"/>
  <sheetViews>
    <sheetView workbookViewId="0">
      <selection activeCell="D2" sqref="D2"/>
    </sheetView>
  </sheetViews>
  <sheetFormatPr defaultRowHeight="14.6" x14ac:dyDescent="0.4"/>
  <sheetData>
    <row r="1" spans="1:4" x14ac:dyDescent="0.4">
      <c r="A1" t="s">
        <v>114</v>
      </c>
      <c r="B1" t="s">
        <v>173</v>
      </c>
      <c r="C1" t="s">
        <v>175</v>
      </c>
      <c r="D1" t="s">
        <v>174</v>
      </c>
    </row>
    <row r="2" spans="1:4" x14ac:dyDescent="0.4">
      <c r="A2" t="s">
        <v>115</v>
      </c>
      <c r="B2" t="s">
        <v>176</v>
      </c>
      <c r="C2">
        <v>1.59</v>
      </c>
      <c r="D2">
        <v>0.04</v>
      </c>
    </row>
    <row r="3" spans="1:4" x14ac:dyDescent="0.4">
      <c r="A3" t="s">
        <v>116</v>
      </c>
      <c r="B3" t="s">
        <v>176</v>
      </c>
      <c r="C3">
        <v>2.0299999999999998</v>
      </c>
      <c r="D3">
        <v>0.03</v>
      </c>
    </row>
    <row r="4" spans="1:4" x14ac:dyDescent="0.4">
      <c r="A4" t="s">
        <v>117</v>
      </c>
      <c r="B4" t="s">
        <v>176</v>
      </c>
      <c r="C4">
        <v>1.61</v>
      </c>
      <c r="D4">
        <v>0.06</v>
      </c>
    </row>
    <row r="5" spans="1:4" x14ac:dyDescent="0.4">
      <c r="A5" t="s">
        <v>118</v>
      </c>
      <c r="B5" t="s">
        <v>176</v>
      </c>
      <c r="C5">
        <v>1.75</v>
      </c>
      <c r="D5">
        <v>0.01</v>
      </c>
    </row>
    <row r="6" spans="1:4" x14ac:dyDescent="0.4">
      <c r="A6" t="s">
        <v>119</v>
      </c>
      <c r="B6" t="s">
        <v>176</v>
      </c>
      <c r="C6">
        <v>1.95</v>
      </c>
      <c r="D6">
        <v>0.01</v>
      </c>
    </row>
    <row r="7" spans="1:4" x14ac:dyDescent="0.4">
      <c r="A7" t="s">
        <v>126</v>
      </c>
      <c r="B7" t="s">
        <v>176</v>
      </c>
      <c r="C7">
        <v>2.56</v>
      </c>
      <c r="D7">
        <v>0.04</v>
      </c>
    </row>
    <row r="8" spans="1:4" x14ac:dyDescent="0.4">
      <c r="A8" t="s">
        <v>127</v>
      </c>
      <c r="B8" t="s">
        <v>176</v>
      </c>
      <c r="C8">
        <v>1.51</v>
      </c>
      <c r="D8">
        <v>0.01</v>
      </c>
    </row>
    <row r="9" spans="1:4" x14ac:dyDescent="0.4">
      <c r="A9" t="s">
        <v>128</v>
      </c>
      <c r="B9" t="s">
        <v>176</v>
      </c>
      <c r="C9">
        <v>1.8</v>
      </c>
      <c r="D9">
        <v>0.05</v>
      </c>
    </row>
    <row r="10" spans="1:4" x14ac:dyDescent="0.4">
      <c r="A10" t="s">
        <v>129</v>
      </c>
      <c r="B10" t="s">
        <v>176</v>
      </c>
      <c r="C10">
        <v>1.35</v>
      </c>
      <c r="D10">
        <v>0.01</v>
      </c>
    </row>
    <row r="11" spans="1:4" x14ac:dyDescent="0.4">
      <c r="A11" t="s">
        <v>125</v>
      </c>
      <c r="B11" t="s">
        <v>176</v>
      </c>
      <c r="C11">
        <v>3.13</v>
      </c>
      <c r="D11">
        <v>7.0000000000000007E-2</v>
      </c>
    </row>
    <row r="12" spans="1:4" x14ac:dyDescent="0.4">
      <c r="A12" t="s">
        <v>135</v>
      </c>
      <c r="B12" t="s">
        <v>176</v>
      </c>
      <c r="C12">
        <v>1.96</v>
      </c>
      <c r="D12">
        <v>0.04</v>
      </c>
    </row>
    <row r="13" spans="1:4" x14ac:dyDescent="0.4">
      <c r="A13" t="s">
        <v>136</v>
      </c>
      <c r="B13" t="s">
        <v>176</v>
      </c>
      <c r="C13">
        <v>2</v>
      </c>
      <c r="D13">
        <v>0.05</v>
      </c>
    </row>
    <row r="14" spans="1:4" x14ac:dyDescent="0.4">
      <c r="A14" t="s">
        <v>137</v>
      </c>
      <c r="B14" t="s">
        <v>176</v>
      </c>
      <c r="C14">
        <v>2.1800000000000002</v>
      </c>
      <c r="D14">
        <v>6.999999999999984E-2</v>
      </c>
    </row>
    <row r="15" spans="1:4" x14ac:dyDescent="0.4">
      <c r="A15" t="s">
        <v>138</v>
      </c>
      <c r="B15" t="s">
        <v>176</v>
      </c>
      <c r="C15">
        <v>2.87</v>
      </c>
      <c r="D15">
        <v>8.0000000000000071E-2</v>
      </c>
    </row>
    <row r="16" spans="1:4" x14ac:dyDescent="0.4">
      <c r="A16" t="s">
        <v>177</v>
      </c>
      <c r="B16" t="s">
        <v>176</v>
      </c>
      <c r="C16">
        <v>2.5499999999999998</v>
      </c>
      <c r="D16">
        <v>8.0000000000000071E-2</v>
      </c>
    </row>
    <row r="17" spans="1:4" x14ac:dyDescent="0.4">
      <c r="A17" t="s">
        <v>139</v>
      </c>
      <c r="B17" t="s">
        <v>176</v>
      </c>
      <c r="C17">
        <v>1.7</v>
      </c>
      <c r="D17">
        <v>2.0000000000000018E-2</v>
      </c>
    </row>
    <row r="18" spans="1:4" x14ac:dyDescent="0.4">
      <c r="A18" t="s">
        <v>140</v>
      </c>
      <c r="B18" t="s">
        <v>176</v>
      </c>
      <c r="C18">
        <v>2.2799999999999998</v>
      </c>
      <c r="D18">
        <v>8.0000000000000071E-2</v>
      </c>
    </row>
    <row r="19" spans="1:4" x14ac:dyDescent="0.4">
      <c r="A19" t="s">
        <v>141</v>
      </c>
      <c r="B19" t="s">
        <v>176</v>
      </c>
      <c r="C19">
        <v>2.0699999999999998</v>
      </c>
      <c r="D19">
        <v>3.0000000000000249E-2</v>
      </c>
    </row>
    <row r="20" spans="1:4" x14ac:dyDescent="0.4">
      <c r="A20" t="s">
        <v>142</v>
      </c>
      <c r="B20" t="s">
        <v>176</v>
      </c>
      <c r="C20">
        <v>1.75</v>
      </c>
      <c r="D20">
        <v>4.0000000000000036E-2</v>
      </c>
    </row>
    <row r="21" spans="1:4" x14ac:dyDescent="0.4">
      <c r="A21" t="s">
        <v>143</v>
      </c>
      <c r="B21" t="s">
        <v>176</v>
      </c>
      <c r="C21">
        <v>2.27</v>
      </c>
      <c r="D21">
        <v>4.9999999999999822E-2</v>
      </c>
    </row>
    <row r="22" spans="1:4" x14ac:dyDescent="0.4">
      <c r="A22" t="s">
        <v>153</v>
      </c>
      <c r="B22" t="s">
        <v>176</v>
      </c>
      <c r="C22">
        <v>1.22</v>
      </c>
      <c r="D22">
        <v>3.0000000000000027E-2</v>
      </c>
    </row>
    <row r="23" spans="1:4" x14ac:dyDescent="0.4">
      <c r="A23" t="s">
        <v>154</v>
      </c>
      <c r="B23" t="s">
        <v>176</v>
      </c>
      <c r="C23">
        <v>1.9</v>
      </c>
      <c r="D23">
        <v>6.0000000000000053E-2</v>
      </c>
    </row>
    <row r="24" spans="1:4" x14ac:dyDescent="0.4">
      <c r="A24" t="s">
        <v>155</v>
      </c>
      <c r="B24" t="s">
        <v>176</v>
      </c>
      <c r="C24">
        <v>1.63</v>
      </c>
      <c r="D24">
        <v>4.0000000000000036E-2</v>
      </c>
    </row>
    <row r="25" spans="1:4" x14ac:dyDescent="0.4">
      <c r="A25" t="s">
        <v>156</v>
      </c>
      <c r="B25" t="s">
        <v>176</v>
      </c>
      <c r="C25">
        <v>2.13</v>
      </c>
      <c r="D25">
        <v>6.0000000000000053E-2</v>
      </c>
    </row>
    <row r="26" spans="1:4" x14ac:dyDescent="0.4">
      <c r="A26" t="s">
        <v>157</v>
      </c>
      <c r="B26" t="s">
        <v>176</v>
      </c>
      <c r="C26">
        <v>1.43</v>
      </c>
      <c r="D26">
        <v>3.0000000000000027E-2</v>
      </c>
    </row>
    <row r="27" spans="1:4" x14ac:dyDescent="0.4">
      <c r="A27" t="s">
        <v>163</v>
      </c>
      <c r="B27" t="s">
        <v>176</v>
      </c>
      <c r="C27">
        <v>3.27</v>
      </c>
      <c r="D27">
        <v>8.0000000000000071E-2</v>
      </c>
    </row>
    <row r="28" spans="1:4" x14ac:dyDescent="0.4">
      <c r="A28" t="s">
        <v>164</v>
      </c>
      <c r="B28" t="s">
        <v>176</v>
      </c>
      <c r="C28">
        <v>2.75</v>
      </c>
      <c r="D28">
        <v>0.10999999999999988</v>
      </c>
    </row>
    <row r="29" spans="1:4" x14ac:dyDescent="0.4">
      <c r="A29" t="s">
        <v>165</v>
      </c>
      <c r="B29" t="s">
        <v>176</v>
      </c>
      <c r="C29">
        <v>2.19</v>
      </c>
      <c r="D29">
        <v>5.0000000000000266E-2</v>
      </c>
    </row>
    <row r="30" spans="1:4" x14ac:dyDescent="0.4">
      <c r="A30" t="s">
        <v>166</v>
      </c>
      <c r="B30" t="s">
        <v>176</v>
      </c>
      <c r="C30">
        <v>2.36</v>
      </c>
      <c r="D30">
        <v>2.0000000000000018E-2</v>
      </c>
    </row>
    <row r="31" spans="1:4" x14ac:dyDescent="0.4">
      <c r="A31" t="s">
        <v>167</v>
      </c>
      <c r="B31" t="s">
        <v>176</v>
      </c>
      <c r="C31">
        <v>2.21</v>
      </c>
      <c r="D31">
        <v>6.0000000000000053E-2</v>
      </c>
    </row>
    <row r="32" spans="1:4" x14ac:dyDescent="0.4">
      <c r="A32" t="s">
        <v>215</v>
      </c>
      <c r="B32" t="s">
        <v>176</v>
      </c>
      <c r="C32">
        <v>2.2200000000000002</v>
      </c>
      <c r="D32">
        <v>4.9999999999999822E-2</v>
      </c>
    </row>
    <row r="33" spans="1:4" x14ac:dyDescent="0.4">
      <c r="A33" t="s">
        <v>216</v>
      </c>
      <c r="B33" t="s">
        <v>176</v>
      </c>
      <c r="C33">
        <v>1.66</v>
      </c>
      <c r="D33">
        <v>4.0000000000000036E-2</v>
      </c>
    </row>
    <row r="34" spans="1:4" x14ac:dyDescent="0.4">
      <c r="A34" t="s">
        <v>217</v>
      </c>
      <c r="B34" t="s">
        <v>176</v>
      </c>
      <c r="C34">
        <v>2.37</v>
      </c>
      <c r="D34">
        <v>6.999999999999984E-2</v>
      </c>
    </row>
    <row r="35" spans="1:4" x14ac:dyDescent="0.4">
      <c r="A35" t="s">
        <v>218</v>
      </c>
      <c r="B35" t="s">
        <v>176</v>
      </c>
      <c r="C35">
        <v>2.66</v>
      </c>
      <c r="D35">
        <v>6.999999999999984E-2</v>
      </c>
    </row>
    <row r="36" spans="1:4" x14ac:dyDescent="0.4">
      <c r="A36" t="s">
        <v>184</v>
      </c>
      <c r="B36" t="s">
        <v>176</v>
      </c>
      <c r="C36">
        <v>2.02</v>
      </c>
      <c r="D36">
        <v>6.999999999999984E-2</v>
      </c>
    </row>
    <row r="37" spans="1:4" x14ac:dyDescent="0.4">
      <c r="A37" t="s">
        <v>219</v>
      </c>
      <c r="B37" t="s">
        <v>176</v>
      </c>
      <c r="C37">
        <v>2.0099999999999998</v>
      </c>
      <c r="D37">
        <v>4.0000000000000036E-2</v>
      </c>
    </row>
    <row r="38" spans="1:4" x14ac:dyDescent="0.4">
      <c r="A38" t="s">
        <v>220</v>
      </c>
      <c r="B38" t="s">
        <v>176</v>
      </c>
      <c r="C38">
        <v>2.2400000000000002</v>
      </c>
      <c r="D38">
        <v>4.9999999999999822E-2</v>
      </c>
    </row>
    <row r="39" spans="1:4" x14ac:dyDescent="0.4">
      <c r="A39" t="s">
        <v>221</v>
      </c>
      <c r="B39" t="s">
        <v>176</v>
      </c>
      <c r="C39">
        <v>2.34</v>
      </c>
      <c r="D39">
        <v>3.0000000000000249E-2</v>
      </c>
    </row>
    <row r="40" spans="1:4" x14ac:dyDescent="0.4">
      <c r="A40" t="s">
        <v>222</v>
      </c>
      <c r="B40" t="s">
        <v>176</v>
      </c>
      <c r="C40">
        <v>1.98</v>
      </c>
      <c r="D40">
        <v>4.0000000000000036E-2</v>
      </c>
    </row>
    <row r="41" spans="1:4" x14ac:dyDescent="0.4">
      <c r="A41" t="s">
        <v>185</v>
      </c>
      <c r="B41" t="s">
        <v>176</v>
      </c>
      <c r="C41">
        <v>2.57</v>
      </c>
      <c r="D41">
        <v>8.0000000000000071E-2</v>
      </c>
    </row>
    <row r="42" spans="1:4" x14ac:dyDescent="0.4">
      <c r="A42" t="s">
        <v>223</v>
      </c>
      <c r="B42" t="s">
        <v>176</v>
      </c>
      <c r="C42">
        <v>2.39</v>
      </c>
      <c r="D42">
        <v>4.9999999999999822E-2</v>
      </c>
    </row>
    <row r="43" spans="1:4" x14ac:dyDescent="0.4">
      <c r="A43" t="s">
        <v>224</v>
      </c>
      <c r="B43" t="s">
        <v>176</v>
      </c>
      <c r="C43">
        <v>1.86</v>
      </c>
      <c r="D43">
        <v>1.9999999999999796E-2</v>
      </c>
    </row>
    <row r="44" spans="1:4" x14ac:dyDescent="0.4">
      <c r="A44" t="s">
        <v>225</v>
      </c>
      <c r="B44" t="s">
        <v>176</v>
      </c>
      <c r="C44">
        <v>1.53</v>
      </c>
      <c r="D44">
        <v>2.0000000000000018E-2</v>
      </c>
    </row>
    <row r="45" spans="1:4" x14ac:dyDescent="0.4">
      <c r="A45" t="s">
        <v>226</v>
      </c>
      <c r="B45" t="s">
        <v>176</v>
      </c>
      <c r="C45">
        <v>2</v>
      </c>
      <c r="D45">
        <v>4.9999999999999822E-2</v>
      </c>
    </row>
    <row r="46" spans="1:4" x14ac:dyDescent="0.4">
      <c r="A46" t="s">
        <v>227</v>
      </c>
      <c r="B46" t="s">
        <v>176</v>
      </c>
      <c r="C46">
        <v>1.55</v>
      </c>
      <c r="D46">
        <v>2.0000000000000018E-2</v>
      </c>
    </row>
    <row r="47" spans="1:4" x14ac:dyDescent="0.4">
      <c r="A47" t="s">
        <v>120</v>
      </c>
      <c r="B47" t="s">
        <v>178</v>
      </c>
      <c r="C47">
        <v>3.11</v>
      </c>
      <c r="D47">
        <v>0.04</v>
      </c>
    </row>
    <row r="48" spans="1:4" x14ac:dyDescent="0.4">
      <c r="A48" t="s">
        <v>121</v>
      </c>
      <c r="B48" t="s">
        <v>178</v>
      </c>
      <c r="C48">
        <v>1.64</v>
      </c>
      <c r="D48">
        <v>0.01</v>
      </c>
    </row>
    <row r="49" spans="1:4" x14ac:dyDescent="0.4">
      <c r="A49" t="s">
        <v>122</v>
      </c>
      <c r="B49" t="s">
        <v>178</v>
      </c>
      <c r="C49">
        <v>2.27</v>
      </c>
      <c r="D49">
        <v>0.04</v>
      </c>
    </row>
    <row r="50" spans="1:4" x14ac:dyDescent="0.4">
      <c r="A50" t="s">
        <v>123</v>
      </c>
      <c r="B50" t="s">
        <v>178</v>
      </c>
      <c r="C50">
        <v>1.89</v>
      </c>
      <c r="D50">
        <v>0.03</v>
      </c>
    </row>
    <row r="51" spans="1:4" x14ac:dyDescent="0.4">
      <c r="A51" t="s">
        <v>124</v>
      </c>
      <c r="B51" t="s">
        <v>178</v>
      </c>
      <c r="C51">
        <v>1.63</v>
      </c>
      <c r="D51">
        <v>0.04</v>
      </c>
    </row>
    <row r="52" spans="1:4" x14ac:dyDescent="0.4">
      <c r="A52" t="s">
        <v>131</v>
      </c>
      <c r="B52" t="s">
        <v>178</v>
      </c>
      <c r="C52">
        <v>2.88</v>
      </c>
      <c r="D52">
        <v>5.0000000000000266E-2</v>
      </c>
    </row>
    <row r="53" spans="1:4" x14ac:dyDescent="0.4">
      <c r="A53" t="s">
        <v>132</v>
      </c>
      <c r="B53" t="s">
        <v>178</v>
      </c>
      <c r="C53">
        <v>1.85</v>
      </c>
      <c r="D53">
        <v>4.9999999999999822E-2</v>
      </c>
    </row>
    <row r="54" spans="1:4" x14ac:dyDescent="0.4">
      <c r="A54" t="s">
        <v>133</v>
      </c>
      <c r="B54" t="s">
        <v>178</v>
      </c>
      <c r="C54">
        <v>2.25</v>
      </c>
      <c r="D54">
        <v>0.05</v>
      </c>
    </row>
    <row r="55" spans="1:4" x14ac:dyDescent="0.4">
      <c r="A55" t="s">
        <v>134</v>
      </c>
      <c r="B55" t="s">
        <v>178</v>
      </c>
      <c r="C55">
        <v>2.08</v>
      </c>
      <c r="D55">
        <v>4.9999999999999822E-2</v>
      </c>
    </row>
    <row r="56" spans="1:4" x14ac:dyDescent="0.4">
      <c r="A56" t="s">
        <v>130</v>
      </c>
      <c r="B56" t="s">
        <v>178</v>
      </c>
      <c r="C56">
        <v>1.63</v>
      </c>
      <c r="D56">
        <v>3.0000000000000027E-2</v>
      </c>
    </row>
    <row r="57" spans="1:4" x14ac:dyDescent="0.4">
      <c r="A57" t="s">
        <v>144</v>
      </c>
      <c r="B57" t="s">
        <v>178</v>
      </c>
      <c r="C57">
        <v>2.1800000000000002</v>
      </c>
      <c r="D57">
        <v>6.0000000000000053E-2</v>
      </c>
    </row>
    <row r="58" spans="1:4" x14ac:dyDescent="0.4">
      <c r="A58" t="s">
        <v>145</v>
      </c>
      <c r="B58" t="s">
        <v>178</v>
      </c>
      <c r="C58">
        <v>2.69</v>
      </c>
      <c r="D58">
        <v>6.999999999999984E-2</v>
      </c>
    </row>
    <row r="59" spans="1:4" x14ac:dyDescent="0.4">
      <c r="A59" t="s">
        <v>146</v>
      </c>
      <c r="B59" t="s">
        <v>178</v>
      </c>
      <c r="C59">
        <v>2.0299999999999998</v>
      </c>
      <c r="D59">
        <v>7.0000000000000284E-2</v>
      </c>
    </row>
    <row r="60" spans="1:4" x14ac:dyDescent="0.4">
      <c r="A60" t="s">
        <v>179</v>
      </c>
      <c r="B60" t="s">
        <v>178</v>
      </c>
      <c r="C60">
        <v>1.83</v>
      </c>
      <c r="D60">
        <v>4.9999999999999822E-2</v>
      </c>
    </row>
    <row r="61" spans="1:4" x14ac:dyDescent="0.4">
      <c r="A61" t="s">
        <v>147</v>
      </c>
      <c r="B61" t="s">
        <v>178</v>
      </c>
      <c r="C61">
        <v>3.74</v>
      </c>
      <c r="D61">
        <v>0.17999999999999972</v>
      </c>
    </row>
    <row r="62" spans="1:4" x14ac:dyDescent="0.4">
      <c r="A62" t="s">
        <v>148</v>
      </c>
      <c r="B62" t="s">
        <v>178</v>
      </c>
      <c r="C62">
        <v>2.74</v>
      </c>
      <c r="D62">
        <v>3.9999999999999591E-2</v>
      </c>
    </row>
    <row r="63" spans="1:4" x14ac:dyDescent="0.4">
      <c r="A63" t="s">
        <v>149</v>
      </c>
      <c r="B63" t="s">
        <v>178</v>
      </c>
      <c r="C63">
        <v>2.2400000000000002</v>
      </c>
      <c r="D63">
        <v>4.9999999999999822E-2</v>
      </c>
    </row>
    <row r="64" spans="1:4" x14ac:dyDescent="0.4">
      <c r="A64" t="s">
        <v>150</v>
      </c>
      <c r="B64" t="s">
        <v>178</v>
      </c>
      <c r="C64">
        <v>2.2400000000000002</v>
      </c>
      <c r="D64">
        <v>4.9999999999999822E-2</v>
      </c>
    </row>
    <row r="65" spans="1:4" x14ac:dyDescent="0.4">
      <c r="A65" t="s">
        <v>151</v>
      </c>
      <c r="B65" t="s">
        <v>178</v>
      </c>
      <c r="C65">
        <v>1.95</v>
      </c>
      <c r="D65">
        <v>3.0000000000000027E-2</v>
      </c>
    </row>
    <row r="66" spans="1:4" x14ac:dyDescent="0.4">
      <c r="A66" t="s">
        <v>152</v>
      </c>
      <c r="B66" t="s">
        <v>178</v>
      </c>
      <c r="C66">
        <v>2.19</v>
      </c>
      <c r="D66">
        <v>3.0000000000000249E-2</v>
      </c>
    </row>
    <row r="67" spans="1:4" x14ac:dyDescent="0.4">
      <c r="A67" t="s">
        <v>158</v>
      </c>
      <c r="B67" t="s">
        <v>178</v>
      </c>
      <c r="C67">
        <v>1.83</v>
      </c>
      <c r="D67">
        <v>4.0000000000000036E-2</v>
      </c>
    </row>
    <row r="68" spans="1:4" x14ac:dyDescent="0.4">
      <c r="A68" t="s">
        <v>159</v>
      </c>
      <c r="B68" t="s">
        <v>178</v>
      </c>
      <c r="C68">
        <v>2.0499999999999998</v>
      </c>
      <c r="D68">
        <v>6.0000000000000053E-2</v>
      </c>
    </row>
    <row r="69" spans="1:4" x14ac:dyDescent="0.4">
      <c r="A69" t="s">
        <v>160</v>
      </c>
      <c r="B69" t="s">
        <v>178</v>
      </c>
      <c r="C69">
        <v>2.15</v>
      </c>
      <c r="D69">
        <v>4.0000000000000036E-2</v>
      </c>
    </row>
    <row r="70" spans="1:4" x14ac:dyDescent="0.4">
      <c r="A70" t="s">
        <v>161</v>
      </c>
      <c r="B70" t="s">
        <v>178</v>
      </c>
      <c r="C70">
        <v>2.57</v>
      </c>
      <c r="D70">
        <v>3.0000000000000249E-2</v>
      </c>
    </row>
    <row r="71" spans="1:4" x14ac:dyDescent="0.4">
      <c r="A71" t="s">
        <v>162</v>
      </c>
      <c r="B71" t="s">
        <v>178</v>
      </c>
      <c r="C71">
        <v>2.08</v>
      </c>
      <c r="D71">
        <v>4.0000000000000036E-2</v>
      </c>
    </row>
    <row r="72" spans="1:4" x14ac:dyDescent="0.4">
      <c r="A72" t="s">
        <v>180</v>
      </c>
      <c r="B72" t="s">
        <v>178</v>
      </c>
      <c r="C72">
        <v>2.67</v>
      </c>
      <c r="D72">
        <v>8.0000000000000071E-2</v>
      </c>
    </row>
    <row r="73" spans="1:4" x14ac:dyDescent="0.4">
      <c r="A73" t="s">
        <v>168</v>
      </c>
      <c r="B73" t="s">
        <v>178</v>
      </c>
      <c r="C73">
        <v>2.34</v>
      </c>
      <c r="D73">
        <v>5.0000000000000266E-2</v>
      </c>
    </row>
    <row r="74" spans="1:4" x14ac:dyDescent="0.4">
      <c r="A74" t="s">
        <v>169</v>
      </c>
      <c r="B74" t="s">
        <v>178</v>
      </c>
      <c r="C74">
        <v>2.33</v>
      </c>
      <c r="D74">
        <v>4.9999999999999822E-2</v>
      </c>
    </row>
    <row r="75" spans="1:4" x14ac:dyDescent="0.4">
      <c r="A75" t="s">
        <v>170</v>
      </c>
      <c r="B75" t="s">
        <v>178</v>
      </c>
      <c r="C75">
        <v>2.23</v>
      </c>
      <c r="D75">
        <v>6.0000000000000053E-2</v>
      </c>
    </row>
    <row r="76" spans="1:4" x14ac:dyDescent="0.4">
      <c r="A76" t="s">
        <v>171</v>
      </c>
      <c r="B76" t="s">
        <v>178</v>
      </c>
      <c r="C76">
        <v>2.2999999999999998</v>
      </c>
      <c r="D76">
        <v>4.0000000000000036E-2</v>
      </c>
    </row>
    <row r="77" spans="1:4" x14ac:dyDescent="0.4">
      <c r="A77" t="s">
        <v>228</v>
      </c>
      <c r="B77" t="s">
        <v>178</v>
      </c>
      <c r="C77">
        <v>1.77</v>
      </c>
      <c r="D77">
        <v>3.0000000000000027E-2</v>
      </c>
    </row>
    <row r="78" spans="1:4" x14ac:dyDescent="0.4">
      <c r="A78" t="s">
        <v>229</v>
      </c>
      <c r="B78" t="s">
        <v>178</v>
      </c>
      <c r="C78">
        <v>1.64</v>
      </c>
      <c r="D78">
        <v>2.0000000000000018E-2</v>
      </c>
    </row>
    <row r="79" spans="1:4" x14ac:dyDescent="0.4">
      <c r="A79" t="s">
        <v>230</v>
      </c>
      <c r="B79" t="s">
        <v>178</v>
      </c>
      <c r="C79">
        <v>2.42</v>
      </c>
      <c r="D79">
        <v>4.0000000000000036E-2</v>
      </c>
    </row>
    <row r="80" spans="1:4" x14ac:dyDescent="0.4">
      <c r="A80" t="s">
        <v>231</v>
      </c>
      <c r="B80" t="s">
        <v>178</v>
      </c>
      <c r="C80">
        <v>1.7</v>
      </c>
      <c r="D80">
        <v>2.0000000000000018E-2</v>
      </c>
    </row>
    <row r="81" spans="1:4" x14ac:dyDescent="0.4">
      <c r="A81" t="s">
        <v>186</v>
      </c>
      <c r="B81" t="s">
        <v>178</v>
      </c>
      <c r="C81">
        <v>1.64</v>
      </c>
      <c r="D81">
        <v>3.0000000000000027E-2</v>
      </c>
    </row>
    <row r="82" spans="1:4" x14ac:dyDescent="0.4">
      <c r="A82" t="s">
        <v>232</v>
      </c>
      <c r="B82" t="s">
        <v>178</v>
      </c>
      <c r="C82">
        <v>2.2599999999999998</v>
      </c>
      <c r="D82">
        <v>4.0000000000000036E-2</v>
      </c>
    </row>
    <row r="83" spans="1:4" x14ac:dyDescent="0.4">
      <c r="A83" t="s">
        <v>233</v>
      </c>
      <c r="B83" t="s">
        <v>178</v>
      </c>
      <c r="C83">
        <v>2.2799999999999998</v>
      </c>
      <c r="D83">
        <v>4.0000000000000036E-2</v>
      </c>
    </row>
    <row r="84" spans="1:4" x14ac:dyDescent="0.4">
      <c r="A84" t="s">
        <v>234</v>
      </c>
      <c r="B84" t="s">
        <v>178</v>
      </c>
      <c r="C84">
        <v>2.17</v>
      </c>
      <c r="D84">
        <v>5.0000000000000266E-2</v>
      </c>
    </row>
    <row r="85" spans="1:4" x14ac:dyDescent="0.4">
      <c r="A85" t="s">
        <v>235</v>
      </c>
      <c r="B85" t="s">
        <v>178</v>
      </c>
      <c r="C85">
        <v>2.16</v>
      </c>
      <c r="D85">
        <v>2.9999999999999805E-2</v>
      </c>
    </row>
    <row r="86" spans="1:4" x14ac:dyDescent="0.4">
      <c r="A86" t="s">
        <v>187</v>
      </c>
      <c r="B86" t="s">
        <v>178</v>
      </c>
      <c r="C86">
        <v>1.9</v>
      </c>
      <c r="D86">
        <v>4.0000000000000036E-2</v>
      </c>
    </row>
    <row r="87" spans="1:4" x14ac:dyDescent="0.4">
      <c r="A87" t="s">
        <v>236</v>
      </c>
      <c r="B87" t="s">
        <v>178</v>
      </c>
      <c r="C87">
        <v>2.56</v>
      </c>
      <c r="D87">
        <v>4.9999999999999822E-2</v>
      </c>
    </row>
    <row r="88" spans="1:4" x14ac:dyDescent="0.4">
      <c r="A88" t="s">
        <v>237</v>
      </c>
      <c r="B88" t="s">
        <v>178</v>
      </c>
      <c r="C88">
        <v>1.53</v>
      </c>
      <c r="D88">
        <v>3.0000000000000027E-2</v>
      </c>
    </row>
    <row r="89" spans="1:4" x14ac:dyDescent="0.4">
      <c r="A89" t="s">
        <v>238</v>
      </c>
      <c r="B89" t="s">
        <v>178</v>
      </c>
      <c r="C89">
        <v>2.86</v>
      </c>
      <c r="D89">
        <v>7.0000000000000284E-2</v>
      </c>
    </row>
    <row r="90" spans="1:4" x14ac:dyDescent="0.4">
      <c r="A90" t="s">
        <v>239</v>
      </c>
      <c r="B90" t="s">
        <v>178</v>
      </c>
      <c r="C90">
        <v>2.42</v>
      </c>
      <c r="D90">
        <v>6.0000000000000053E-2</v>
      </c>
    </row>
    <row r="91" spans="1:4" x14ac:dyDescent="0.4">
      <c r="A91" t="s">
        <v>240</v>
      </c>
      <c r="B91" t="s">
        <v>178</v>
      </c>
      <c r="C91">
        <v>2.75</v>
      </c>
      <c r="D91">
        <v>2.9999999999999805E-2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7"/>
  <sheetViews>
    <sheetView tabSelected="1" zoomScaleNormal="100" workbookViewId="0">
      <selection activeCell="K3" sqref="K3"/>
    </sheetView>
  </sheetViews>
  <sheetFormatPr defaultRowHeight="14.6" x14ac:dyDescent="0.4"/>
  <cols>
    <col min="1" max="1" width="7.07421875" style="2" bestFit="1" customWidth="1"/>
    <col min="2" max="5" width="7.07421875" style="2" customWidth="1"/>
    <col min="6" max="6" width="6.921875" style="3" bestFit="1" customWidth="1"/>
    <col min="7" max="7" width="7" style="2" bestFit="1" customWidth="1"/>
    <col min="8" max="8" width="9.23046875" style="2"/>
    <col min="12" max="13" width="9.23046875" style="2"/>
  </cols>
  <sheetData>
    <row r="1" spans="1:9" x14ac:dyDescent="0.4">
      <c r="A1" s="2" t="s">
        <v>113</v>
      </c>
      <c r="B1" s="2" t="s">
        <v>114</v>
      </c>
      <c r="C1" s="2" t="s">
        <v>173</v>
      </c>
      <c r="D1" s="2" t="s">
        <v>172</v>
      </c>
      <c r="E1" s="2" t="s">
        <v>182</v>
      </c>
      <c r="F1" s="3" t="s">
        <v>112</v>
      </c>
      <c r="G1" s="2" t="s">
        <v>244</v>
      </c>
      <c r="H1" s="2" t="s">
        <v>250</v>
      </c>
      <c r="I1" s="2" t="s">
        <v>183</v>
      </c>
    </row>
    <row r="2" spans="1:9" x14ac:dyDescent="0.4">
      <c r="A2" s="2" t="str">
        <f>B2&amp;"_"&amp;D2</f>
        <v>D11_10</v>
      </c>
      <c r="B2" s="2" t="s">
        <v>135</v>
      </c>
      <c r="C2" s="2" t="str">
        <f>LEFT(B2,1)</f>
        <v>D</v>
      </c>
      <c r="D2" s="2">
        <v>10</v>
      </c>
      <c r="E2" s="2" t="str">
        <f>C2&amp;D2</f>
        <v>D10</v>
      </c>
      <c r="F2" s="3">
        <v>1.4072741853212301</v>
      </c>
      <c r="H2" s="2">
        <f>VLOOKUP(B2,weights!A:D,4,FALSE)</f>
        <v>0.04</v>
      </c>
      <c r="I2">
        <f>(F2/44.6596)/H2</f>
        <v>0.78777809548295896</v>
      </c>
    </row>
    <row r="3" spans="1:9" x14ac:dyDescent="0.4">
      <c r="A3" s="2" t="str">
        <f>B3&amp;"_"&amp;D3</f>
        <v>D12_10</v>
      </c>
      <c r="B3" s="2" t="s">
        <v>136</v>
      </c>
      <c r="C3" s="2" t="str">
        <f>LEFT(B3,1)</f>
        <v>D</v>
      </c>
      <c r="D3" s="2">
        <v>10</v>
      </c>
      <c r="E3" s="2" t="str">
        <f>C3&amp;D3</f>
        <v>D10</v>
      </c>
      <c r="F3" s="3">
        <v>1.71037420937893</v>
      </c>
      <c r="H3" s="2">
        <f>VLOOKUP(B3,weights!A:D,4,FALSE)</f>
        <v>0.05</v>
      </c>
      <c r="I3">
        <f>(F3/44.6596)/H3</f>
        <v>0.76596038002083766</v>
      </c>
    </row>
    <row r="4" spans="1:9" x14ac:dyDescent="0.4">
      <c r="A4" s="2" t="str">
        <f>B4&amp;"_"&amp;D4</f>
        <v>D13_10</v>
      </c>
      <c r="B4" s="2" t="s">
        <v>137</v>
      </c>
      <c r="C4" s="2" t="str">
        <f>LEFT(B4,1)</f>
        <v>D</v>
      </c>
      <c r="D4" s="2">
        <v>10</v>
      </c>
      <c r="E4" s="2" t="str">
        <f>C4&amp;D4</f>
        <v>D10</v>
      </c>
      <c r="F4" s="3">
        <v>1.86700992396084</v>
      </c>
      <c r="H4" s="2">
        <f>VLOOKUP(B4,weights!A:D,4,FALSE)</f>
        <v>6.999999999999984E-2</v>
      </c>
      <c r="I4">
        <f>(F4/44.6596)/H4</f>
        <v>0.59721919458073469</v>
      </c>
    </row>
    <row r="5" spans="1:9" x14ac:dyDescent="0.4">
      <c r="A5" s="2" t="str">
        <f>B5&amp;"_"&amp;D5</f>
        <v>D14_10</v>
      </c>
      <c r="B5" s="2" t="s">
        <v>138</v>
      </c>
      <c r="C5" s="2" t="str">
        <f>LEFT(B5,1)</f>
        <v>D</v>
      </c>
      <c r="D5" s="2">
        <v>10</v>
      </c>
      <c r="E5" s="2" t="str">
        <f>C5&amp;D5</f>
        <v>D10</v>
      </c>
      <c r="F5" s="3">
        <v>0.96897922781528201</v>
      </c>
      <c r="H5" s="2">
        <f>VLOOKUP(B5,weights!A:D,4,FALSE)</f>
        <v>8.0000000000000071E-2</v>
      </c>
      <c r="I5">
        <f>(F5/44.6596)/H5</f>
        <v>0.27121246826418094</v>
      </c>
    </row>
    <row r="6" spans="1:9" x14ac:dyDescent="0.4">
      <c r="A6" s="2" t="str">
        <f>B6&amp;"_"&amp;D6</f>
        <v>D26_20</v>
      </c>
      <c r="B6" s="2" t="s">
        <v>163</v>
      </c>
      <c r="C6" s="2" t="str">
        <f>LEFT(B6,1)</f>
        <v>D</v>
      </c>
      <c r="D6" s="2">
        <v>20</v>
      </c>
      <c r="E6" s="2" t="str">
        <f>C6&amp;D6</f>
        <v>D20</v>
      </c>
      <c r="F6" s="3">
        <v>3.5942685867784401</v>
      </c>
      <c r="H6" s="2">
        <f>VLOOKUP(B6,weights!A:D,4,FALSE)</f>
        <v>8.0000000000000071E-2</v>
      </c>
      <c r="I6">
        <f>(F6/44.6596)/H6</f>
        <v>1.0060179073419928</v>
      </c>
    </row>
    <row r="7" spans="1:9" x14ac:dyDescent="0.4">
      <c r="A7" s="2" t="str">
        <f>B7&amp;"_"&amp;D7</f>
        <v>D27_20</v>
      </c>
      <c r="B7" s="2" t="s">
        <v>164</v>
      </c>
      <c r="C7" s="2" t="str">
        <f>LEFT(B7,1)</f>
        <v>D</v>
      </c>
      <c r="D7" s="2">
        <v>20</v>
      </c>
      <c r="E7" s="2" t="str">
        <f>C7&amp;D7</f>
        <v>D20</v>
      </c>
      <c r="F7" s="3">
        <v>3.4216346718510202</v>
      </c>
      <c r="H7" s="2">
        <f>VLOOKUP(B7,weights!A:D,4,FALSE)</f>
        <v>0.10999999999999988</v>
      </c>
      <c r="I7">
        <f>(F7/44.6596)/H7</f>
        <v>0.69650802389856203</v>
      </c>
    </row>
    <row r="8" spans="1:9" x14ac:dyDescent="0.4">
      <c r="A8" s="2" t="str">
        <f>B8&amp;"_"&amp;D8</f>
        <v>D28_20</v>
      </c>
      <c r="B8" s="2" t="s">
        <v>165</v>
      </c>
      <c r="C8" s="2" t="str">
        <f>LEFT(B8,1)</f>
        <v>D</v>
      </c>
      <c r="D8" s="2">
        <v>20</v>
      </c>
      <c r="E8" s="2" t="str">
        <f>C8&amp;D8</f>
        <v>D20</v>
      </c>
      <c r="F8" s="3">
        <v>6.5345233014135999</v>
      </c>
      <c r="H8" s="2">
        <f>VLOOKUP(B8,weights!A:D,4,FALSE)</f>
        <v>5.0000000000000266E-2</v>
      </c>
      <c r="I8">
        <f>(F8/44.6596)/H8</f>
        <v>2.9263689336284093</v>
      </c>
    </row>
    <row r="9" spans="1:9" x14ac:dyDescent="0.4">
      <c r="A9" s="2" t="str">
        <f>B9&amp;"_"&amp;D9</f>
        <v>D29_20</v>
      </c>
      <c r="B9" s="2" t="s">
        <v>166</v>
      </c>
      <c r="C9" s="2" t="str">
        <f>LEFT(B9,1)</f>
        <v>D</v>
      </c>
      <c r="D9" s="2">
        <v>20</v>
      </c>
      <c r="E9" s="2" t="str">
        <f>C9&amp;D9</f>
        <v>D20</v>
      </c>
      <c r="F9" s="3">
        <v>6.7266799966382402</v>
      </c>
      <c r="H9" s="2">
        <f>VLOOKUP(B9,weights!A:D,4,FALSE)</f>
        <v>2.0000000000000018E-2</v>
      </c>
      <c r="I9">
        <f>(F9/44.6596)/H9</f>
        <v>7.5310571485618265</v>
      </c>
    </row>
    <row r="10" spans="1:9" x14ac:dyDescent="0.4">
      <c r="A10" s="2" t="str">
        <f>B10&amp;"_"&amp;D10</f>
        <v>D30_20</v>
      </c>
      <c r="B10" s="2" t="s">
        <v>167</v>
      </c>
      <c r="C10" s="2" t="str">
        <f>LEFT(B10,1)</f>
        <v>D</v>
      </c>
      <c r="D10" s="2">
        <v>20</v>
      </c>
      <c r="E10" s="2" t="str">
        <f>C10&amp;D10</f>
        <v>D20</v>
      </c>
      <c r="F10" s="3">
        <v>5.8884892480432098</v>
      </c>
      <c r="H10" s="2">
        <f>VLOOKUP(B10,weights!A:D,4,FALSE)</f>
        <v>6.0000000000000053E-2</v>
      </c>
      <c r="I10">
        <f>(F10/44.6596)/H10</f>
        <v>2.1975451519356812</v>
      </c>
    </row>
    <row r="11" spans="1:9" x14ac:dyDescent="0.4">
      <c r="A11" s="2" t="str">
        <f>B11&amp;"_"&amp;D11</f>
        <v>D1_30</v>
      </c>
      <c r="B11" s="2" t="s">
        <v>115</v>
      </c>
      <c r="C11" s="2" t="str">
        <f>LEFT(B11,1)</f>
        <v>D</v>
      </c>
      <c r="D11" s="2">
        <v>30</v>
      </c>
      <c r="E11" s="2" t="str">
        <f>C11&amp;D11</f>
        <v>D30</v>
      </c>
      <c r="F11" s="3">
        <v>13.219937206773601</v>
      </c>
      <c r="H11" s="2">
        <f>VLOOKUP(B11,weights!A:D,4,FALSE)</f>
        <v>0.04</v>
      </c>
      <c r="I11">
        <f>(F11/44.6596)/H11</f>
        <v>7.4003893937549829</v>
      </c>
    </row>
    <row r="12" spans="1:9" x14ac:dyDescent="0.4">
      <c r="A12" s="2" t="str">
        <f>B12&amp;"_"&amp;D12</f>
        <v>D2_30</v>
      </c>
      <c r="B12" s="2" t="s">
        <v>116</v>
      </c>
      <c r="C12" s="2" t="str">
        <f>LEFT(B12,1)</f>
        <v>D</v>
      </c>
      <c r="D12" s="2">
        <v>30</v>
      </c>
      <c r="E12" s="2" t="str">
        <f>C12&amp;D12</f>
        <v>D30</v>
      </c>
      <c r="F12" s="3">
        <v>18.907907598392502</v>
      </c>
      <c r="H12" s="2">
        <f>VLOOKUP(B12,weights!A:D,4,FALSE)</f>
        <v>0.03</v>
      </c>
      <c r="I12">
        <f>(F12/44.6596)/H12</f>
        <v>14.112611546298744</v>
      </c>
    </row>
    <row r="13" spans="1:9" x14ac:dyDescent="0.4">
      <c r="A13" s="2" t="str">
        <f>B13&amp;"_"&amp;D13</f>
        <v>D3_30</v>
      </c>
      <c r="B13" s="2" t="s">
        <v>117</v>
      </c>
      <c r="C13" s="2" t="str">
        <f>LEFT(B13,1)</f>
        <v>D</v>
      </c>
      <c r="D13" s="2">
        <v>30</v>
      </c>
      <c r="E13" s="2" t="str">
        <f>C13&amp;D13</f>
        <v>D30</v>
      </c>
      <c r="F13" s="3">
        <v>9.1176633230036295</v>
      </c>
      <c r="H13" s="2">
        <f>VLOOKUP(B13,weights!A:D,4,FALSE)</f>
        <v>0.06</v>
      </c>
      <c r="I13">
        <f>(F13/44.6596)/H13</f>
        <v>3.4026515101656494</v>
      </c>
    </row>
    <row r="14" spans="1:9" x14ac:dyDescent="0.4">
      <c r="A14" s="2" t="str">
        <f>B14&amp;"_"&amp;D14</f>
        <v>D4_30</v>
      </c>
      <c r="B14" s="2" t="s">
        <v>118</v>
      </c>
      <c r="C14" s="2" t="str">
        <f>LEFT(B14,1)</f>
        <v>D</v>
      </c>
      <c r="D14" s="2">
        <v>30</v>
      </c>
      <c r="E14" s="2" t="str">
        <f>C14&amp;D14</f>
        <v>D30</v>
      </c>
      <c r="F14" s="3">
        <v>7.7539159577605403</v>
      </c>
      <c r="H14" s="2">
        <f>VLOOKUP(B14,weights!A:D,4,FALSE)</f>
        <v>0.01</v>
      </c>
      <c r="I14">
        <f>(F14/44.6596)/H14</f>
        <v>17.362260203316961</v>
      </c>
    </row>
    <row r="15" spans="1:9" x14ac:dyDescent="0.4">
      <c r="A15" s="2" t="str">
        <f>B15&amp;"_"&amp;D15</f>
        <v>D5_30</v>
      </c>
      <c r="B15" s="2" t="s">
        <v>119</v>
      </c>
      <c r="C15" s="2" t="str">
        <f>LEFT(B15,1)</f>
        <v>D</v>
      </c>
      <c r="D15" s="2">
        <v>30</v>
      </c>
      <c r="E15" s="2" t="str">
        <f>C15&amp;D15</f>
        <v>D30</v>
      </c>
      <c r="F15" s="3">
        <v>5.7884149834244996</v>
      </c>
      <c r="H15" s="2">
        <f>VLOOKUP(B15,weights!A:D,4,FALSE)</f>
        <v>0.01</v>
      </c>
      <c r="I15">
        <f>(F15/44.6596)/H15</f>
        <v>12.961188598698826</v>
      </c>
    </row>
    <row r="16" spans="1:9" x14ac:dyDescent="0.4">
      <c r="A16" s="2" t="str">
        <f>B16&amp;"_"&amp;D16</f>
        <v>D1_35</v>
      </c>
      <c r="B16" s="2" t="s">
        <v>115</v>
      </c>
      <c r="C16" s="2" t="str">
        <f>LEFT(B16,1)</f>
        <v>D</v>
      </c>
      <c r="D16" s="2">
        <v>35</v>
      </c>
      <c r="E16" s="2" t="str">
        <f>C16&amp;D16</f>
        <v>D35</v>
      </c>
      <c r="F16" s="3">
        <v>11.847180579578099</v>
      </c>
      <c r="H16" s="2">
        <f>VLOOKUP(B16,weights!A:D,4,FALSE)</f>
        <v>0.04</v>
      </c>
      <c r="I16">
        <f>(F16/44.6596)/H16</f>
        <v>6.6319338840798503</v>
      </c>
    </row>
    <row r="17" spans="1:9" x14ac:dyDescent="0.4">
      <c r="A17" s="2" t="str">
        <f>B17&amp;"_"&amp;D17</f>
        <v>D2_35</v>
      </c>
      <c r="B17" s="2" t="s">
        <v>116</v>
      </c>
      <c r="C17" s="2" t="str">
        <f>LEFT(B17,1)</f>
        <v>D</v>
      </c>
      <c r="D17" s="2">
        <v>35</v>
      </c>
      <c r="E17" s="2" t="str">
        <f>C17&amp;D17</f>
        <v>D35</v>
      </c>
      <c r="F17" s="3">
        <v>13.6895055128251</v>
      </c>
      <c r="H17" s="2">
        <f>VLOOKUP(B17,weights!A:D,4,FALSE)</f>
        <v>0.03</v>
      </c>
      <c r="I17">
        <f>(F17/44.6596)/H17</f>
        <v>10.217665416338333</v>
      </c>
    </row>
    <row r="18" spans="1:9" x14ac:dyDescent="0.4">
      <c r="A18" s="2" t="str">
        <f>B18&amp;"_"&amp;D18</f>
        <v>D3_35</v>
      </c>
      <c r="B18" s="2" t="s">
        <v>117</v>
      </c>
      <c r="C18" s="2" t="str">
        <f>LEFT(B18,1)</f>
        <v>D</v>
      </c>
      <c r="D18" s="2">
        <v>35</v>
      </c>
      <c r="E18" s="2" t="str">
        <f>C18&amp;D18</f>
        <v>D35</v>
      </c>
      <c r="F18" s="3">
        <v>12.8406521217298</v>
      </c>
      <c r="H18" s="2">
        <v>0.01</v>
      </c>
      <c r="I18">
        <f>(F18/44.6596)/H18</f>
        <v>28.752277498521703</v>
      </c>
    </row>
    <row r="19" spans="1:9" x14ac:dyDescent="0.4">
      <c r="A19" s="2" t="str">
        <f>B19&amp;"_"&amp;D19</f>
        <v>D4_35</v>
      </c>
      <c r="B19" s="2" t="s">
        <v>118</v>
      </c>
      <c r="C19" s="2" t="str">
        <f>LEFT(B19,1)</f>
        <v>D</v>
      </c>
      <c r="D19" s="2">
        <v>35</v>
      </c>
      <c r="E19" s="2" t="str">
        <f>C19&amp;D19</f>
        <v>D35</v>
      </c>
      <c r="F19" s="3">
        <v>14.259287931849</v>
      </c>
      <c r="H19" s="2">
        <f>VLOOKUP(B19,weights!A:D,4,FALSE)</f>
        <v>0.01</v>
      </c>
      <c r="I19">
        <f>(F19/44.6596)/H19</f>
        <v>31.928830378796498</v>
      </c>
    </row>
    <row r="20" spans="1:9" x14ac:dyDescent="0.4">
      <c r="A20" s="2" t="str">
        <f>B20&amp;"_"&amp;D20</f>
        <v>D5_35</v>
      </c>
      <c r="B20" s="2" t="s">
        <v>119</v>
      </c>
      <c r="C20" s="2" t="str">
        <f>LEFT(B20,1)</f>
        <v>D</v>
      </c>
      <c r="D20" s="2">
        <v>35</v>
      </c>
      <c r="E20" s="2" t="str">
        <f>C20&amp;D20</f>
        <v>D35</v>
      </c>
      <c r="F20" s="3">
        <v>16.6412420626921</v>
      </c>
      <c r="H20" s="2">
        <f>VLOOKUP(B20,weights!A:D,4,FALSE)</f>
        <v>0.01</v>
      </c>
      <c r="I20">
        <f>(F20/44.6596)/H20</f>
        <v>37.262407327186317</v>
      </c>
    </row>
    <row r="21" spans="1:9" x14ac:dyDescent="0.4">
      <c r="A21" s="2" t="str">
        <f>B21&amp;"_"&amp;D21</f>
        <v>D10_35</v>
      </c>
      <c r="B21" s="2" t="s">
        <v>125</v>
      </c>
      <c r="C21" s="2" t="str">
        <f>LEFT(B21,1)</f>
        <v>D</v>
      </c>
      <c r="D21" s="2">
        <v>35</v>
      </c>
      <c r="E21" s="2" t="str">
        <f>C21&amp;D21</f>
        <v>D35</v>
      </c>
      <c r="F21" s="3">
        <v>18.4094001845727</v>
      </c>
      <c r="H21" s="2">
        <v>0.02</v>
      </c>
      <c r="I21">
        <f>(F21/44.6596)/H21</f>
        <v>20.610798332914648</v>
      </c>
    </row>
    <row r="22" spans="1:9" x14ac:dyDescent="0.4">
      <c r="A22" s="2" t="str">
        <f>B22&amp;"_"&amp;D22</f>
        <v>D6_35</v>
      </c>
      <c r="B22" s="2" t="s">
        <v>126</v>
      </c>
      <c r="C22" s="2" t="str">
        <f>LEFT(B22,1)</f>
        <v>D</v>
      </c>
      <c r="D22" s="2">
        <v>35</v>
      </c>
      <c r="E22" s="2" t="str">
        <f>C22&amp;D22</f>
        <v>D35</v>
      </c>
      <c r="F22" s="3">
        <v>18.683706390383801</v>
      </c>
      <c r="H22" s="2">
        <f>VLOOKUP(B22,weights!A:D,4,FALSE)</f>
        <v>0.04</v>
      </c>
      <c r="I22">
        <f>(F22/44.6596)/H22</f>
        <v>10.458953052861984</v>
      </c>
    </row>
    <row r="23" spans="1:9" x14ac:dyDescent="0.4">
      <c r="A23" s="2" t="str">
        <f>B23&amp;"_"&amp;D23</f>
        <v>D7_35</v>
      </c>
      <c r="B23" s="2" t="s">
        <v>127</v>
      </c>
      <c r="C23" s="2" t="str">
        <f>LEFT(B23,1)</f>
        <v>D</v>
      </c>
      <c r="D23" s="2">
        <v>35</v>
      </c>
      <c r="E23" s="2" t="str">
        <f>C23&amp;D23</f>
        <v>D35</v>
      </c>
      <c r="F23" s="3">
        <v>19.043372365616101</v>
      </c>
      <c r="H23" s="2">
        <v>0.02</v>
      </c>
      <c r="I23">
        <f>(F23/44.6596)/H23</f>
        <v>21.320580978799743</v>
      </c>
    </row>
    <row r="24" spans="1:9" x14ac:dyDescent="0.4">
      <c r="A24" s="2" t="str">
        <f>B24&amp;"_"&amp;D24</f>
        <v>D8_35</v>
      </c>
      <c r="B24" s="2" t="s">
        <v>128</v>
      </c>
      <c r="C24" s="2" t="str">
        <f>LEFT(B24,1)</f>
        <v>D</v>
      </c>
      <c r="D24" s="2">
        <v>35</v>
      </c>
      <c r="E24" s="2" t="str">
        <f>C24&amp;D24</f>
        <v>D35</v>
      </c>
      <c r="F24" s="3">
        <v>14.6368170010401</v>
      </c>
      <c r="H24" s="2">
        <v>0.02</v>
      </c>
      <c r="I24">
        <f>(F24/44.6596)/H24</f>
        <v>16.387089227221136</v>
      </c>
    </row>
    <row r="25" spans="1:9" x14ac:dyDescent="0.4">
      <c r="A25" s="2" t="str">
        <f>B25&amp;"_"&amp;D25</f>
        <v>D9_35</v>
      </c>
      <c r="B25" s="2" t="s">
        <v>129</v>
      </c>
      <c r="C25" s="2" t="str">
        <f>LEFT(B25,1)</f>
        <v>D</v>
      </c>
      <c r="D25" s="2">
        <v>35</v>
      </c>
      <c r="E25" s="2" t="str">
        <f>C25&amp;D25</f>
        <v>D35</v>
      </c>
      <c r="F25" s="3">
        <v>15.056114734185501</v>
      </c>
      <c r="H25" s="2">
        <f>VLOOKUP(B25,weights!A:D,4,FALSE)</f>
        <v>0.01</v>
      </c>
      <c r="I25">
        <f>(F25/44.6596)/H25</f>
        <v>33.713053261080489</v>
      </c>
    </row>
    <row r="26" spans="1:9" x14ac:dyDescent="0.4">
      <c r="A26" s="2" t="str">
        <f>B26&amp;"_"&amp;D26</f>
        <v>D16_35</v>
      </c>
      <c r="B26" s="2" t="s">
        <v>139</v>
      </c>
      <c r="C26" s="2" t="str">
        <f>LEFT(B26,1)</f>
        <v>D</v>
      </c>
      <c r="D26" s="2">
        <v>35</v>
      </c>
      <c r="E26" s="2" t="str">
        <f>C26&amp;D26</f>
        <v>D35</v>
      </c>
      <c r="F26" s="3">
        <v>9.6787483347537204</v>
      </c>
      <c r="H26" s="2">
        <f>VLOOKUP(B26,weights!A:D,4,FALSE)</f>
        <v>2.0000000000000018E-2</v>
      </c>
      <c r="I26">
        <f>(F26/44.6596)/H26</f>
        <v>10.836134151172102</v>
      </c>
    </row>
    <row r="27" spans="1:9" x14ac:dyDescent="0.4">
      <c r="A27" s="2" t="str">
        <f>B27&amp;"_"&amp;D27</f>
        <v>D17_35</v>
      </c>
      <c r="B27" s="2" t="s">
        <v>140</v>
      </c>
      <c r="C27" s="2" t="str">
        <f>LEFT(B27,1)</f>
        <v>D</v>
      </c>
      <c r="D27" s="2">
        <v>35</v>
      </c>
      <c r="E27" s="2" t="str">
        <f>C27&amp;D27</f>
        <v>D35</v>
      </c>
      <c r="F27" s="3">
        <v>16.401590630200602</v>
      </c>
      <c r="H27" s="2">
        <v>0.02</v>
      </c>
      <c r="I27">
        <f>(F27/44.6596)/H27</f>
        <v>18.362894685801713</v>
      </c>
    </row>
    <row r="28" spans="1:9" x14ac:dyDescent="0.4">
      <c r="A28" s="2" t="str">
        <f>B28&amp;"_"&amp;D28</f>
        <v>D18_35</v>
      </c>
      <c r="B28" s="2" t="s">
        <v>141</v>
      </c>
      <c r="C28" s="2" t="str">
        <f>LEFT(B28,1)</f>
        <v>D</v>
      </c>
      <c r="D28" s="2">
        <v>35</v>
      </c>
      <c r="E28" s="2" t="str">
        <f>C28&amp;D28</f>
        <v>D35</v>
      </c>
      <c r="F28" s="3">
        <v>11.238228706585801</v>
      </c>
      <c r="H28" s="2">
        <f>VLOOKUP(B28,weights!A:D,4,FALSE)</f>
        <v>3.0000000000000249E-2</v>
      </c>
      <c r="I28">
        <f>(F28/44.6596)/H28</f>
        <v>8.3880649077210041</v>
      </c>
    </row>
    <row r="29" spans="1:9" x14ac:dyDescent="0.4">
      <c r="A29" s="2" t="str">
        <f>B29&amp;"_"&amp;D29</f>
        <v>D20_35</v>
      </c>
      <c r="B29" s="2" t="s">
        <v>143</v>
      </c>
      <c r="C29" s="2" t="str">
        <f>LEFT(B29,1)</f>
        <v>D</v>
      </c>
      <c r="D29" s="2">
        <v>35</v>
      </c>
      <c r="E29" s="2" t="str">
        <f>C29&amp;D29</f>
        <v>D35</v>
      </c>
      <c r="F29" s="3">
        <v>15.9122450348224</v>
      </c>
      <c r="H29" s="2">
        <f>VLOOKUP(B29,weights!A:D,4,FALSE)</f>
        <v>4.9999999999999822E-2</v>
      </c>
      <c r="I29">
        <f>(F29/44.6596)/H29</f>
        <v>7.1260132355965835</v>
      </c>
    </row>
    <row r="30" spans="1:9" x14ac:dyDescent="0.4">
      <c r="A30" s="2" t="str">
        <f>B30&amp;"_"&amp;D30</f>
        <v>D36_35</v>
      </c>
      <c r="B30" s="2" t="s">
        <v>219</v>
      </c>
      <c r="C30" s="2" t="str">
        <f>LEFT(B30,1)</f>
        <v>D</v>
      </c>
      <c r="D30" s="2">
        <v>35</v>
      </c>
      <c r="E30" s="2" t="str">
        <f>C30&amp;D30</f>
        <v>D35</v>
      </c>
      <c r="F30" s="3">
        <v>13.578842489054299</v>
      </c>
      <c r="H30" s="2">
        <f>VLOOKUP(B30,weights!A:D,4,FALSE)</f>
        <v>4.0000000000000036E-2</v>
      </c>
      <c r="I30">
        <f>(F30/44.6596)/H30</f>
        <v>7.601301001942633</v>
      </c>
    </row>
    <row r="31" spans="1:9" x14ac:dyDescent="0.4">
      <c r="A31" s="2" t="str">
        <f>B31&amp;"_"&amp;D31</f>
        <v>D37_35</v>
      </c>
      <c r="B31" s="2" t="s">
        <v>220</v>
      </c>
      <c r="C31" s="2" t="str">
        <f>LEFT(B31,1)</f>
        <v>D</v>
      </c>
      <c r="D31" s="2">
        <v>35</v>
      </c>
      <c r="E31" s="2" t="str">
        <f>C31&amp;D31</f>
        <v>D35</v>
      </c>
      <c r="F31" s="3">
        <v>20.236070956863401</v>
      </c>
      <c r="H31" s="2">
        <f>VLOOKUP(B31,weights!A:D,4,FALSE)</f>
        <v>4.9999999999999822E-2</v>
      </c>
      <c r="I31">
        <f>(F31/44.6596)/H31</f>
        <v>9.0623610407900976</v>
      </c>
    </row>
    <row r="32" spans="1:9" x14ac:dyDescent="0.4">
      <c r="A32" s="2" t="str">
        <f>B32&amp;"_"&amp;D32</f>
        <v>D38_35</v>
      </c>
      <c r="B32" s="2" t="s">
        <v>221</v>
      </c>
      <c r="C32" s="2" t="str">
        <f>LEFT(B32,1)</f>
        <v>D</v>
      </c>
      <c r="D32" s="2">
        <v>35</v>
      </c>
      <c r="E32" s="2" t="str">
        <f>C32&amp;D32</f>
        <v>D35</v>
      </c>
      <c r="F32" s="3">
        <v>9.4987270204118808</v>
      </c>
      <c r="H32" s="2">
        <f>VLOOKUP(B32,weights!A:D,4,FALSE)</f>
        <v>3.0000000000000249E-2</v>
      </c>
      <c r="I32">
        <f>(F32/44.6596)/H32</f>
        <v>7.0897239118515785</v>
      </c>
    </row>
    <row r="33" spans="1:9" x14ac:dyDescent="0.4">
      <c r="A33" s="2" t="str">
        <f>B33&amp;"_"&amp;D33</f>
        <v>D39_35</v>
      </c>
      <c r="B33" s="2" t="s">
        <v>222</v>
      </c>
      <c r="C33" s="2" t="str">
        <f>LEFT(B33,1)</f>
        <v>D</v>
      </c>
      <c r="D33" s="2">
        <v>35</v>
      </c>
      <c r="E33" s="2" t="str">
        <f>C33&amp;D33</f>
        <v>D35</v>
      </c>
      <c r="F33" s="3">
        <v>16.720080743412101</v>
      </c>
      <c r="H33" s="2">
        <f>VLOOKUP(B33,weights!A:D,4,FALSE)</f>
        <v>4.0000000000000036E-2</v>
      </c>
      <c r="I33">
        <f>(F33/44.6596)/H33</f>
        <v>9.3597349413183757</v>
      </c>
    </row>
    <row r="34" spans="1:9" x14ac:dyDescent="0.4">
      <c r="A34" s="2" t="str">
        <f>B34&amp;"_"&amp;D34</f>
        <v>D40_35</v>
      </c>
      <c r="B34" s="2" t="s">
        <v>185</v>
      </c>
      <c r="C34" s="2" t="str">
        <f>LEFT(B34,1)</f>
        <v>D</v>
      </c>
      <c r="D34" s="2">
        <v>35</v>
      </c>
      <c r="E34" s="2" t="str">
        <f>C34&amp;D34</f>
        <v>D35</v>
      </c>
      <c r="F34" s="3">
        <v>23.153489918075099</v>
      </c>
      <c r="H34" s="2">
        <f>VLOOKUP(B34,weights!A:D,4,FALSE)</f>
        <v>8.0000000000000071E-2</v>
      </c>
      <c r="I34">
        <f>(F34/44.6596)/H34</f>
        <v>6.4805467128218455</v>
      </c>
    </row>
    <row r="35" spans="1:9" x14ac:dyDescent="0.4">
      <c r="A35" s="2" t="str">
        <f>B35&amp;"_"&amp;D35</f>
        <v>D41_35</v>
      </c>
      <c r="B35" s="2" t="s">
        <v>223</v>
      </c>
      <c r="C35" s="2" t="str">
        <f>LEFT(B35,1)</f>
        <v>D</v>
      </c>
      <c r="D35" s="2">
        <v>35</v>
      </c>
      <c r="E35" s="2" t="str">
        <f>C35&amp;D35</f>
        <v>D35</v>
      </c>
      <c r="F35" s="3">
        <v>15.2331672449974</v>
      </c>
      <c r="H35" s="2">
        <f>VLOOKUP(B35,weights!A:D,4,FALSE)</f>
        <v>4.9999999999999822E-2</v>
      </c>
      <c r="I35">
        <f>(F35/44.6596)/H35</f>
        <v>6.8219004402177603</v>
      </c>
    </row>
    <row r="36" spans="1:9" x14ac:dyDescent="0.4">
      <c r="A36" s="2" t="str">
        <f>B36&amp;"_"&amp;D36</f>
        <v>D42_35</v>
      </c>
      <c r="B36" s="2" t="s">
        <v>224</v>
      </c>
      <c r="C36" s="2" t="str">
        <f>LEFT(B36,1)</f>
        <v>D</v>
      </c>
      <c r="D36" s="2">
        <v>35</v>
      </c>
      <c r="E36" s="2" t="str">
        <f>C36&amp;D36</f>
        <v>D35</v>
      </c>
      <c r="F36" s="3">
        <v>15.8536131395052</v>
      </c>
      <c r="H36" s="2">
        <f>VLOOKUP(B36,weights!A:D,4,FALSE)</f>
        <v>1.9999999999999796E-2</v>
      </c>
      <c r="I36">
        <f>(F36/44.6596)/H36</f>
        <v>17.749389985026021</v>
      </c>
    </row>
    <row r="37" spans="1:9" x14ac:dyDescent="0.4">
      <c r="A37" s="2" t="str">
        <f>B37&amp;"_"&amp;D37</f>
        <v>D43_35</v>
      </c>
      <c r="B37" s="2" t="s">
        <v>225</v>
      </c>
      <c r="C37" s="2" t="str">
        <f>LEFT(B37,1)</f>
        <v>D</v>
      </c>
      <c r="D37" s="2">
        <v>35</v>
      </c>
      <c r="E37" s="2" t="str">
        <f>C37&amp;D37</f>
        <v>D35</v>
      </c>
      <c r="F37" s="3">
        <v>3.8036962914341901</v>
      </c>
      <c r="G37" s="2">
        <v>1</v>
      </c>
      <c r="H37" s="2">
        <f>VLOOKUP(B37,weights!A:D,4,FALSE)</f>
        <v>2.0000000000000018E-2</v>
      </c>
      <c r="I37">
        <f>(F37/44.6596)/H37</f>
        <v>4.258542722543627</v>
      </c>
    </row>
    <row r="38" spans="1:9" x14ac:dyDescent="0.4">
      <c r="A38" s="2" t="str">
        <f>B38&amp;"_"&amp;D38</f>
        <v>D44_35</v>
      </c>
      <c r="B38" s="2" t="s">
        <v>226</v>
      </c>
      <c r="C38" s="2" t="str">
        <f>LEFT(B38,1)</f>
        <v>D</v>
      </c>
      <c r="D38" s="2">
        <v>35</v>
      </c>
      <c r="E38" s="2" t="str">
        <f>C38&amp;D38</f>
        <v>D35</v>
      </c>
      <c r="F38" s="3">
        <v>13.6196092193679</v>
      </c>
      <c r="H38" s="2">
        <f>VLOOKUP(B38,weights!A:D,4,FALSE)</f>
        <v>4.9999999999999822E-2</v>
      </c>
      <c r="I38">
        <f>(F38/44.6596)/H38</f>
        <v>6.0992974497612833</v>
      </c>
    </row>
    <row r="39" spans="1:9" x14ac:dyDescent="0.4">
      <c r="A39" s="2" t="str">
        <f>B39&amp;"_"&amp;D39</f>
        <v>D45_35</v>
      </c>
      <c r="B39" s="2" t="s">
        <v>227</v>
      </c>
      <c r="C39" s="2" t="str">
        <f>LEFT(B39,1)</f>
        <v>D</v>
      </c>
      <c r="D39" s="2">
        <v>35</v>
      </c>
      <c r="E39" s="2" t="str">
        <f>C39&amp;D39</f>
        <v>D35</v>
      </c>
      <c r="F39" s="3">
        <v>18.2019106904295</v>
      </c>
      <c r="H39" s="2">
        <f>VLOOKUP(B39,weights!A:D,4,FALSE)</f>
        <v>2.0000000000000018E-2</v>
      </c>
      <c r="I39">
        <f>(F39/44.6596)/H39</f>
        <v>20.378497221683002</v>
      </c>
    </row>
    <row r="40" spans="1:9" x14ac:dyDescent="0.4">
      <c r="A40" s="2" t="str">
        <f>B40&amp;"_"&amp;D40</f>
        <v>D10_40</v>
      </c>
      <c r="B40" s="2" t="s">
        <v>125</v>
      </c>
      <c r="C40" s="2" t="str">
        <f>LEFT(B40,1)</f>
        <v>D</v>
      </c>
      <c r="D40" s="2">
        <v>40</v>
      </c>
      <c r="E40" s="2" t="str">
        <f>C40&amp;D40</f>
        <v>D40</v>
      </c>
      <c r="F40" s="3">
        <v>18.101641863669599</v>
      </c>
      <c r="H40" s="2">
        <f>VLOOKUP(B40,weights!A:D,4,FALSE)</f>
        <v>7.0000000000000007E-2</v>
      </c>
      <c r="I40">
        <f>(F40/44.6596)/H40</f>
        <v>5.7903537820918354</v>
      </c>
    </row>
    <row r="41" spans="1:9" x14ac:dyDescent="0.4">
      <c r="A41" s="2" t="str">
        <f>B41&amp;"_"&amp;D41</f>
        <v>D6_40</v>
      </c>
      <c r="B41" s="2" t="s">
        <v>126</v>
      </c>
      <c r="C41" s="2" t="str">
        <f>LEFT(B41,1)</f>
        <v>D</v>
      </c>
      <c r="D41" s="2">
        <v>40</v>
      </c>
      <c r="E41" s="2" t="str">
        <f>C41&amp;D41</f>
        <v>D40</v>
      </c>
      <c r="F41" s="3">
        <v>16.386254329517801</v>
      </c>
      <c r="G41" s="2">
        <v>1</v>
      </c>
      <c r="H41" s="2">
        <f>VLOOKUP(B41,weights!A:D,4,FALSE)</f>
        <v>0.04</v>
      </c>
      <c r="I41">
        <f>(F41/44.6596)/H41</f>
        <v>9.1728622342776251</v>
      </c>
    </row>
    <row r="42" spans="1:9" x14ac:dyDescent="0.4">
      <c r="A42" s="2" t="str">
        <f>B42&amp;"_"&amp;D42</f>
        <v>D7_40</v>
      </c>
      <c r="B42" s="2" t="s">
        <v>127</v>
      </c>
      <c r="C42" s="2" t="str">
        <f>LEFT(B42,1)</f>
        <v>D</v>
      </c>
      <c r="D42" s="2">
        <v>40</v>
      </c>
      <c r="E42" s="2" t="str">
        <f>C42&amp;D42</f>
        <v>D40</v>
      </c>
      <c r="F42" s="3">
        <v>15.212313545251501</v>
      </c>
      <c r="G42" s="2">
        <v>1</v>
      </c>
      <c r="H42" s="2">
        <f>VLOOKUP(B42,weights!A:D,4,FALSE)</f>
        <v>0.01</v>
      </c>
      <c r="I42">
        <f>(F42/44.6596)/H42</f>
        <v>34.062807426066293</v>
      </c>
    </row>
    <row r="43" spans="1:9" x14ac:dyDescent="0.4">
      <c r="A43" s="2" t="str">
        <f>B43&amp;"_"&amp;D43</f>
        <v>D8_40</v>
      </c>
      <c r="B43" s="2" t="s">
        <v>128</v>
      </c>
      <c r="C43" s="2" t="str">
        <f>LEFT(B43,1)</f>
        <v>D</v>
      </c>
      <c r="D43" s="2">
        <v>40</v>
      </c>
      <c r="E43" s="2" t="str">
        <f>C43&amp;D43</f>
        <v>D40</v>
      </c>
      <c r="F43" s="3">
        <v>9.1164185857446398</v>
      </c>
      <c r="H43" s="2">
        <f>VLOOKUP(B43,weights!A:D,4,FALSE)</f>
        <v>0.05</v>
      </c>
      <c r="I43">
        <f>(F43/44.6596)/H43</f>
        <v>4.0826243789665106</v>
      </c>
    </row>
    <row r="44" spans="1:9" x14ac:dyDescent="0.4">
      <c r="A44" s="2" t="str">
        <f>B44&amp;"_"&amp;D44</f>
        <v>D9_40</v>
      </c>
      <c r="B44" s="2" t="s">
        <v>129</v>
      </c>
      <c r="C44" s="2" t="str">
        <f>LEFT(B44,1)</f>
        <v>D</v>
      </c>
      <c r="D44" s="2">
        <v>40</v>
      </c>
      <c r="E44" s="2" t="str">
        <f>C44&amp;D44</f>
        <v>D40</v>
      </c>
      <c r="F44" s="3">
        <v>9.5381083766413006</v>
      </c>
      <c r="H44" s="2">
        <f>VLOOKUP(B44,weights!A:D,4,FALSE)</f>
        <v>0.01</v>
      </c>
      <c r="I44">
        <f>(F44/44.6596)/H44</f>
        <v>21.357352902044131</v>
      </c>
    </row>
    <row r="45" spans="1:9" x14ac:dyDescent="0.4">
      <c r="A45" s="2" t="str">
        <f>B45&amp;"_"&amp;D45</f>
        <v>D16_40</v>
      </c>
      <c r="B45" s="2" t="s">
        <v>139</v>
      </c>
      <c r="C45" s="2" t="str">
        <f>LEFT(B45,1)</f>
        <v>D</v>
      </c>
      <c r="D45" s="2">
        <v>40</v>
      </c>
      <c r="E45" s="2" t="str">
        <f>C45&amp;D45</f>
        <v>D40</v>
      </c>
      <c r="F45" s="3">
        <v>8.2155907036997</v>
      </c>
      <c r="H45" s="2">
        <f>VLOOKUP(B45,weights!A:D,4,FALSE)</f>
        <v>2.0000000000000018E-2</v>
      </c>
      <c r="I45">
        <f>(F45/44.6596)/H45</f>
        <v>9.1980119657360255</v>
      </c>
    </row>
    <row r="46" spans="1:9" x14ac:dyDescent="0.4">
      <c r="A46" s="2" t="str">
        <f>B46&amp;"_"&amp;D46</f>
        <v>D17_40</v>
      </c>
      <c r="B46" s="2" t="s">
        <v>140</v>
      </c>
      <c r="C46" s="2" t="str">
        <f>LEFT(B46,1)</f>
        <v>D</v>
      </c>
      <c r="D46" s="2">
        <v>40</v>
      </c>
      <c r="E46" s="2" t="str">
        <f>C46&amp;D46</f>
        <v>D40</v>
      </c>
      <c r="F46" s="3">
        <v>7.6523876537293596</v>
      </c>
      <c r="H46" s="2">
        <f>VLOOKUP(B46,weights!A:D,4,FALSE)</f>
        <v>8.0000000000000071E-2</v>
      </c>
      <c r="I46">
        <f>(F46/44.6596)/H46</f>
        <v>2.1418652578978965</v>
      </c>
    </row>
    <row r="47" spans="1:9" x14ac:dyDescent="0.4">
      <c r="A47" s="2" t="str">
        <f>B47&amp;"_"&amp;D47</f>
        <v>D20_40</v>
      </c>
      <c r="B47" s="2" t="s">
        <v>143</v>
      </c>
      <c r="C47" s="2" t="str">
        <f>LEFT(B47,1)</f>
        <v>D</v>
      </c>
      <c r="D47" s="2">
        <v>40</v>
      </c>
      <c r="E47" s="2" t="str">
        <f>C47&amp;D47</f>
        <v>D40</v>
      </c>
      <c r="F47" s="3">
        <v>8.8642221538049508</v>
      </c>
      <c r="H47" s="2">
        <f>VLOOKUP(B47,weights!A:D,4,FALSE)</f>
        <v>4.9999999999999822E-2</v>
      </c>
      <c r="I47">
        <f>(F47/44.6596)/H47</f>
        <v>3.9696827350916633</v>
      </c>
    </row>
    <row r="48" spans="1:9" x14ac:dyDescent="0.4">
      <c r="A48" s="2" t="str">
        <f>B48&amp;"_"&amp;D48</f>
        <v>D21_40</v>
      </c>
      <c r="B48" s="2" t="s">
        <v>153</v>
      </c>
      <c r="C48" s="2" t="str">
        <f>LEFT(B48,1)</f>
        <v>D</v>
      </c>
      <c r="D48" s="2">
        <v>40</v>
      </c>
      <c r="E48" s="2" t="str">
        <f>C48&amp;D48</f>
        <v>D40</v>
      </c>
      <c r="F48" s="3">
        <v>8.7688441288347896</v>
      </c>
      <c r="H48" s="2">
        <f>VLOOKUP(B48,weights!A:D,4,FALSE)</f>
        <v>3.0000000000000027E-2</v>
      </c>
      <c r="I48">
        <f>(F48/44.6596)/H48</f>
        <v>6.5449489985242311</v>
      </c>
    </row>
    <row r="49" spans="1:9" x14ac:dyDescent="0.4">
      <c r="A49" s="2" t="str">
        <f>B49&amp;"_"&amp;D49</f>
        <v>D22_40</v>
      </c>
      <c r="B49" s="2" t="s">
        <v>154</v>
      </c>
      <c r="C49" s="2" t="str">
        <f>LEFT(B49,1)</f>
        <v>D</v>
      </c>
      <c r="D49" s="2">
        <v>40</v>
      </c>
      <c r="E49" s="2" t="str">
        <f>C49&amp;D49</f>
        <v>D40</v>
      </c>
      <c r="F49" s="3">
        <v>9.0232386321870308</v>
      </c>
      <c r="H49" s="2">
        <f>VLOOKUP(B49,weights!A:D,4,FALSE)</f>
        <v>6.0000000000000053E-2</v>
      </c>
      <c r="I49">
        <f>(F49/44.6596)/H49</f>
        <v>3.3674128415044109</v>
      </c>
    </row>
    <row r="50" spans="1:9" x14ac:dyDescent="0.4">
      <c r="A50" s="2" t="str">
        <f>B50&amp;"_"&amp;D50</f>
        <v>D23_40</v>
      </c>
      <c r="B50" s="2" t="s">
        <v>155</v>
      </c>
      <c r="C50" s="2" t="str">
        <f>LEFT(B50,1)</f>
        <v>D</v>
      </c>
      <c r="D50" s="2">
        <v>40</v>
      </c>
      <c r="E50" s="2" t="str">
        <f>C50&amp;D50</f>
        <v>D40</v>
      </c>
      <c r="F50" s="3">
        <v>8.7283939470030401</v>
      </c>
      <c r="H50" s="2">
        <f>VLOOKUP(B50,weights!A:D,4,FALSE)</f>
        <v>4.0000000000000036E-2</v>
      </c>
      <c r="I50">
        <f>(F50/44.6596)/H50</f>
        <v>4.8860681393267251</v>
      </c>
    </row>
    <row r="51" spans="1:9" x14ac:dyDescent="0.4">
      <c r="A51" s="2" t="str">
        <f>B51&amp;"_"&amp;D51</f>
        <v>D24_40</v>
      </c>
      <c r="B51" s="2" t="s">
        <v>156</v>
      </c>
      <c r="C51" s="2" t="str">
        <f>LEFT(B51,1)</f>
        <v>D</v>
      </c>
      <c r="D51" s="2">
        <v>40</v>
      </c>
      <c r="E51" s="2" t="str">
        <f>C51&amp;D51</f>
        <v>D40</v>
      </c>
      <c r="F51" s="3">
        <v>15.485250220354301</v>
      </c>
      <c r="H51" s="2">
        <f>VLOOKUP(B51,weights!A:D,4,FALSE)</f>
        <v>6.0000000000000053E-2</v>
      </c>
      <c r="I51">
        <f>(F51/44.6596)/H51</f>
        <v>5.7789927288325798</v>
      </c>
    </row>
    <row r="52" spans="1:9" x14ac:dyDescent="0.4">
      <c r="A52" s="2" t="str">
        <f>B52&amp;"_"&amp;D52</f>
        <v>D25_40</v>
      </c>
      <c r="B52" s="2" t="s">
        <v>157</v>
      </c>
      <c r="C52" s="2" t="str">
        <f>LEFT(B52,1)</f>
        <v>D</v>
      </c>
      <c r="D52" s="2">
        <v>40</v>
      </c>
      <c r="E52" s="2" t="str">
        <f>C52&amp;D52</f>
        <v>D40</v>
      </c>
      <c r="F52" s="3">
        <v>9.8093091087433599</v>
      </c>
      <c r="H52" s="2">
        <f>VLOOKUP(B52,weights!A:D,4,FALSE)</f>
        <v>3.0000000000000027E-2</v>
      </c>
      <c r="I52">
        <f>(F52/44.6596)/H52</f>
        <v>7.3215382648175327</v>
      </c>
    </row>
    <row r="53" spans="1:9" x14ac:dyDescent="0.4">
      <c r="A53" s="2" t="str">
        <f>B53&amp;"_"&amp;D53</f>
        <v>T11_10</v>
      </c>
      <c r="B53" s="2" t="s">
        <v>144</v>
      </c>
      <c r="C53" s="2" t="str">
        <f>LEFT(B53,1)</f>
        <v>T</v>
      </c>
      <c r="D53" s="2">
        <v>10</v>
      </c>
      <c r="E53" s="2" t="str">
        <f>C53&amp;D53</f>
        <v>T10</v>
      </c>
      <c r="F53" s="3">
        <v>2.35647523620628</v>
      </c>
      <c r="H53" s="2">
        <f>VLOOKUP(B53,weights!A:D,4,FALSE)</f>
        <v>6.0000000000000053E-2</v>
      </c>
      <c r="I53">
        <f>(F53/44.6596)/H53</f>
        <v>0.87942093682219791</v>
      </c>
    </row>
    <row r="54" spans="1:9" x14ac:dyDescent="0.4">
      <c r="A54" s="2" t="str">
        <f>B54&amp;"_"&amp;D54</f>
        <v>T12_10</v>
      </c>
      <c r="B54" s="2" t="s">
        <v>145</v>
      </c>
      <c r="C54" s="2" t="str">
        <f>LEFT(B54,1)</f>
        <v>T</v>
      </c>
      <c r="D54" s="2">
        <v>10</v>
      </c>
      <c r="E54" s="2" t="str">
        <f>C54&amp;D54</f>
        <v>T10</v>
      </c>
      <c r="F54" s="3">
        <v>1.61271565849114</v>
      </c>
      <c r="H54" s="2">
        <f>VLOOKUP(B54,weights!A:D,4,FALSE)</f>
        <v>6.999999999999984E-2</v>
      </c>
      <c r="I54">
        <f>(F54/44.6596)/H54</f>
        <v>0.51587553675586106</v>
      </c>
    </row>
    <row r="55" spans="1:9" x14ac:dyDescent="0.4">
      <c r="A55" s="2" t="str">
        <f>B55&amp;"_"&amp;D55</f>
        <v>T13_10</v>
      </c>
      <c r="B55" s="2" t="s">
        <v>146</v>
      </c>
      <c r="C55" s="2" t="str">
        <f>LEFT(B55,1)</f>
        <v>T</v>
      </c>
      <c r="D55" s="2">
        <v>10</v>
      </c>
      <c r="E55" s="2" t="str">
        <f>C55&amp;D55</f>
        <v>T10</v>
      </c>
      <c r="F55" s="3">
        <v>1.4350136293359099</v>
      </c>
      <c r="H55" s="2">
        <f>VLOOKUP(B55,weights!A:D,4,FALSE)</f>
        <v>7.0000000000000284E-2</v>
      </c>
      <c r="I55">
        <f>(F55/44.6596)/H55</f>
        <v>0.45903220594897021</v>
      </c>
    </row>
    <row r="56" spans="1:9" x14ac:dyDescent="0.4">
      <c r="A56" s="2" t="str">
        <f>B56&amp;"_"&amp;D56</f>
        <v>T15_10</v>
      </c>
      <c r="B56" s="2" t="s">
        <v>147</v>
      </c>
      <c r="C56" s="2" t="str">
        <f>LEFT(B56,1)</f>
        <v>T</v>
      </c>
      <c r="D56" s="2">
        <v>10</v>
      </c>
      <c r="E56" s="2" t="str">
        <f>C56&amp;D56</f>
        <v>T10</v>
      </c>
      <c r="F56" s="3">
        <v>4.6250261683998701</v>
      </c>
      <c r="H56" s="2">
        <f>VLOOKUP(B56,weights!A:D,4,FALSE)</f>
        <v>0.17999999999999972</v>
      </c>
      <c r="I56">
        <f>(F56/44.6596)/H56</f>
        <v>0.57534303541553811</v>
      </c>
    </row>
    <row r="57" spans="1:9" x14ac:dyDescent="0.4">
      <c r="A57" s="2" t="str">
        <f>B57&amp;"_"&amp;D57</f>
        <v>T27_20</v>
      </c>
      <c r="B57" s="2" t="s">
        <v>168</v>
      </c>
      <c r="C57" s="2" t="str">
        <f>LEFT(B57,1)</f>
        <v>T</v>
      </c>
      <c r="D57" s="2">
        <v>20</v>
      </c>
      <c r="E57" s="2" t="str">
        <f>C57&amp;D57</f>
        <v>T20</v>
      </c>
      <c r="F57" s="3">
        <v>9.2146596048017706</v>
      </c>
      <c r="H57" s="2">
        <f>VLOOKUP(B57,weights!A:D,4,FALSE)</f>
        <v>5.0000000000000266E-2</v>
      </c>
      <c r="I57">
        <f>(F57/44.6596)/H57</f>
        <v>4.1266198554405875</v>
      </c>
    </row>
    <row r="58" spans="1:9" x14ac:dyDescent="0.4">
      <c r="A58" s="2" t="str">
        <f>B58&amp;"_"&amp;D58</f>
        <v>T28_20</v>
      </c>
      <c r="B58" s="2" t="s">
        <v>169</v>
      </c>
      <c r="C58" s="2" t="str">
        <f>LEFT(B58,1)</f>
        <v>T</v>
      </c>
      <c r="D58" s="2">
        <v>20</v>
      </c>
      <c r="E58" s="2" t="str">
        <f>C58&amp;D58</f>
        <v>T20</v>
      </c>
      <c r="F58" s="3">
        <v>9.7031748375701508</v>
      </c>
      <c r="H58" s="2">
        <f>VLOOKUP(B58,weights!A:D,4,FALSE)</f>
        <v>4.9999999999999822E-2</v>
      </c>
      <c r="I58">
        <f>(F58/44.6596)/H58</f>
        <v>4.3453926311790454</v>
      </c>
    </row>
    <row r="59" spans="1:9" x14ac:dyDescent="0.4">
      <c r="A59" s="2" t="str">
        <f>B59&amp;"_"&amp;D59</f>
        <v>T29_20</v>
      </c>
      <c r="B59" s="2" t="s">
        <v>170</v>
      </c>
      <c r="C59" s="2" t="str">
        <f>LEFT(B59,1)</f>
        <v>T</v>
      </c>
      <c r="D59" s="2">
        <v>20</v>
      </c>
      <c r="E59" s="2" t="str">
        <f>C59&amp;D59</f>
        <v>T20</v>
      </c>
      <c r="F59" s="3">
        <v>8.1698677432776492</v>
      </c>
      <c r="H59" s="2">
        <f>VLOOKUP(B59,weights!A:D,4,FALSE)</f>
        <v>6.0000000000000053E-2</v>
      </c>
      <c r="I59">
        <f>(F59/44.6596)/H59</f>
        <v>3.0489404828516311</v>
      </c>
    </row>
    <row r="60" spans="1:9" x14ac:dyDescent="0.4">
      <c r="A60" s="2" t="str">
        <f>B60&amp;"_"&amp;D60</f>
        <v>T1_30</v>
      </c>
      <c r="B60" s="2" t="s">
        <v>120</v>
      </c>
      <c r="C60" s="2" t="str">
        <f>LEFT(B60,1)</f>
        <v>T</v>
      </c>
      <c r="D60" s="2">
        <v>30</v>
      </c>
      <c r="E60" s="2" t="str">
        <f>C60&amp;D60</f>
        <v>T30</v>
      </c>
      <c r="F60" s="3">
        <v>11.1544145289031</v>
      </c>
      <c r="H60" s="2">
        <f>VLOOKUP(B60,weights!A:D,4,FALSE)</f>
        <v>0.04</v>
      </c>
      <c r="I60">
        <f>(F60/44.6596)/H60</f>
        <v>6.2441303375439441</v>
      </c>
    </row>
    <row r="61" spans="1:9" x14ac:dyDescent="0.4">
      <c r="A61" s="2" t="str">
        <f>B61&amp;"_"&amp;D61</f>
        <v>T2_30</v>
      </c>
      <c r="B61" s="2" t="s">
        <v>121</v>
      </c>
      <c r="C61" s="2" t="str">
        <f>LEFT(B61,1)</f>
        <v>T</v>
      </c>
      <c r="D61" s="2">
        <v>30</v>
      </c>
      <c r="E61" s="2" t="str">
        <f>C61&amp;D61</f>
        <v>T30</v>
      </c>
      <c r="F61" s="3">
        <v>8.5022641148678701</v>
      </c>
      <c r="H61" s="2">
        <f>VLOOKUP(B61,weights!A:D,4,FALSE)</f>
        <v>0.01</v>
      </c>
      <c r="I61">
        <f>(F61/44.6596)/H61</f>
        <v>19.037931631424982</v>
      </c>
    </row>
    <row r="62" spans="1:9" x14ac:dyDescent="0.4">
      <c r="A62" s="2" t="str">
        <f>B62&amp;"_"&amp;D62</f>
        <v>T3_30</v>
      </c>
      <c r="B62" s="2" t="s">
        <v>122</v>
      </c>
      <c r="C62" s="2" t="str">
        <f>LEFT(B62,1)</f>
        <v>T</v>
      </c>
      <c r="D62" s="2">
        <v>30</v>
      </c>
      <c r="E62" s="2" t="str">
        <f>C62&amp;D62</f>
        <v>T30</v>
      </c>
      <c r="F62" s="3">
        <v>10.811229520594701</v>
      </c>
      <c r="H62" s="2">
        <f>VLOOKUP(B62,weights!A:D,4,FALSE)</f>
        <v>0.04</v>
      </c>
      <c r="I62">
        <f>(F62/44.6596)/H62</f>
        <v>6.0520187824088776</v>
      </c>
    </row>
    <row r="63" spans="1:9" x14ac:dyDescent="0.4">
      <c r="A63" s="2" t="str">
        <f>B63&amp;"_"&amp;D63</f>
        <v>T4_30</v>
      </c>
      <c r="B63" s="2" t="s">
        <v>123</v>
      </c>
      <c r="C63" s="2" t="str">
        <f>LEFT(B63,1)</f>
        <v>T</v>
      </c>
      <c r="D63" s="2">
        <v>30</v>
      </c>
      <c r="E63" s="2" t="str">
        <f>C63&amp;D63</f>
        <v>T30</v>
      </c>
      <c r="F63" s="3">
        <v>14.550542871563</v>
      </c>
      <c r="H63" s="2">
        <f>VLOOKUP(B63,weights!A:D,4,FALSE)</f>
        <v>0.03</v>
      </c>
      <c r="I63">
        <f>(F63/44.6596)/H63</f>
        <v>10.860332285080176</v>
      </c>
    </row>
    <row r="64" spans="1:9" x14ac:dyDescent="0.4">
      <c r="A64" s="2" t="str">
        <f>B64&amp;"_"&amp;D64</f>
        <v>T5_30</v>
      </c>
      <c r="B64" s="2" t="s">
        <v>124</v>
      </c>
      <c r="C64" s="2" t="str">
        <f>LEFT(B64,1)</f>
        <v>T</v>
      </c>
      <c r="D64" s="2">
        <v>30</v>
      </c>
      <c r="E64" s="2" t="str">
        <f>C64&amp;D64</f>
        <v>T30</v>
      </c>
      <c r="F64" s="3">
        <v>16.974732976441</v>
      </c>
      <c r="H64" s="2">
        <f>VLOOKUP(B64,weights!A:D,4,FALSE)</f>
        <v>0.04</v>
      </c>
      <c r="I64">
        <f>(F64/44.6596)/H64</f>
        <v>9.5022867291920434</v>
      </c>
    </row>
    <row r="65" spans="1:9" x14ac:dyDescent="0.4">
      <c r="A65" s="2" t="str">
        <f>B65&amp;"_"&amp;D65</f>
        <v>T1_35</v>
      </c>
      <c r="B65" s="2" t="s">
        <v>120</v>
      </c>
      <c r="C65" s="2" t="str">
        <f>LEFT(B65,1)</f>
        <v>T</v>
      </c>
      <c r="D65" s="2">
        <v>35</v>
      </c>
      <c r="E65" s="2" t="str">
        <f>C65&amp;D65</f>
        <v>T35</v>
      </c>
      <c r="F65" s="3">
        <v>12.112546494904</v>
      </c>
      <c r="H65" s="2">
        <f>VLOOKUP(B65,weights!A:D,4,FALSE)</f>
        <v>0.04</v>
      </c>
      <c r="I65">
        <f>(F65/44.6596)/H65</f>
        <v>6.7804830847701281</v>
      </c>
    </row>
    <row r="66" spans="1:9" x14ac:dyDescent="0.4">
      <c r="A66" s="2" t="str">
        <f>B66&amp;"_"&amp;D66</f>
        <v>T3_35</v>
      </c>
      <c r="B66" s="2" t="s">
        <v>122</v>
      </c>
      <c r="C66" s="2" t="str">
        <f>LEFT(B66,1)</f>
        <v>T</v>
      </c>
      <c r="D66" s="2">
        <v>35</v>
      </c>
      <c r="E66" s="2" t="str">
        <f>C66&amp;D66</f>
        <v>T35</v>
      </c>
      <c r="F66" s="3">
        <v>12.7856939062642</v>
      </c>
      <c r="H66" s="2">
        <f>VLOOKUP(B66,weights!A:D,4,FALSE)</f>
        <v>0.04</v>
      </c>
      <c r="I66">
        <f>(F66/44.6596)/H66</f>
        <v>7.1573043120987432</v>
      </c>
    </row>
    <row r="67" spans="1:9" x14ac:dyDescent="0.4">
      <c r="A67" s="2" t="str">
        <f>B67&amp;"_"&amp;D67</f>
        <v>T4_35</v>
      </c>
      <c r="B67" s="2" t="s">
        <v>123</v>
      </c>
      <c r="C67" s="2" t="str">
        <f>LEFT(B67,1)</f>
        <v>T</v>
      </c>
      <c r="D67" s="2">
        <v>35</v>
      </c>
      <c r="E67" s="2" t="str">
        <f>C67&amp;D67</f>
        <v>T35</v>
      </c>
      <c r="F67" s="3">
        <v>11.726618170800601</v>
      </c>
      <c r="H67" s="2">
        <f>VLOOKUP(B67,weights!A:D,4,FALSE)</f>
        <v>0.03</v>
      </c>
      <c r="I67">
        <f>(F67/44.6596)/H67</f>
        <v>8.7525923286375171</v>
      </c>
    </row>
    <row r="68" spans="1:9" x14ac:dyDescent="0.4">
      <c r="A68" s="2" t="str">
        <f>B68&amp;"_"&amp;D68</f>
        <v>T5_35</v>
      </c>
      <c r="B68" s="2" t="s">
        <v>124</v>
      </c>
      <c r="C68" s="2" t="str">
        <f>LEFT(B68,1)</f>
        <v>T</v>
      </c>
      <c r="D68" s="2">
        <v>35</v>
      </c>
      <c r="E68" s="2" t="str">
        <f>C68&amp;D68</f>
        <v>T35</v>
      </c>
      <c r="F68" s="3">
        <v>11.6921826598289</v>
      </c>
      <c r="H68" s="2">
        <f>VLOOKUP(B68,weights!A:D,4,FALSE)</f>
        <v>0.04</v>
      </c>
      <c r="I68">
        <f>(F68/44.6596)/H68</f>
        <v>6.5451675898512862</v>
      </c>
    </row>
    <row r="69" spans="1:9" x14ac:dyDescent="0.4">
      <c r="A69" s="2" t="str">
        <f>B69&amp;"_"&amp;D69</f>
        <v>T10_35</v>
      </c>
      <c r="B69" s="2" t="s">
        <v>130</v>
      </c>
      <c r="C69" s="2" t="str">
        <f>LEFT(B69,1)</f>
        <v>T</v>
      </c>
      <c r="D69" s="2">
        <v>35</v>
      </c>
      <c r="E69" s="2" t="str">
        <f>C69&amp;D69</f>
        <v>T35</v>
      </c>
      <c r="F69" s="3">
        <v>24.958731007910401</v>
      </c>
      <c r="H69" s="2">
        <f>VLOOKUP(B69,weights!A:D,4,FALSE)</f>
        <v>3.0000000000000027E-2</v>
      </c>
      <c r="I69">
        <f>(F69/44.6596)/H69</f>
        <v>18.628865916033266</v>
      </c>
    </row>
    <row r="70" spans="1:9" x14ac:dyDescent="0.4">
      <c r="A70" s="2" t="str">
        <f>B70&amp;"_"&amp;D70</f>
        <v>T6_35</v>
      </c>
      <c r="B70" s="2" t="s">
        <v>131</v>
      </c>
      <c r="C70" s="2" t="str">
        <f>LEFT(B70,1)</f>
        <v>T</v>
      </c>
      <c r="D70" s="2">
        <v>35</v>
      </c>
      <c r="E70" s="2" t="str">
        <f>C70&amp;D70</f>
        <v>T35</v>
      </c>
      <c r="F70" s="3">
        <v>10.422665151037201</v>
      </c>
      <c r="H70" s="2">
        <f>VLOOKUP(B70,weights!A:D,4,FALSE)</f>
        <v>5.0000000000000266E-2</v>
      </c>
      <c r="I70">
        <f>(F70/44.6596)/H70</f>
        <v>4.6676034496668786</v>
      </c>
    </row>
    <row r="71" spans="1:9" x14ac:dyDescent="0.4">
      <c r="A71" s="2" t="str">
        <f>B71&amp;"_"&amp;D71</f>
        <v>T7_35</v>
      </c>
      <c r="B71" s="2" t="s">
        <v>132</v>
      </c>
      <c r="C71" s="2" t="str">
        <f>LEFT(B71,1)</f>
        <v>T</v>
      </c>
      <c r="D71" s="2">
        <v>35</v>
      </c>
      <c r="E71" s="2" t="str">
        <f>C71&amp;D71</f>
        <v>T35</v>
      </c>
      <c r="F71" s="3">
        <v>25.3985809735651</v>
      </c>
      <c r="H71" s="2">
        <f>VLOOKUP(B71,weights!A:D,4,FALSE)</f>
        <v>4.9999999999999822E-2</v>
      </c>
      <c r="I71">
        <f>(F71/44.6596)/H71</f>
        <v>11.374298459263043</v>
      </c>
    </row>
    <row r="72" spans="1:9" x14ac:dyDescent="0.4">
      <c r="A72" s="2" t="str">
        <f>B72&amp;"_"&amp;D72</f>
        <v>T8_35</v>
      </c>
      <c r="B72" s="2" t="s">
        <v>133</v>
      </c>
      <c r="C72" s="2" t="str">
        <f>LEFT(B72,1)</f>
        <v>T</v>
      </c>
      <c r="D72" s="2">
        <v>35</v>
      </c>
      <c r="E72" s="2" t="str">
        <f>C72&amp;D72</f>
        <v>T35</v>
      </c>
      <c r="F72" s="3">
        <v>26.9778022901491</v>
      </c>
      <c r="H72" s="2">
        <f>VLOOKUP(B72,weights!A:D,4,FALSE)</f>
        <v>0.05</v>
      </c>
      <c r="I72">
        <f>(F72/44.6596)/H72</f>
        <v>12.081524371086664</v>
      </c>
    </row>
    <row r="73" spans="1:9" x14ac:dyDescent="0.4">
      <c r="A73" s="2" t="str">
        <f>B73&amp;"_"&amp;D73</f>
        <v>T9_35</v>
      </c>
      <c r="B73" s="2" t="s">
        <v>134</v>
      </c>
      <c r="C73" s="2" t="str">
        <f>LEFT(B73,1)</f>
        <v>T</v>
      </c>
      <c r="D73" s="2">
        <v>35</v>
      </c>
      <c r="E73" s="2" t="str">
        <f>C73&amp;D73</f>
        <v>T35</v>
      </c>
      <c r="F73" s="3">
        <v>15.9402724633501</v>
      </c>
      <c r="H73" s="2">
        <f>VLOOKUP(B73,weights!A:D,4,FALSE)</f>
        <v>4.9999999999999822E-2</v>
      </c>
      <c r="I73">
        <f>(F73/44.6596)/H73</f>
        <v>7.1385648162321909</v>
      </c>
    </row>
    <row r="74" spans="1:9" x14ac:dyDescent="0.4">
      <c r="A74" s="2" t="str">
        <f>B74&amp;"_"&amp;D74</f>
        <v>T16_35</v>
      </c>
      <c r="B74" s="2" t="s">
        <v>148</v>
      </c>
      <c r="C74" s="2" t="str">
        <f>LEFT(B74,1)</f>
        <v>T</v>
      </c>
      <c r="D74" s="2">
        <v>35</v>
      </c>
      <c r="E74" s="2" t="str">
        <f>C74&amp;D74</f>
        <v>T35</v>
      </c>
      <c r="F74" s="3">
        <v>15.9246571486545</v>
      </c>
      <c r="H74" s="2">
        <f>VLOOKUP(B74,weights!A:D,4,FALSE)</f>
        <v>3.9999999999999591E-2</v>
      </c>
      <c r="I74">
        <f>(F74/44.6596)/H74</f>
        <v>8.9144647223971241</v>
      </c>
    </row>
    <row r="75" spans="1:9" x14ac:dyDescent="0.4">
      <c r="A75" s="2" t="str">
        <f>B75&amp;"_"&amp;D75</f>
        <v>T18_35</v>
      </c>
      <c r="B75" s="2" t="s">
        <v>150</v>
      </c>
      <c r="C75" s="2" t="str">
        <f>LEFT(B75,1)</f>
        <v>T</v>
      </c>
      <c r="D75" s="2">
        <v>35</v>
      </c>
      <c r="E75" s="2" t="str">
        <f>C75&amp;D75</f>
        <v>T35</v>
      </c>
      <c r="F75" s="3">
        <v>10.164546133961201</v>
      </c>
      <c r="H75" s="2">
        <f>VLOOKUP(B75,weights!A:D,4,FALSE)</f>
        <v>4.9999999999999822E-2</v>
      </c>
      <c r="I75">
        <f>(F75/44.6596)/H75</f>
        <v>4.552009482378363</v>
      </c>
    </row>
    <row r="76" spans="1:9" x14ac:dyDescent="0.4">
      <c r="A76" s="2" t="str">
        <f>B76&amp;"_"&amp;D76</f>
        <v>T19_35</v>
      </c>
      <c r="B76" s="2" t="s">
        <v>151</v>
      </c>
      <c r="C76" s="2" t="str">
        <f>LEFT(B76,1)</f>
        <v>T</v>
      </c>
      <c r="D76" s="2">
        <v>35</v>
      </c>
      <c r="E76" s="2" t="str">
        <f>C76&amp;D76</f>
        <v>T35</v>
      </c>
      <c r="F76" s="3">
        <v>3.5218150500824899</v>
      </c>
      <c r="H76" s="2">
        <f>VLOOKUP(B76,weights!A:D,4,FALSE)</f>
        <v>3.0000000000000027E-2</v>
      </c>
      <c r="I76">
        <f>(F76/44.6596)/H76</f>
        <v>2.6286360603935002</v>
      </c>
    </row>
    <row r="77" spans="1:9" x14ac:dyDescent="0.4">
      <c r="A77" s="2" t="str">
        <f>B77&amp;"_"&amp;D77</f>
        <v>T36_35</v>
      </c>
      <c r="B77" s="2" t="s">
        <v>232</v>
      </c>
      <c r="C77" s="2" t="str">
        <f>LEFT(B77,1)</f>
        <v>T</v>
      </c>
      <c r="D77" s="2">
        <v>35</v>
      </c>
      <c r="E77" s="2" t="str">
        <f>C77&amp;D77</f>
        <v>T35</v>
      </c>
      <c r="F77" s="3">
        <v>13.799007600642501</v>
      </c>
      <c r="H77" s="2">
        <f>VLOOKUP(B77,weights!A:D,4,FALSE)</f>
        <v>4.0000000000000036E-2</v>
      </c>
      <c r="I77">
        <f>(F77/44.6596)/H77</f>
        <v>7.7245472421620933</v>
      </c>
    </row>
    <row r="78" spans="1:9" x14ac:dyDescent="0.4">
      <c r="A78" s="2" t="str">
        <f>B78&amp;"_"&amp;D78</f>
        <v>T37_35</v>
      </c>
      <c r="B78" s="2" t="s">
        <v>233</v>
      </c>
      <c r="C78" s="2" t="str">
        <f>LEFT(B78,1)</f>
        <v>T</v>
      </c>
      <c r="D78" s="2">
        <v>35</v>
      </c>
      <c r="E78" s="2" t="str">
        <f>C78&amp;D78</f>
        <v>T35</v>
      </c>
      <c r="F78" s="3">
        <v>12.5716443787034</v>
      </c>
      <c r="H78" s="2">
        <f>VLOOKUP(B78,weights!A:D,4,FALSE)</f>
        <v>4.0000000000000036E-2</v>
      </c>
      <c r="I78">
        <f>(F78/44.6596)/H78</f>
        <v>7.03748151500651</v>
      </c>
    </row>
    <row r="79" spans="1:9" x14ac:dyDescent="0.4">
      <c r="A79" s="2" t="str">
        <f>B79&amp;"_"&amp;D79</f>
        <v>T38_35</v>
      </c>
      <c r="B79" s="2" t="s">
        <v>234</v>
      </c>
      <c r="C79" s="2" t="str">
        <f>LEFT(B79,1)</f>
        <v>T</v>
      </c>
      <c r="D79" s="2">
        <v>35</v>
      </c>
      <c r="E79" s="2" t="str">
        <f>C79&amp;D79</f>
        <v>T35</v>
      </c>
      <c r="F79" s="3">
        <v>14.0888594369533</v>
      </c>
      <c r="H79" s="2">
        <f>VLOOKUP(B79,weights!A:D,4,FALSE)</f>
        <v>5.0000000000000266E-2</v>
      </c>
      <c r="I79">
        <f>(F79/44.6596)/H79</f>
        <v>6.3094427343519541</v>
      </c>
    </row>
    <row r="80" spans="1:9" x14ac:dyDescent="0.4">
      <c r="A80" s="2" t="str">
        <f>B80&amp;"_"&amp;D80</f>
        <v>T39_35</v>
      </c>
      <c r="B80" s="2" t="s">
        <v>235</v>
      </c>
      <c r="C80" s="2" t="str">
        <f>LEFT(B80,1)</f>
        <v>T</v>
      </c>
      <c r="D80" s="2">
        <v>35</v>
      </c>
      <c r="E80" s="2" t="str">
        <f>C80&amp;D80</f>
        <v>T35</v>
      </c>
      <c r="F80" s="3">
        <v>7.8968678795282301</v>
      </c>
      <c r="H80" s="2">
        <f>VLOOKUP(B80,weights!A:D,4,FALSE)</f>
        <v>2.9999999999999805E-2</v>
      </c>
      <c r="I80">
        <f>(F80/44.6596)/H80</f>
        <v>5.8941174868921662</v>
      </c>
    </row>
    <row r="81" spans="1:9" x14ac:dyDescent="0.4">
      <c r="A81" s="2" t="str">
        <f>B81&amp;"_"&amp;D81</f>
        <v>T40_35</v>
      </c>
      <c r="B81" s="2" t="s">
        <v>187</v>
      </c>
      <c r="C81" s="2" t="str">
        <f>LEFT(B81,1)</f>
        <v>T</v>
      </c>
      <c r="D81" s="2">
        <v>35</v>
      </c>
      <c r="E81" s="2" t="str">
        <f>C81&amp;D81</f>
        <v>T35</v>
      </c>
      <c r="F81" s="3">
        <v>14.6860953308557</v>
      </c>
      <c r="H81" s="2">
        <f>VLOOKUP(B81,weights!A:D,4,FALSE)</f>
        <v>4.0000000000000036E-2</v>
      </c>
      <c r="I81">
        <f>(F81/44.6596)/H81</f>
        <v>8.2211301326342419</v>
      </c>
    </row>
    <row r="82" spans="1:9" x14ac:dyDescent="0.4">
      <c r="A82" s="2" t="str">
        <f>B82&amp;"_"&amp;D82</f>
        <v>T41_35</v>
      </c>
      <c r="B82" s="2" t="s">
        <v>236</v>
      </c>
      <c r="C82" s="2" t="str">
        <f>LEFT(B82,1)</f>
        <v>T</v>
      </c>
      <c r="D82" s="2">
        <v>35</v>
      </c>
      <c r="E82" s="2" t="str">
        <f>C82&amp;D82</f>
        <v>T35</v>
      </c>
      <c r="F82" s="3">
        <v>16.780901808913899</v>
      </c>
      <c r="H82" s="2">
        <f>VLOOKUP(B82,weights!A:D,4,FALSE)</f>
        <v>4.9999999999999822E-2</v>
      </c>
      <c r="I82">
        <f>(F82/44.6596)/H82</f>
        <v>7.5150255752017303</v>
      </c>
    </row>
    <row r="83" spans="1:9" x14ac:dyDescent="0.4">
      <c r="A83" s="2" t="str">
        <f>B83&amp;"_"&amp;D83</f>
        <v>T42_35</v>
      </c>
      <c r="B83" s="2" t="s">
        <v>237</v>
      </c>
      <c r="C83" s="2" t="str">
        <f>LEFT(B83,1)</f>
        <v>T</v>
      </c>
      <c r="D83" s="2">
        <v>35</v>
      </c>
      <c r="E83" s="2" t="str">
        <f>C83&amp;D83</f>
        <v>T35</v>
      </c>
      <c r="F83" s="3">
        <v>15.837430264605899</v>
      </c>
      <c r="H83" s="2">
        <f>VLOOKUP(B83,weights!A:D,4,FALSE)</f>
        <v>3.0000000000000027E-2</v>
      </c>
      <c r="I83">
        <f>(F83/44.6596)/H83</f>
        <v>11.820847973415111</v>
      </c>
    </row>
    <row r="84" spans="1:9" x14ac:dyDescent="0.4">
      <c r="A84" s="2" t="str">
        <f>B84&amp;"_"&amp;D84</f>
        <v>T43_35</v>
      </c>
      <c r="B84" s="2" t="s">
        <v>238</v>
      </c>
      <c r="C84" s="2" t="str">
        <f>LEFT(B84,1)</f>
        <v>T</v>
      </c>
      <c r="D84" s="2">
        <v>35</v>
      </c>
      <c r="E84" s="2" t="str">
        <f>C84&amp;D84</f>
        <v>T35</v>
      </c>
      <c r="F84" s="3">
        <v>22.389440690445401</v>
      </c>
      <c r="H84" s="2">
        <f>VLOOKUP(B84,weights!A:D,4,FALSE)</f>
        <v>7.0000000000000284E-2</v>
      </c>
      <c r="I84">
        <f>(F84/44.6596)/H84</f>
        <v>7.1619350088367852</v>
      </c>
    </row>
    <row r="85" spans="1:9" x14ac:dyDescent="0.4">
      <c r="A85" s="2" t="str">
        <f>B85&amp;"_"&amp;D85</f>
        <v>T44_35</v>
      </c>
      <c r="B85" s="2" t="s">
        <v>239</v>
      </c>
      <c r="C85" s="2" t="str">
        <f>LEFT(B85,1)</f>
        <v>T</v>
      </c>
      <c r="D85" s="2">
        <v>35</v>
      </c>
      <c r="E85" s="2" t="str">
        <f>C85&amp;D85</f>
        <v>T35</v>
      </c>
      <c r="F85" s="3">
        <v>16.955028606717502</v>
      </c>
      <c r="H85" s="2">
        <f>VLOOKUP(B85,weights!A:D,4,FALSE)</f>
        <v>6.0000000000000053E-2</v>
      </c>
      <c r="I85">
        <f>(F85/44.6596)/H85</f>
        <v>6.3275042793029526</v>
      </c>
    </row>
    <row r="86" spans="1:9" x14ac:dyDescent="0.4">
      <c r="A86" s="2" t="str">
        <f>B86&amp;"_"&amp;D86</f>
        <v>T45_35</v>
      </c>
      <c r="B86" s="2" t="s">
        <v>240</v>
      </c>
      <c r="C86" s="2" t="str">
        <f>LEFT(B86,1)</f>
        <v>T</v>
      </c>
      <c r="D86" s="2">
        <v>35</v>
      </c>
      <c r="E86" s="2" t="str">
        <f>C86&amp;D86</f>
        <v>T35</v>
      </c>
      <c r="F86" s="3">
        <v>7.8215182362814604</v>
      </c>
      <c r="H86" s="2">
        <f>VLOOKUP(B86,weights!A:D,4,FALSE)</f>
        <v>2.9999999999999805E-2</v>
      </c>
      <c r="I86">
        <f>(F86/44.6596)/H86</f>
        <v>5.8378775121746962</v>
      </c>
    </row>
    <row r="87" spans="1:9" x14ac:dyDescent="0.4">
      <c r="A87" s="2" t="str">
        <f>B87&amp;"_"&amp;D87</f>
        <v>T6_40</v>
      </c>
      <c r="B87" s="2" t="s">
        <v>131</v>
      </c>
      <c r="C87" s="2" t="str">
        <f>LEFT(B87,1)</f>
        <v>T</v>
      </c>
      <c r="D87" s="2">
        <v>40</v>
      </c>
      <c r="E87" s="2" t="str">
        <f>C87&amp;D87</f>
        <v>T40</v>
      </c>
      <c r="F87" s="3">
        <v>7.8574706227073499</v>
      </c>
      <c r="H87" s="2">
        <f>VLOOKUP(B87,weights!A:D,4,FALSE)</f>
        <v>5.0000000000000266E-2</v>
      </c>
      <c r="I87">
        <f>(F87/44.6596)/H87</f>
        <v>3.5188271380430227</v>
      </c>
    </row>
    <row r="88" spans="1:9" x14ac:dyDescent="0.4">
      <c r="A88" s="2" t="str">
        <f>B88&amp;"_"&amp;D88</f>
        <v>T9_40</v>
      </c>
      <c r="B88" s="2" t="s">
        <v>134</v>
      </c>
      <c r="C88" s="2" t="str">
        <f>LEFT(B88,1)</f>
        <v>T</v>
      </c>
      <c r="D88" s="2">
        <v>40</v>
      </c>
      <c r="E88" s="2" t="str">
        <f>C88&amp;D88</f>
        <v>T40</v>
      </c>
      <c r="F88" s="3">
        <v>7.4173535327927498</v>
      </c>
      <c r="G88" s="2">
        <v>1</v>
      </c>
      <c r="H88" s="2">
        <f>VLOOKUP(B88,weights!A:D,4,FALSE)</f>
        <v>4.9999999999999822E-2</v>
      </c>
      <c r="I88">
        <f>(F88/44.6596)/H88</f>
        <v>3.3217286015964209</v>
      </c>
    </row>
    <row r="89" spans="1:9" x14ac:dyDescent="0.4">
      <c r="A89" s="2" t="str">
        <f>B89&amp;"_"&amp;D89</f>
        <v>T16_40</v>
      </c>
      <c r="B89" s="2" t="s">
        <v>148</v>
      </c>
      <c r="C89" s="2" t="str">
        <f>LEFT(B89,1)</f>
        <v>T</v>
      </c>
      <c r="D89" s="2">
        <v>40</v>
      </c>
      <c r="E89" s="2" t="str">
        <f>C89&amp;D89</f>
        <v>T40</v>
      </c>
      <c r="F89" s="3">
        <v>26.550987392476799</v>
      </c>
      <c r="G89" s="2">
        <v>1</v>
      </c>
      <c r="H89" s="2">
        <f>VLOOKUP(B89,weights!A:D,4,FALSE)</f>
        <v>3.9999999999999591E-2</v>
      </c>
      <c r="I89">
        <f>(F89/44.6596)/H89</f>
        <v>14.862978728244919</v>
      </c>
    </row>
    <row r="90" spans="1:9" x14ac:dyDescent="0.4">
      <c r="A90" s="2" t="str">
        <f>B90&amp;"_"&amp;D90</f>
        <v>T17_40</v>
      </c>
      <c r="B90" s="2" t="s">
        <v>149</v>
      </c>
      <c r="C90" s="2" t="str">
        <f>LEFT(B90,1)</f>
        <v>T</v>
      </c>
      <c r="D90" s="2">
        <v>40</v>
      </c>
      <c r="E90" s="2" t="str">
        <f>C90&amp;D90</f>
        <v>T40</v>
      </c>
      <c r="F90" s="3">
        <v>25.988812926292301</v>
      </c>
      <c r="G90" s="2">
        <v>1</v>
      </c>
      <c r="H90" s="2">
        <f>VLOOKUP(B90,weights!A:D,4,FALSE)</f>
        <v>4.9999999999999822E-2</v>
      </c>
      <c r="I90">
        <f>(F90/44.6596)/H90</f>
        <v>11.638623241718419</v>
      </c>
    </row>
    <row r="91" spans="1:9" x14ac:dyDescent="0.4">
      <c r="A91" s="2" t="str">
        <f>B91&amp;"_"&amp;D91</f>
        <v>T18_40</v>
      </c>
      <c r="B91" s="2" t="s">
        <v>150</v>
      </c>
      <c r="C91" s="2" t="str">
        <f>LEFT(B91,1)</f>
        <v>T</v>
      </c>
      <c r="D91" s="2">
        <v>40</v>
      </c>
      <c r="E91" s="2" t="str">
        <f>C91&amp;D91</f>
        <v>T40</v>
      </c>
      <c r="F91" s="3">
        <v>8.3735734484133708</v>
      </c>
      <c r="H91" s="2">
        <f>VLOOKUP(B91,weights!A:D,4,FALSE)</f>
        <v>4.9999999999999822E-2</v>
      </c>
      <c r="I91">
        <f>(F91/44.6596)/H91</f>
        <v>3.7499545219452934</v>
      </c>
    </row>
    <row r="92" spans="1:9" x14ac:dyDescent="0.4">
      <c r="A92" s="2" t="str">
        <f>B92&amp;"_"&amp;D92</f>
        <v>T19_40</v>
      </c>
      <c r="B92" s="2" t="s">
        <v>151</v>
      </c>
      <c r="C92" s="2" t="str">
        <f>LEFT(B92,1)</f>
        <v>T</v>
      </c>
      <c r="D92" s="2">
        <v>40</v>
      </c>
      <c r="E92" s="2" t="str">
        <f>C92&amp;D92</f>
        <v>T40</v>
      </c>
      <c r="F92" s="3">
        <v>7.3271798285034704</v>
      </c>
      <c r="H92" s="2">
        <f>VLOOKUP(B92,weights!A:D,4,FALSE)</f>
        <v>3.0000000000000027E-2</v>
      </c>
      <c r="I92">
        <f>(F92/44.6596)/H92</f>
        <v>5.4689098786550296</v>
      </c>
    </row>
    <row r="93" spans="1:9" x14ac:dyDescent="0.4">
      <c r="A93" s="2" t="str">
        <f>B93&amp;"_"&amp;D93</f>
        <v>T21_40</v>
      </c>
      <c r="B93" s="2" t="s">
        <v>158</v>
      </c>
      <c r="C93" s="2" t="str">
        <f>LEFT(B93,1)</f>
        <v>T</v>
      </c>
      <c r="D93" s="2">
        <v>40</v>
      </c>
      <c r="E93" s="2" t="str">
        <f>C93&amp;D93</f>
        <v>T40</v>
      </c>
      <c r="F93" s="3">
        <v>12.077414960635799</v>
      </c>
      <c r="H93" s="2">
        <f>VLOOKUP(B93,weights!A:D,4,FALSE)</f>
        <v>4.0000000000000036E-2</v>
      </c>
      <c r="I93">
        <f>(F93/44.6596)/H93</f>
        <v>6.7608168012229113</v>
      </c>
    </row>
    <row r="94" spans="1:9" x14ac:dyDescent="0.4">
      <c r="A94" s="2" t="str">
        <f>B94&amp;"_"&amp;D94</f>
        <v>T22_40</v>
      </c>
      <c r="B94" s="2" t="s">
        <v>159</v>
      </c>
      <c r="C94" s="2" t="str">
        <f>LEFT(B94,1)</f>
        <v>T</v>
      </c>
      <c r="D94" s="2">
        <v>40</v>
      </c>
      <c r="E94" s="2" t="str">
        <f>C94&amp;D94</f>
        <v>T40</v>
      </c>
      <c r="F94" s="3">
        <v>9.7356130444112399</v>
      </c>
      <c r="H94" s="2">
        <f>VLOOKUP(B94,weights!A:D,4,FALSE)</f>
        <v>6.0000000000000053E-2</v>
      </c>
      <c r="I94">
        <f>(F94/44.6596)/H94</f>
        <v>3.6332662497392243</v>
      </c>
    </row>
    <row r="95" spans="1:9" x14ac:dyDescent="0.4">
      <c r="A95" s="2" t="str">
        <f>B95&amp;"_"&amp;D95</f>
        <v>T23_40</v>
      </c>
      <c r="B95" s="2" t="s">
        <v>160</v>
      </c>
      <c r="C95" s="2" t="str">
        <f>LEFT(B95,1)</f>
        <v>T</v>
      </c>
      <c r="D95" s="2">
        <v>40</v>
      </c>
      <c r="E95" s="2" t="str">
        <f>C95&amp;D95</f>
        <v>T40</v>
      </c>
      <c r="F95" s="3">
        <v>13.3983790230434</v>
      </c>
      <c r="H95" s="2">
        <f>VLOOKUP(B95,weights!A:D,4,FALSE)</f>
        <v>4.0000000000000036E-2</v>
      </c>
      <c r="I95">
        <f>(F95/44.6596)/H95</f>
        <v>7.500279348137572</v>
      </c>
    </row>
    <row r="96" spans="1:9" x14ac:dyDescent="0.4">
      <c r="A96" s="2" t="str">
        <f>B96&amp;"_"&amp;D96</f>
        <v>T24_40</v>
      </c>
      <c r="B96" s="2" t="s">
        <v>161</v>
      </c>
      <c r="C96" s="2" t="str">
        <f>LEFT(B96,1)</f>
        <v>T</v>
      </c>
      <c r="D96" s="2">
        <v>40</v>
      </c>
      <c r="E96" s="2" t="str">
        <f>C96&amp;D96</f>
        <v>T40</v>
      </c>
      <c r="F96" s="3">
        <v>8.5207841680980607</v>
      </c>
      <c r="H96" s="2">
        <f>VLOOKUP(B96,weights!A:D,4,FALSE)</f>
        <v>3.0000000000000249E-2</v>
      </c>
      <c r="I96">
        <f>(F96/44.6596)/H96</f>
        <v>6.3598003326630712</v>
      </c>
    </row>
    <row r="97" spans="1:9" x14ac:dyDescent="0.4">
      <c r="A97" s="2" t="str">
        <f>B97&amp;"_"&amp;D97</f>
        <v>T25_40</v>
      </c>
      <c r="B97" s="2" t="s">
        <v>162</v>
      </c>
      <c r="C97" s="2" t="str">
        <f>LEFT(B97,1)</f>
        <v>T</v>
      </c>
      <c r="D97" s="2">
        <v>40</v>
      </c>
      <c r="E97" s="2" t="str">
        <f>C97&amp;D97</f>
        <v>T40</v>
      </c>
      <c r="F97" s="3">
        <v>15.4158324990634</v>
      </c>
      <c r="H97" s="2">
        <f>VLOOKUP(B97,weights!A:D,4,FALSE)</f>
        <v>4.0000000000000036E-2</v>
      </c>
      <c r="I97">
        <f>(F97/44.6596)/H97</f>
        <v>8.6296297431366309</v>
      </c>
    </row>
  </sheetData>
  <sortState xmlns:xlrd2="http://schemas.microsoft.com/office/spreadsheetml/2017/richdata2" ref="A2:I98">
    <sortCondition ref="C2:C98"/>
    <sortCondition ref="D2:D9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0D279-A28E-4CC0-A353-6BCCBA2B0717}">
  <dimension ref="A1:G6"/>
  <sheetViews>
    <sheetView workbookViewId="0">
      <selection activeCell="C1" sqref="B1:C1048576"/>
    </sheetView>
  </sheetViews>
  <sheetFormatPr defaultRowHeight="14.6" x14ac:dyDescent="0.4"/>
  <sheetData>
    <row r="1" spans="1:7" x14ac:dyDescent="0.4">
      <c r="A1" s="2" t="s">
        <v>172</v>
      </c>
      <c r="B1" t="s">
        <v>190</v>
      </c>
      <c r="C1" t="s">
        <v>191</v>
      </c>
      <c r="D1" t="s">
        <v>193</v>
      </c>
      <c r="E1" t="s">
        <v>188</v>
      </c>
      <c r="F1" t="s">
        <v>189</v>
      </c>
      <c r="G1" t="s">
        <v>192</v>
      </c>
    </row>
    <row r="2" spans="1:7" x14ac:dyDescent="0.4">
      <c r="A2" s="2">
        <v>10</v>
      </c>
      <c r="B2">
        <v>0.60554253458717811</v>
      </c>
      <c r="C2">
        <v>0.23859977369714047</v>
      </c>
      <c r="D2">
        <v>4</v>
      </c>
      <c r="E2">
        <v>0.60741792873564182</v>
      </c>
      <c r="F2">
        <v>4.6862557781135745E-2</v>
      </c>
      <c r="G2">
        <v>4</v>
      </c>
    </row>
    <row r="3" spans="1:7" x14ac:dyDescent="0.4">
      <c r="A3" s="2">
        <v>20</v>
      </c>
      <c r="B3">
        <v>2.8714994330732946</v>
      </c>
      <c r="C3">
        <v>0.5511743108305418</v>
      </c>
      <c r="D3">
        <v>5</v>
      </c>
      <c r="E3">
        <v>3.8403176564904213</v>
      </c>
      <c r="F3">
        <v>0.23134240017497734</v>
      </c>
      <c r="G3">
        <v>3</v>
      </c>
    </row>
    <row r="4" spans="1:7" x14ac:dyDescent="0.4">
      <c r="A4" s="2">
        <v>30</v>
      </c>
      <c r="B4">
        <v>11.047820250447034</v>
      </c>
      <c r="C4">
        <v>1.1165949711661125</v>
      </c>
      <c r="D4">
        <v>5</v>
      </c>
      <c r="E4">
        <v>10.339339953130004</v>
      </c>
      <c r="F4">
        <v>1.0573053149959128</v>
      </c>
      <c r="G4">
        <v>5</v>
      </c>
    </row>
    <row r="5" spans="1:7" x14ac:dyDescent="0.4">
      <c r="A5" s="2">
        <v>35</v>
      </c>
      <c r="B5">
        <v>13.16382992234047</v>
      </c>
      <c r="C5">
        <v>0.47379152375144251</v>
      </c>
      <c r="D5">
        <v>24</v>
      </c>
      <c r="E5">
        <v>7.8668829114903156</v>
      </c>
      <c r="F5">
        <v>0.15052176352018523</v>
      </c>
      <c r="G5">
        <v>22</v>
      </c>
    </row>
    <row r="6" spans="1:7" x14ac:dyDescent="0.4">
      <c r="A6" s="2">
        <v>40</v>
      </c>
      <c r="B6">
        <v>9.0518862811674978</v>
      </c>
      <c r="C6">
        <v>0.68643268048481054</v>
      </c>
      <c r="D6">
        <v>13</v>
      </c>
      <c r="E6">
        <v>6.8586195077365915</v>
      </c>
      <c r="F6">
        <v>0.33573232846036466</v>
      </c>
      <c r="G6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BC237-78BB-41A2-884E-CF29C4453884}">
  <dimension ref="A1:H31"/>
  <sheetViews>
    <sheetView workbookViewId="0">
      <selection activeCell="L9" sqref="L9"/>
    </sheetView>
  </sheetViews>
  <sheetFormatPr defaultRowHeight="14.6" x14ac:dyDescent="0.4"/>
  <sheetData>
    <row r="1" spans="1:8" x14ac:dyDescent="0.4">
      <c r="A1" s="2" t="s">
        <v>113</v>
      </c>
      <c r="B1" s="2" t="s">
        <v>114</v>
      </c>
      <c r="C1" s="2" t="s">
        <v>194</v>
      </c>
      <c r="D1" s="2" t="s">
        <v>172</v>
      </c>
      <c r="E1" s="2" t="s">
        <v>182</v>
      </c>
      <c r="F1" s="2" t="s">
        <v>112</v>
      </c>
      <c r="G1" s="2" t="s">
        <v>181</v>
      </c>
      <c r="H1" s="2" t="s">
        <v>183</v>
      </c>
    </row>
    <row r="2" spans="1:8" x14ac:dyDescent="0.4">
      <c r="A2" t="s">
        <v>2</v>
      </c>
      <c r="B2" t="s">
        <v>115</v>
      </c>
      <c r="C2" t="s">
        <v>176</v>
      </c>
      <c r="D2">
        <v>35</v>
      </c>
      <c r="E2" t="s">
        <v>184</v>
      </c>
      <c r="F2">
        <v>11.847180579578099</v>
      </c>
      <c r="G2">
        <v>0.04</v>
      </c>
      <c r="H2">
        <v>6.6319338840798503</v>
      </c>
    </row>
    <row r="3" spans="1:8" x14ac:dyDescent="0.4">
      <c r="A3" t="s">
        <v>21</v>
      </c>
      <c r="B3" t="s">
        <v>125</v>
      </c>
      <c r="C3" t="s">
        <v>176</v>
      </c>
      <c r="D3">
        <v>35</v>
      </c>
      <c r="E3" t="s">
        <v>184</v>
      </c>
      <c r="F3">
        <v>18.4094001845727</v>
      </c>
      <c r="G3">
        <v>9.0000000000000302E-2</v>
      </c>
      <c r="H3">
        <v>4.5801774073143511</v>
      </c>
    </row>
    <row r="4" spans="1:8" x14ac:dyDescent="0.4">
      <c r="A4" t="s">
        <v>51</v>
      </c>
      <c r="B4" t="s">
        <v>139</v>
      </c>
      <c r="C4" t="s">
        <v>176</v>
      </c>
      <c r="D4">
        <v>35</v>
      </c>
      <c r="E4" t="s">
        <v>184</v>
      </c>
      <c r="F4">
        <v>9.6787483347537204</v>
      </c>
      <c r="G4">
        <v>2.0000000000000018E-2</v>
      </c>
      <c r="H4">
        <v>10.836134151172102</v>
      </c>
    </row>
    <row r="5" spans="1:8" x14ac:dyDescent="0.4">
      <c r="A5" t="s">
        <v>53</v>
      </c>
      <c r="B5" t="s">
        <v>140</v>
      </c>
      <c r="C5" t="s">
        <v>176</v>
      </c>
      <c r="D5">
        <v>35</v>
      </c>
      <c r="E5" t="s">
        <v>184</v>
      </c>
      <c r="F5">
        <v>15.128499404711301</v>
      </c>
      <c r="G5">
        <v>8.0000000000000071E-2</v>
      </c>
      <c r="H5">
        <v>4.2343917670308535</v>
      </c>
    </row>
    <row r="6" spans="1:8" x14ac:dyDescent="0.4">
      <c r="A6" t="s">
        <v>55</v>
      </c>
      <c r="B6" t="s">
        <v>141</v>
      </c>
      <c r="C6" t="s">
        <v>176</v>
      </c>
      <c r="D6">
        <v>35</v>
      </c>
      <c r="E6" t="s">
        <v>184</v>
      </c>
      <c r="F6">
        <v>11.238228706585801</v>
      </c>
      <c r="G6">
        <v>3.0000000000000249E-2</v>
      </c>
      <c r="H6">
        <v>8.3880649077210041</v>
      </c>
    </row>
    <row r="7" spans="1:8" x14ac:dyDescent="0.4">
      <c r="A7" t="s">
        <v>57</v>
      </c>
      <c r="B7" t="s">
        <v>142</v>
      </c>
      <c r="C7" t="s">
        <v>176</v>
      </c>
      <c r="D7">
        <v>35</v>
      </c>
      <c r="E7" t="s">
        <v>184</v>
      </c>
      <c r="F7">
        <v>8.4345730128077605</v>
      </c>
      <c r="G7">
        <v>4.0000000000000036E-2</v>
      </c>
      <c r="H7">
        <v>4.72159010202048</v>
      </c>
    </row>
    <row r="8" spans="1:8" x14ac:dyDescent="0.4">
      <c r="A8" t="s">
        <v>4</v>
      </c>
      <c r="B8" t="s">
        <v>116</v>
      </c>
      <c r="C8" t="s">
        <v>176</v>
      </c>
      <c r="D8">
        <v>35</v>
      </c>
      <c r="E8" t="s">
        <v>184</v>
      </c>
      <c r="F8">
        <v>13.6895055128251</v>
      </c>
      <c r="G8">
        <v>0.03</v>
      </c>
      <c r="H8">
        <v>10.217665416338333</v>
      </c>
    </row>
    <row r="9" spans="1:8" x14ac:dyDescent="0.4">
      <c r="A9" t="s">
        <v>59</v>
      </c>
      <c r="B9" t="s">
        <v>143</v>
      </c>
      <c r="C9" t="s">
        <v>176</v>
      </c>
      <c r="D9">
        <v>35</v>
      </c>
      <c r="E9" t="s">
        <v>184</v>
      </c>
      <c r="F9">
        <v>15.9122450348224</v>
      </c>
      <c r="G9">
        <v>4.9999999999999822E-2</v>
      </c>
      <c r="H9">
        <v>7.1260132355965835</v>
      </c>
    </row>
    <row r="10" spans="1:8" x14ac:dyDescent="0.4">
      <c r="A10" t="s">
        <v>6</v>
      </c>
      <c r="B10" t="s">
        <v>117</v>
      </c>
      <c r="C10" t="s">
        <v>176</v>
      </c>
      <c r="D10">
        <v>35</v>
      </c>
      <c r="E10" t="s">
        <v>184</v>
      </c>
      <c r="F10">
        <v>12.8406521217298</v>
      </c>
      <c r="G10">
        <v>0.06</v>
      </c>
      <c r="H10">
        <v>4.7920462497536178</v>
      </c>
    </row>
    <row r="11" spans="1:8" x14ac:dyDescent="0.4">
      <c r="A11" t="s">
        <v>8</v>
      </c>
      <c r="B11" t="s">
        <v>118</v>
      </c>
      <c r="C11" t="s">
        <v>176</v>
      </c>
      <c r="D11">
        <v>35</v>
      </c>
      <c r="E11" t="s">
        <v>184</v>
      </c>
      <c r="F11">
        <v>14.259287931849</v>
      </c>
      <c r="G11">
        <v>5.0000000000000001E-3</v>
      </c>
      <c r="H11">
        <v>63.857660757592996</v>
      </c>
    </row>
    <row r="12" spans="1:8" x14ac:dyDescent="0.4">
      <c r="A12" t="s">
        <v>10</v>
      </c>
      <c r="B12" t="s">
        <v>119</v>
      </c>
      <c r="C12" t="s">
        <v>176</v>
      </c>
      <c r="D12">
        <v>35</v>
      </c>
      <c r="E12" t="s">
        <v>184</v>
      </c>
      <c r="F12">
        <v>16.6412420626921</v>
      </c>
      <c r="G12">
        <v>5.0000000000000001E-3</v>
      </c>
      <c r="H12">
        <v>74.524814654372634</v>
      </c>
    </row>
    <row r="13" spans="1:8" x14ac:dyDescent="0.4">
      <c r="A13" t="s">
        <v>23</v>
      </c>
      <c r="B13" t="s">
        <v>126</v>
      </c>
      <c r="C13" t="s">
        <v>176</v>
      </c>
      <c r="D13">
        <v>35</v>
      </c>
      <c r="E13" t="s">
        <v>184</v>
      </c>
      <c r="F13">
        <v>18.683706390383801</v>
      </c>
      <c r="G13">
        <v>0.04</v>
      </c>
      <c r="H13">
        <v>10.458953052861984</v>
      </c>
    </row>
    <row r="14" spans="1:8" x14ac:dyDescent="0.4">
      <c r="A14" t="s">
        <v>25</v>
      </c>
      <c r="B14" t="s">
        <v>127</v>
      </c>
      <c r="C14" t="s">
        <v>176</v>
      </c>
      <c r="D14">
        <v>35</v>
      </c>
      <c r="E14" t="s">
        <v>184</v>
      </c>
      <c r="F14">
        <v>19.043372365616101</v>
      </c>
      <c r="G14">
        <v>0.01</v>
      </c>
      <c r="H14">
        <v>42.641161957599486</v>
      </c>
    </row>
    <row r="15" spans="1:8" x14ac:dyDescent="0.4">
      <c r="A15" t="s">
        <v>27</v>
      </c>
      <c r="B15" t="s">
        <v>128</v>
      </c>
      <c r="C15" t="s">
        <v>176</v>
      </c>
      <c r="D15">
        <v>35</v>
      </c>
      <c r="E15" t="s">
        <v>184</v>
      </c>
      <c r="F15">
        <v>14.6368170010401</v>
      </c>
      <c r="G15">
        <v>0.05</v>
      </c>
      <c r="H15">
        <v>6.5548356908884537</v>
      </c>
    </row>
    <row r="16" spans="1:8" x14ac:dyDescent="0.4">
      <c r="A16" t="s">
        <v>29</v>
      </c>
      <c r="B16" t="s">
        <v>129</v>
      </c>
      <c r="C16" t="s">
        <v>176</v>
      </c>
      <c r="D16">
        <v>35</v>
      </c>
      <c r="E16" t="s">
        <v>184</v>
      </c>
      <c r="F16">
        <v>15.056114734185501</v>
      </c>
      <c r="G16">
        <v>0.01</v>
      </c>
      <c r="H16">
        <v>33.713053261080489</v>
      </c>
    </row>
    <row r="17" spans="1:8" x14ac:dyDescent="0.4">
      <c r="A17" t="s">
        <v>12</v>
      </c>
      <c r="B17" t="s">
        <v>120</v>
      </c>
      <c r="C17" t="s">
        <v>178</v>
      </c>
      <c r="D17">
        <v>35</v>
      </c>
      <c r="E17" t="s">
        <v>186</v>
      </c>
      <c r="F17">
        <v>12.112546494904</v>
      </c>
      <c r="G17">
        <v>0.04</v>
      </c>
      <c r="H17">
        <v>6.7804830847701281</v>
      </c>
    </row>
    <row r="18" spans="1:8" x14ac:dyDescent="0.4">
      <c r="A18" t="s">
        <v>31</v>
      </c>
      <c r="B18" t="s">
        <v>130</v>
      </c>
      <c r="C18" t="s">
        <v>178</v>
      </c>
      <c r="D18">
        <v>35</v>
      </c>
      <c r="E18" t="s">
        <v>186</v>
      </c>
      <c r="F18">
        <v>18.680385227115298</v>
      </c>
      <c r="G18">
        <v>3.0000000000000027E-2</v>
      </c>
      <c r="H18">
        <v>13.942791864918393</v>
      </c>
    </row>
    <row r="19" spans="1:8" x14ac:dyDescent="0.4">
      <c r="A19" t="s">
        <v>71</v>
      </c>
      <c r="B19" t="s">
        <v>148</v>
      </c>
      <c r="C19" t="s">
        <v>178</v>
      </c>
      <c r="D19">
        <v>35</v>
      </c>
      <c r="E19" t="s">
        <v>186</v>
      </c>
      <c r="F19">
        <v>15.9246571486545</v>
      </c>
      <c r="G19">
        <v>3.9999999999999591E-2</v>
      </c>
      <c r="H19">
        <v>8.9144647223971241</v>
      </c>
    </row>
    <row r="20" spans="1:8" x14ac:dyDescent="0.4">
      <c r="A20" t="s">
        <v>73</v>
      </c>
      <c r="B20" t="s">
        <v>149</v>
      </c>
      <c r="C20" t="s">
        <v>178</v>
      </c>
      <c r="D20">
        <v>35</v>
      </c>
      <c r="E20" t="s">
        <v>186</v>
      </c>
      <c r="F20">
        <v>11.656545986488799</v>
      </c>
      <c r="G20">
        <v>4.9999999999999822E-2</v>
      </c>
      <c r="H20">
        <v>5.2201748275796653</v>
      </c>
    </row>
    <row r="21" spans="1:8" x14ac:dyDescent="0.4">
      <c r="A21" t="s">
        <v>75</v>
      </c>
      <c r="B21" t="s">
        <v>150</v>
      </c>
      <c r="C21" t="s">
        <v>178</v>
      </c>
      <c r="D21">
        <v>35</v>
      </c>
      <c r="E21" t="s">
        <v>186</v>
      </c>
      <c r="F21">
        <v>10.164546133961201</v>
      </c>
      <c r="G21">
        <v>4.9999999999999822E-2</v>
      </c>
      <c r="H21">
        <v>4.552009482378363</v>
      </c>
    </row>
    <row r="22" spans="1:8" x14ac:dyDescent="0.4">
      <c r="A22" t="s">
        <v>77</v>
      </c>
      <c r="B22" t="s">
        <v>151</v>
      </c>
      <c r="C22" t="s">
        <v>178</v>
      </c>
      <c r="D22">
        <v>35</v>
      </c>
      <c r="E22" t="s">
        <v>186</v>
      </c>
      <c r="F22">
        <v>6.3275475204402802</v>
      </c>
      <c r="G22">
        <v>3.0000000000000027E-2</v>
      </c>
      <c r="H22">
        <v>4.7227975772586968</v>
      </c>
    </row>
    <row r="23" spans="1:8" x14ac:dyDescent="0.4">
      <c r="A23" t="s">
        <v>14</v>
      </c>
      <c r="B23" t="s">
        <v>121</v>
      </c>
      <c r="C23" t="s">
        <v>178</v>
      </c>
      <c r="D23">
        <v>35</v>
      </c>
      <c r="E23" t="s">
        <v>186</v>
      </c>
      <c r="F23">
        <v>14.581782683542301</v>
      </c>
      <c r="G23">
        <v>5.0000000000000001E-3</v>
      </c>
      <c r="H23">
        <v>65.301895599343922</v>
      </c>
    </row>
    <row r="24" spans="1:8" x14ac:dyDescent="0.4">
      <c r="A24" t="s">
        <v>79</v>
      </c>
      <c r="B24" t="s">
        <v>152</v>
      </c>
      <c r="C24" t="s">
        <v>178</v>
      </c>
      <c r="D24">
        <v>35</v>
      </c>
      <c r="E24" t="s">
        <v>186</v>
      </c>
      <c r="F24">
        <v>13.5586660370759</v>
      </c>
      <c r="G24">
        <v>3.0000000000000249E-2</v>
      </c>
      <c r="H24">
        <v>10.120008566337203</v>
      </c>
    </row>
    <row r="25" spans="1:8" x14ac:dyDescent="0.4">
      <c r="A25" t="s">
        <v>16</v>
      </c>
      <c r="B25" t="s">
        <v>122</v>
      </c>
      <c r="C25" t="s">
        <v>178</v>
      </c>
      <c r="D25">
        <v>35</v>
      </c>
      <c r="E25" t="s">
        <v>186</v>
      </c>
      <c r="F25">
        <v>17.119899722117701</v>
      </c>
      <c r="G25">
        <v>0.04</v>
      </c>
      <c r="H25">
        <v>9.583549629932703</v>
      </c>
    </row>
    <row r="26" spans="1:8" x14ac:dyDescent="0.4">
      <c r="A26" t="s">
        <v>18</v>
      </c>
      <c r="B26" t="s">
        <v>123</v>
      </c>
      <c r="C26" t="s">
        <v>178</v>
      </c>
      <c r="D26">
        <v>35</v>
      </c>
      <c r="E26" t="s">
        <v>186</v>
      </c>
      <c r="F26">
        <v>11.726618170800601</v>
      </c>
      <c r="G26">
        <v>0.03</v>
      </c>
      <c r="H26">
        <v>8.7525923286375171</v>
      </c>
    </row>
    <row r="27" spans="1:8" x14ac:dyDescent="0.4">
      <c r="A27" t="s">
        <v>20</v>
      </c>
      <c r="B27" t="s">
        <v>124</v>
      </c>
      <c r="C27" t="s">
        <v>178</v>
      </c>
      <c r="D27">
        <v>35</v>
      </c>
      <c r="E27" t="s">
        <v>186</v>
      </c>
      <c r="F27">
        <v>15.688502655737899</v>
      </c>
      <c r="G27">
        <v>0.04</v>
      </c>
      <c r="H27">
        <v>8.782267785502949</v>
      </c>
    </row>
    <row r="28" spans="1:8" x14ac:dyDescent="0.4">
      <c r="A28" t="s">
        <v>33</v>
      </c>
      <c r="B28" t="s">
        <v>131</v>
      </c>
      <c r="C28" t="s">
        <v>178</v>
      </c>
      <c r="D28">
        <v>35</v>
      </c>
      <c r="E28" t="s">
        <v>186</v>
      </c>
      <c r="F28">
        <v>13.665276909606099</v>
      </c>
      <c r="G28">
        <v>5.0000000000000266E-2</v>
      </c>
      <c r="H28">
        <v>6.1197489048742169</v>
      </c>
    </row>
    <row r="29" spans="1:8" x14ac:dyDescent="0.4">
      <c r="A29" t="s">
        <v>35</v>
      </c>
      <c r="B29" t="s">
        <v>132</v>
      </c>
      <c r="C29" t="s">
        <v>178</v>
      </c>
      <c r="D29">
        <v>35</v>
      </c>
      <c r="E29" t="s">
        <v>186</v>
      </c>
      <c r="F29">
        <v>23.700697891390501</v>
      </c>
      <c r="G29">
        <v>4.9999999999999822E-2</v>
      </c>
      <c r="H29">
        <v>10.613932006283346</v>
      </c>
    </row>
    <row r="30" spans="1:8" x14ac:dyDescent="0.4">
      <c r="A30" t="s">
        <v>37</v>
      </c>
      <c r="B30" t="s">
        <v>133</v>
      </c>
      <c r="C30" t="s">
        <v>178</v>
      </c>
      <c r="D30">
        <v>35</v>
      </c>
      <c r="E30" t="s">
        <v>186</v>
      </c>
      <c r="F30">
        <v>26.9778022901491</v>
      </c>
      <c r="G30">
        <v>0.05</v>
      </c>
      <c r="H30">
        <v>12.081524371086664</v>
      </c>
    </row>
    <row r="31" spans="1:8" x14ac:dyDescent="0.4">
      <c r="A31" t="s">
        <v>39</v>
      </c>
      <c r="B31" t="s">
        <v>134</v>
      </c>
      <c r="C31" t="s">
        <v>178</v>
      </c>
      <c r="D31">
        <v>35</v>
      </c>
      <c r="E31" t="s">
        <v>186</v>
      </c>
      <c r="F31">
        <v>15.9402724633501</v>
      </c>
      <c r="G31">
        <v>4.9999999999999822E-2</v>
      </c>
      <c r="H31">
        <v>7.1385648162321909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output</vt:lpstr>
      <vt:lpstr>cleaned</vt:lpstr>
      <vt:lpstr>constraints</vt:lpstr>
      <vt:lpstr>weights</vt:lpstr>
      <vt:lpstr>MR</vt:lpstr>
      <vt:lpstr>MR_summary</vt:lpstr>
      <vt:lpstr>MR_box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2021-02-25T19:36:59Z</dcterms:created>
  <dcterms:modified xsi:type="dcterms:W3CDTF">2021-03-04T21:58:36Z</dcterms:modified>
</cp:coreProperties>
</file>