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NOPP_gigas_ploidy_temp\NOPP-cgigas-ploidy-temp\feeding_rate\"/>
    </mc:Choice>
  </mc:AlternateContent>
  <xr:revisionPtr revIDLastSave="0" documentId="13_ncr:1_{62487203-1F3D-404B-85C8-E44A46F1A0CD}" xr6:coauthVersionLast="47" xr6:coauthVersionMax="47" xr10:uidLastSave="{00000000-0000-0000-0000-000000000000}"/>
  <bookViews>
    <workbookView xWindow="32811" yWindow="-103" windowWidth="33120" windowHeight="18103" xr2:uid="{00000000-000D-0000-FFFF-FFFF00000000}"/>
  </bookViews>
  <sheets>
    <sheet name="heat" sheetId="9" r:id="rId1"/>
    <sheet name="ambient" sheetId="14" r:id="rId2"/>
    <sheet name="data" sheetId="1" r:id="rId3"/>
    <sheet name="key" sheetId="15" r:id="rId4"/>
    <sheet name="t-10" sheetId="4" r:id="rId5"/>
    <sheet name="t1" sheetId="8" r:id="rId6"/>
    <sheet name="t5" sheetId="5" r:id="rId7"/>
    <sheet name="t10" sheetId="6" r:id="rId8"/>
    <sheet name="t15" sheetId="7" r:id="rId9"/>
    <sheet name="t20" sheetId="13" r:id="rId10"/>
    <sheet name="calibration_curve" sheetId="2" r:id="rId11"/>
    <sheet name="blank" sheetId="10" r:id="rId12"/>
    <sheet name="trt_list" sheetId="12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7" i="9" l="1"/>
  <c r="J352" i="9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2" i="1"/>
  <c r="J284" i="1"/>
  <c r="J286" i="1"/>
  <c r="J288" i="1"/>
  <c r="J290" i="1"/>
  <c r="J292" i="1"/>
  <c r="J294" i="1"/>
  <c r="J296" i="1"/>
  <c r="J298" i="1"/>
  <c r="J300" i="1"/>
  <c r="J302" i="1"/>
  <c r="J304" i="1"/>
  <c r="J306" i="1"/>
  <c r="J312" i="1"/>
  <c r="J318" i="1"/>
  <c r="J321" i="1"/>
  <c r="J327" i="1"/>
  <c r="J333" i="1"/>
  <c r="J339" i="1"/>
  <c r="J343" i="1"/>
  <c r="J348" i="1"/>
  <c r="J353" i="1"/>
  <c r="J358" i="1"/>
  <c r="J363" i="1"/>
  <c r="J369" i="1"/>
  <c r="J375" i="1"/>
  <c r="J381" i="1"/>
  <c r="J387" i="1"/>
  <c r="J393" i="1"/>
  <c r="J399" i="1"/>
  <c r="J405" i="1"/>
  <c r="J411" i="1"/>
  <c r="J417" i="1"/>
  <c r="J422" i="1"/>
  <c r="J427" i="1"/>
  <c r="J432" i="1"/>
  <c r="J437" i="1"/>
  <c r="J442" i="1"/>
  <c r="J447" i="1"/>
  <c r="J450" i="1"/>
  <c r="J455" i="1"/>
  <c r="J458" i="1"/>
  <c r="J461" i="1"/>
  <c r="J464" i="1"/>
  <c r="J468" i="1"/>
  <c r="J473" i="1"/>
  <c r="J477" i="1"/>
  <c r="J482" i="1"/>
  <c r="J484" i="1"/>
  <c r="J486" i="1"/>
  <c r="J489" i="1"/>
  <c r="J492" i="1"/>
  <c r="J496" i="1"/>
  <c r="J499" i="1"/>
  <c r="J503" i="1"/>
  <c r="J506" i="1"/>
  <c r="J509" i="1"/>
  <c r="J512" i="1"/>
  <c r="J515" i="1"/>
  <c r="J520" i="1"/>
  <c r="J524" i="1"/>
  <c r="J529" i="1"/>
  <c r="J532" i="1"/>
  <c r="J537" i="1"/>
  <c r="J542" i="1"/>
  <c r="J547" i="1"/>
  <c r="J550" i="1"/>
  <c r="J553" i="1"/>
  <c r="J556" i="1"/>
  <c r="J560" i="1"/>
  <c r="J565" i="1"/>
  <c r="J569" i="1"/>
  <c r="J573" i="1"/>
  <c r="J577" i="1"/>
  <c r="J581" i="1"/>
  <c r="J2" i="1"/>
  <c r="J4" i="1"/>
  <c r="J5" i="1"/>
  <c r="J7" i="1"/>
  <c r="J9" i="1"/>
  <c r="J11" i="1"/>
  <c r="J12" i="1"/>
  <c r="J14" i="1"/>
  <c r="J16" i="1"/>
  <c r="J18" i="1"/>
  <c r="J20" i="1"/>
  <c r="J22" i="1"/>
  <c r="J25" i="1"/>
  <c r="J27" i="1"/>
  <c r="J33" i="1"/>
  <c r="J39" i="1"/>
  <c r="J43" i="1"/>
  <c r="J49" i="1"/>
  <c r="J55" i="1"/>
  <c r="J62" i="1"/>
  <c r="J64" i="1"/>
  <c r="J69" i="1"/>
  <c r="J74" i="1"/>
  <c r="J79" i="1"/>
  <c r="J84" i="1"/>
  <c r="J89" i="1"/>
  <c r="J92" i="1"/>
  <c r="J96" i="1"/>
  <c r="J100" i="1"/>
  <c r="J104" i="1"/>
  <c r="J108" i="1"/>
  <c r="J113" i="1"/>
  <c r="J118" i="1"/>
  <c r="J123" i="1"/>
  <c r="J128" i="1"/>
  <c r="J132" i="1"/>
  <c r="J136" i="1"/>
  <c r="J140" i="1"/>
  <c r="J144" i="1"/>
  <c r="J148" i="1"/>
  <c r="J152" i="1"/>
  <c r="J156" i="1"/>
  <c r="J160" i="1"/>
  <c r="J163" i="1"/>
  <c r="J166" i="1"/>
  <c r="J169" i="1"/>
  <c r="J173" i="1"/>
  <c r="J177" i="1"/>
  <c r="J181" i="1"/>
  <c r="J185" i="1"/>
  <c r="J190" i="1"/>
  <c r="J195" i="1"/>
  <c r="J199" i="1"/>
  <c r="J203" i="1"/>
  <c r="J207" i="1"/>
  <c r="J211" i="1"/>
  <c r="J215" i="1"/>
  <c r="J219" i="1"/>
  <c r="J223" i="1"/>
  <c r="J227" i="1"/>
  <c r="J230" i="1"/>
  <c r="J233" i="1"/>
  <c r="J237" i="1"/>
  <c r="J241" i="1"/>
  <c r="J244" i="1"/>
  <c r="J248" i="1"/>
  <c r="J251" i="1"/>
  <c r="J254" i="1"/>
  <c r="J256" i="1"/>
  <c r="J259" i="1"/>
  <c r="J261" i="1"/>
  <c r="J265" i="1"/>
  <c r="J268" i="1"/>
  <c r="J272" i="1"/>
  <c r="J275" i="1"/>
  <c r="J465" i="1"/>
  <c r="J224" i="1"/>
  <c r="J170" i="1"/>
  <c r="J474" i="1"/>
  <c r="J245" i="1"/>
  <c r="J585" i="1"/>
  <c r="J462" i="1"/>
  <c r="J490" i="1"/>
  <c r="J234" i="1"/>
  <c r="J174" i="1"/>
  <c r="J570" i="1"/>
  <c r="J220" i="1"/>
  <c r="J561" i="1"/>
  <c r="J588" i="1"/>
  <c r="J574" i="1"/>
  <c r="J582" i="1"/>
  <c r="J578" i="1"/>
  <c r="J557" i="1"/>
  <c r="J186" i="1"/>
  <c r="J182" i="1"/>
  <c r="J566" i="1"/>
  <c r="J208" i="1"/>
  <c r="J459" i="1"/>
  <c r="J456" i="1"/>
  <c r="J487" i="1"/>
  <c r="J204" i="1"/>
  <c r="J591" i="1"/>
  <c r="J448" i="1"/>
  <c r="J521" i="1"/>
  <c r="J500" i="1"/>
  <c r="J212" i="1"/>
  <c r="J153" i="1"/>
  <c r="J493" i="1"/>
  <c r="J216" i="1"/>
  <c r="J149" i="1"/>
  <c r="J178" i="1"/>
  <c r="J262" i="1"/>
  <c r="J269" i="1"/>
  <c r="J196" i="1"/>
  <c r="J200" i="1"/>
  <c r="J238" i="1"/>
  <c r="J191" i="1"/>
  <c r="J277" i="1"/>
  <c r="J349" i="1"/>
  <c r="J370" i="1"/>
  <c r="J287" i="1"/>
  <c r="J406" i="1"/>
  <c r="J376" i="1"/>
  <c r="J412" i="1"/>
  <c r="J299" i="1"/>
  <c r="J328" i="1"/>
  <c r="J394" i="1"/>
  <c r="J145" i="1"/>
  <c r="J291" i="1"/>
  <c r="J307" i="1"/>
  <c r="J400" i="1"/>
  <c r="J141" i="1"/>
  <c r="J382" i="1"/>
  <c r="J283" i="1"/>
  <c r="J293" i="1"/>
  <c r="J297" i="1"/>
  <c r="J354" i="1"/>
  <c r="J295" i="1"/>
  <c r="J301" i="1"/>
  <c r="J303" i="1"/>
  <c r="J305" i="1"/>
  <c r="J322" i="1"/>
  <c r="J359" i="1"/>
  <c r="J364" i="1"/>
  <c r="J124" i="1"/>
  <c r="J313" i="1"/>
  <c r="J334" i="1"/>
  <c r="J344" i="1"/>
  <c r="J157" i="1"/>
  <c r="J388" i="1"/>
  <c r="J285" i="1"/>
  <c r="J15" i="1"/>
  <c r="J289" i="1"/>
  <c r="J340" i="1"/>
  <c r="J319" i="1"/>
  <c r="J137" i="1"/>
  <c r="J13" i="1"/>
  <c r="J119" i="1"/>
  <c r="J10" i="1"/>
  <c r="J21" i="1"/>
  <c r="J23" i="1"/>
  <c r="J8" i="1"/>
  <c r="J17" i="1"/>
  <c r="J61" i="1"/>
  <c r="J133" i="1"/>
  <c r="J24" i="1"/>
  <c r="J28" i="1"/>
  <c r="J6" i="1"/>
  <c r="J129" i="1"/>
  <c r="J3" i="1"/>
  <c r="J19" i="1"/>
  <c r="J26" i="1"/>
  <c r="J114" i="1"/>
  <c r="J109" i="1"/>
  <c r="J63" i="1"/>
  <c r="J40" i="1"/>
  <c r="J34" i="1"/>
  <c r="J50" i="1"/>
  <c r="J44" i="1"/>
  <c r="J75" i="1"/>
  <c r="J80" i="1"/>
  <c r="J56" i="1"/>
  <c r="J65" i="1"/>
  <c r="J70" i="1"/>
  <c r="J85" i="1"/>
  <c r="J469" i="1"/>
  <c r="J401" i="1"/>
  <c r="J389" i="1"/>
  <c r="J438" i="1"/>
  <c r="J323" i="1"/>
  <c r="J345" i="1"/>
  <c r="J418" i="1"/>
  <c r="J365" i="1"/>
  <c r="J423" i="1"/>
  <c r="J29" i="1"/>
  <c r="J320" i="1"/>
  <c r="J360" i="1"/>
  <c r="J516" i="1"/>
  <c r="J543" i="1"/>
  <c r="J341" i="1"/>
  <c r="J413" i="1"/>
  <c r="J355" i="1"/>
  <c r="J335" i="1"/>
  <c r="J371" i="1"/>
  <c r="J407" i="1"/>
  <c r="J35" i="1"/>
  <c r="J395" i="1"/>
  <c r="J308" i="1"/>
  <c r="J377" i="1"/>
  <c r="J51" i="1"/>
  <c r="J538" i="1"/>
  <c r="J41" i="1"/>
  <c r="J329" i="1"/>
  <c r="J451" i="1"/>
  <c r="J525" i="1"/>
  <c r="J383" i="1"/>
  <c r="J428" i="1"/>
  <c r="J350" i="1"/>
  <c r="J443" i="1"/>
  <c r="J45" i="1"/>
  <c r="J478" i="1"/>
  <c r="J433" i="1"/>
  <c r="J314" i="1"/>
  <c r="J533" i="1"/>
  <c r="J57" i="1"/>
  <c r="J150" i="1"/>
  <c r="J154" i="1"/>
  <c r="J171" i="1"/>
  <c r="J175" i="1"/>
  <c r="J179" i="1"/>
  <c r="J183" i="1"/>
  <c r="J187" i="1"/>
  <c r="J192" i="1"/>
  <c r="J197" i="1"/>
  <c r="J201" i="1"/>
  <c r="J205" i="1"/>
  <c r="J209" i="1"/>
  <c r="J213" i="1"/>
  <c r="J217" i="1"/>
  <c r="J221" i="1"/>
  <c r="J225" i="1"/>
  <c r="J228" i="1"/>
  <c r="J231" i="1"/>
  <c r="J466" i="1"/>
  <c r="J475" i="1"/>
  <c r="J494" i="1"/>
  <c r="J497" i="1"/>
  <c r="J501" i="1"/>
  <c r="J504" i="1"/>
  <c r="J507" i="1"/>
  <c r="J562" i="1"/>
  <c r="J589" i="1"/>
  <c r="J510" i="1"/>
  <c r="J513" i="1"/>
  <c r="J522" i="1"/>
  <c r="J530" i="1"/>
  <c r="J548" i="1"/>
  <c r="J554" i="1"/>
  <c r="J551" i="1"/>
  <c r="J558" i="1"/>
  <c r="J563" i="1"/>
  <c r="J567" i="1"/>
  <c r="J571" i="1"/>
  <c r="J575" i="1"/>
  <c r="J579" i="1"/>
  <c r="J583" i="1"/>
  <c r="J586" i="1"/>
  <c r="J246" i="1"/>
  <c r="J249" i="1"/>
  <c r="J235" i="1"/>
  <c r="J263" i="1"/>
  <c r="J239" i="1"/>
  <c r="J273" i="1"/>
  <c r="J188" i="1"/>
  <c r="J280" i="1"/>
  <c r="J252" i="1"/>
  <c r="J193" i="1"/>
  <c r="J257" i="1"/>
  <c r="J270" i="1"/>
  <c r="J30" i="1"/>
  <c r="J36" i="1"/>
  <c r="J42" i="1"/>
  <c r="J46" i="1"/>
  <c r="J52" i="1"/>
  <c r="J58" i="1"/>
  <c r="J66" i="1"/>
  <c r="J71" i="1"/>
  <c r="J76" i="1"/>
  <c r="J309" i="1"/>
  <c r="J315" i="1"/>
  <c r="J324" i="1"/>
  <c r="J330" i="1"/>
  <c r="J336" i="1"/>
  <c r="J342" i="1"/>
  <c r="J346" i="1"/>
  <c r="J351" i="1"/>
  <c r="J356" i="1"/>
  <c r="J361" i="1"/>
  <c r="J366" i="1"/>
  <c r="J372" i="1"/>
  <c r="J378" i="1"/>
  <c r="J384" i="1"/>
  <c r="J390" i="1"/>
  <c r="J396" i="1"/>
  <c r="J402" i="1"/>
  <c r="J408" i="1"/>
  <c r="J414" i="1"/>
  <c r="J419" i="1"/>
  <c r="J424" i="1"/>
  <c r="J429" i="1"/>
  <c r="J434" i="1"/>
  <c r="J439" i="1"/>
  <c r="J444" i="1"/>
  <c r="J452" i="1"/>
  <c r="J470" i="1"/>
  <c r="J479" i="1"/>
  <c r="J517" i="1"/>
  <c r="J526" i="1"/>
  <c r="J534" i="1"/>
  <c r="J539" i="1"/>
  <c r="J544" i="1"/>
  <c r="J81" i="1"/>
  <c r="J86" i="1"/>
  <c r="J90" i="1"/>
  <c r="J93" i="1"/>
  <c r="J97" i="1"/>
  <c r="J101" i="1"/>
  <c r="J105" i="1"/>
  <c r="J110" i="1"/>
  <c r="J115" i="1"/>
  <c r="J120" i="1"/>
  <c r="J125" i="1"/>
  <c r="J130" i="1"/>
  <c r="J134" i="1"/>
  <c r="J138" i="1"/>
  <c r="J142" i="1"/>
  <c r="J146" i="1"/>
  <c r="J158" i="1"/>
  <c r="J161" i="1"/>
  <c r="J167" i="1"/>
  <c r="J242" i="1"/>
  <c r="J266" i="1"/>
  <c r="J255" i="1"/>
  <c r="J164" i="1"/>
  <c r="J310" i="1"/>
  <c r="J325" i="1"/>
  <c r="J331" i="1"/>
  <c r="J337" i="1"/>
  <c r="J357" i="1"/>
  <c r="J362" i="1"/>
  <c r="J367" i="1"/>
  <c r="J373" i="1"/>
  <c r="J379" i="1"/>
  <c r="J385" i="1"/>
  <c r="J391" i="1"/>
  <c r="J397" i="1"/>
  <c r="J403" i="1"/>
  <c r="J409" i="1"/>
  <c r="J415" i="1"/>
  <c r="J352" i="1"/>
  <c r="J420" i="1"/>
  <c r="J425" i="1"/>
  <c r="J347" i="1"/>
  <c r="J430" i="1"/>
  <c r="J31" i="1"/>
  <c r="J37" i="1"/>
  <c r="J47" i="1"/>
  <c r="J53" i="1"/>
  <c r="J59" i="1"/>
  <c r="J67" i="1"/>
  <c r="J72" i="1"/>
  <c r="J77" i="1"/>
  <c r="J82" i="1"/>
  <c r="J87" i="1"/>
  <c r="J440" i="1"/>
  <c r="J471" i="1"/>
  <c r="J445" i="1"/>
  <c r="J480" i="1"/>
  <c r="J527" i="1"/>
  <c r="J535" i="1"/>
  <c r="J435" i="1"/>
  <c r="J453" i="1"/>
  <c r="J540" i="1"/>
  <c r="J518" i="1"/>
  <c r="J102" i="1"/>
  <c r="J94" i="1"/>
  <c r="J116" i="1"/>
  <c r="J111" i="1"/>
  <c r="J106" i="1"/>
  <c r="J98" i="1"/>
  <c r="J91" i="1"/>
  <c r="J121" i="1"/>
  <c r="J316" i="1"/>
  <c r="J545" i="1"/>
  <c r="J243" i="1"/>
  <c r="J267" i="1"/>
  <c r="J126" i="1"/>
  <c r="J131" i="1"/>
  <c r="J135" i="1"/>
  <c r="J139" i="1"/>
  <c r="J143" i="1"/>
  <c r="J147" i="1"/>
  <c r="J159" i="1"/>
  <c r="J162" i="1"/>
  <c r="J165" i="1"/>
  <c r="J168" i="1"/>
  <c r="J95" i="1"/>
  <c r="J38" i="1"/>
  <c r="J78" i="1"/>
  <c r="J107" i="1"/>
  <c r="J112" i="1"/>
  <c r="J68" i="1"/>
  <c r="J32" i="1"/>
  <c r="J48" i="1"/>
  <c r="J117" i="1"/>
  <c r="J73" i="1"/>
  <c r="J88" i="1"/>
  <c r="J54" i="1"/>
  <c r="J60" i="1"/>
  <c r="J103" i="1"/>
  <c r="J127" i="1"/>
  <c r="J99" i="1"/>
  <c r="J83" i="1"/>
  <c r="J122" i="1"/>
  <c r="J410" i="1"/>
  <c r="J404" i="1"/>
  <c r="J311" i="1"/>
  <c r="J472" i="1"/>
  <c r="J317" i="1"/>
  <c r="J446" i="1"/>
  <c r="J454" i="1"/>
  <c r="J436" i="1"/>
  <c r="J536" i="1"/>
  <c r="J441" i="1"/>
  <c r="J338" i="1"/>
  <c r="J519" i="1"/>
  <c r="J481" i="1"/>
  <c r="J541" i="1"/>
  <c r="J528" i="1"/>
  <c r="J368" i="1"/>
  <c r="J326" i="1"/>
  <c r="J421" i="1"/>
  <c r="J431" i="1"/>
  <c r="J392" i="1"/>
  <c r="J546" i="1"/>
  <c r="J416" i="1"/>
  <c r="J374" i="1"/>
  <c r="J398" i="1"/>
  <c r="J386" i="1"/>
  <c r="J426" i="1"/>
  <c r="J380" i="1"/>
  <c r="J332" i="1"/>
  <c r="J240" i="1"/>
  <c r="J210" i="1"/>
  <c r="J253" i="1"/>
  <c r="J176" i="1"/>
  <c r="J226" i="1"/>
  <c r="J247" i="1"/>
  <c r="J155" i="1"/>
  <c r="J258" i="1"/>
  <c r="J276" i="1"/>
  <c r="J189" i="1"/>
  <c r="J180" i="1"/>
  <c r="J198" i="1"/>
  <c r="J214" i="1"/>
  <c r="J194" i="1"/>
  <c r="J202" i="1"/>
  <c r="J222" i="1"/>
  <c r="J184" i="1"/>
  <c r="J206" i="1"/>
  <c r="J218" i="1"/>
  <c r="J264" i="1"/>
  <c r="J260" i="1"/>
  <c r="J232" i="1"/>
  <c r="J236" i="1"/>
  <c r="J172" i="1"/>
  <c r="J278" i="1"/>
  <c r="J151" i="1"/>
  <c r="J229" i="1"/>
  <c r="J250" i="1"/>
  <c r="J274" i="1"/>
  <c r="J281" i="1"/>
  <c r="J279" i="1"/>
  <c r="J271" i="1"/>
  <c r="J485" i="1"/>
  <c r="J460" i="1"/>
  <c r="J457" i="1"/>
  <c r="J572" i="1"/>
  <c r="J514" i="1"/>
  <c r="J483" i="1"/>
  <c r="J505" i="1"/>
  <c r="J568" i="1"/>
  <c r="J564" i="1"/>
  <c r="J552" i="1"/>
  <c r="J491" i="1"/>
  <c r="J508" i="1"/>
  <c r="J580" i="1"/>
  <c r="J576" i="1"/>
  <c r="J498" i="1"/>
  <c r="J531" i="1"/>
  <c r="J476" i="1"/>
  <c r="J592" i="1"/>
  <c r="J549" i="1"/>
  <c r="J488" i="1"/>
  <c r="J584" i="1"/>
  <c r="J467" i="1"/>
  <c r="J587" i="1"/>
  <c r="J523" i="1"/>
  <c r="J502" i="1"/>
  <c r="J555" i="1"/>
  <c r="J559" i="1"/>
  <c r="J511" i="1"/>
  <c r="J495" i="1"/>
  <c r="J590" i="1"/>
  <c r="J463" i="1"/>
  <c r="J449" i="1"/>
  <c r="J282" i="1"/>
  <c r="F449" i="1"/>
  <c r="E449" i="1" s="1"/>
  <c r="F463" i="1"/>
  <c r="E463" i="1" s="1"/>
  <c r="F590" i="1"/>
  <c r="E590" i="1" s="1"/>
  <c r="F495" i="1"/>
  <c r="E495" i="1"/>
  <c r="F511" i="1"/>
  <c r="E511" i="1" s="1"/>
  <c r="F559" i="1"/>
  <c r="E559" i="1" s="1"/>
  <c r="F555" i="1"/>
  <c r="E555" i="1" s="1"/>
  <c r="F502" i="1"/>
  <c r="E502" i="1"/>
  <c r="F523" i="1"/>
  <c r="E523" i="1" s="1"/>
  <c r="F587" i="1"/>
  <c r="E587" i="1" s="1"/>
  <c r="F467" i="1"/>
  <c r="E467" i="1"/>
  <c r="F584" i="1"/>
  <c r="E584" i="1" s="1"/>
  <c r="F488" i="1"/>
  <c r="E488" i="1" s="1"/>
  <c r="F549" i="1"/>
  <c r="E549" i="1" s="1"/>
  <c r="F592" i="1"/>
  <c r="E592" i="1" s="1"/>
  <c r="F476" i="1"/>
  <c r="E476" i="1" s="1"/>
  <c r="F531" i="1"/>
  <c r="E531" i="1" s="1"/>
  <c r="F498" i="1"/>
  <c r="E498" i="1" s="1"/>
  <c r="F576" i="1"/>
  <c r="E576" i="1"/>
  <c r="F580" i="1"/>
  <c r="E580" i="1" s="1"/>
  <c r="F508" i="1"/>
  <c r="E508" i="1" s="1"/>
  <c r="F491" i="1"/>
  <c r="E491" i="1" s="1"/>
  <c r="F552" i="1"/>
  <c r="E552" i="1" s="1"/>
  <c r="F564" i="1"/>
  <c r="E564" i="1" s="1"/>
  <c r="F568" i="1"/>
  <c r="E568" i="1" s="1"/>
  <c r="F505" i="1"/>
  <c r="E505" i="1" s="1"/>
  <c r="F483" i="1"/>
  <c r="E483" i="1" s="1"/>
  <c r="F514" i="1"/>
  <c r="E514" i="1"/>
  <c r="F572" i="1"/>
  <c r="E572" i="1" s="1"/>
  <c r="F457" i="1"/>
  <c r="E457" i="1" s="1"/>
  <c r="F460" i="1"/>
  <c r="E460" i="1" s="1"/>
  <c r="F485" i="1"/>
  <c r="E485" i="1" s="1"/>
  <c r="F271" i="1"/>
  <c r="E271" i="1" s="1"/>
  <c r="F279" i="1"/>
  <c r="E279" i="1" s="1"/>
  <c r="F281" i="1"/>
  <c r="E281" i="1"/>
  <c r="F274" i="1"/>
  <c r="E274" i="1"/>
  <c r="F250" i="1"/>
  <c r="E250" i="1" s="1"/>
  <c r="F229" i="1"/>
  <c r="E229" i="1" s="1"/>
  <c r="F151" i="1"/>
  <c r="E151" i="1" s="1"/>
  <c r="F278" i="1"/>
  <c r="E278" i="1"/>
  <c r="F172" i="1"/>
  <c r="E172" i="1" s="1"/>
  <c r="F236" i="1"/>
  <c r="E236" i="1" s="1"/>
  <c r="F232" i="1"/>
  <c r="E232" i="1"/>
  <c r="F260" i="1"/>
  <c r="E260" i="1" s="1"/>
  <c r="F264" i="1"/>
  <c r="E264" i="1" s="1"/>
  <c r="F218" i="1"/>
  <c r="E218" i="1" s="1"/>
  <c r="F206" i="1"/>
  <c r="E206" i="1" s="1"/>
  <c r="F184" i="1"/>
  <c r="E184" i="1"/>
  <c r="F222" i="1"/>
  <c r="E222" i="1" s="1"/>
  <c r="F202" i="1"/>
  <c r="E202" i="1" s="1"/>
  <c r="F194" i="1"/>
  <c r="E194" i="1" s="1"/>
  <c r="F214" i="1"/>
  <c r="E214" i="1"/>
  <c r="F198" i="1"/>
  <c r="E198" i="1" s="1"/>
  <c r="F180" i="1"/>
  <c r="E180" i="1" s="1"/>
  <c r="F189" i="1"/>
  <c r="E189" i="1" s="1"/>
  <c r="F276" i="1"/>
  <c r="E276" i="1"/>
  <c r="F258" i="1"/>
  <c r="E258" i="1" s="1"/>
  <c r="F155" i="1"/>
  <c r="E155" i="1" s="1"/>
  <c r="F247" i="1"/>
  <c r="E247" i="1" s="1"/>
  <c r="F226" i="1"/>
  <c r="E226" i="1"/>
  <c r="F176" i="1"/>
  <c r="E176" i="1" s="1"/>
  <c r="F253" i="1"/>
  <c r="E253" i="1" s="1"/>
  <c r="F210" i="1"/>
  <c r="E210" i="1" s="1"/>
  <c r="F240" i="1"/>
  <c r="E240" i="1" s="1"/>
  <c r="F332" i="1"/>
  <c r="E332" i="1" s="1"/>
  <c r="F380" i="1"/>
  <c r="E380" i="1" s="1"/>
  <c r="F426" i="1"/>
  <c r="E426" i="1" s="1"/>
  <c r="F386" i="1"/>
  <c r="E386" i="1" s="1"/>
  <c r="F398" i="1"/>
  <c r="E398" i="1" s="1"/>
  <c r="F374" i="1"/>
  <c r="E374" i="1" s="1"/>
  <c r="F416" i="1"/>
  <c r="E416" i="1" s="1"/>
  <c r="F546" i="1"/>
  <c r="E546" i="1"/>
  <c r="F392" i="1"/>
  <c r="E392" i="1" s="1"/>
  <c r="F431" i="1"/>
  <c r="E431" i="1" s="1"/>
  <c r="F421" i="1"/>
  <c r="E421" i="1"/>
  <c r="F326" i="1"/>
  <c r="E326" i="1" s="1"/>
  <c r="F368" i="1"/>
  <c r="E368" i="1" s="1"/>
  <c r="F528" i="1"/>
  <c r="E528" i="1" s="1"/>
  <c r="F541" i="1"/>
  <c r="E541" i="1" s="1"/>
  <c r="F481" i="1"/>
  <c r="E481" i="1"/>
  <c r="F519" i="1"/>
  <c r="E519" i="1" s="1"/>
  <c r="F338" i="1"/>
  <c r="E338" i="1" s="1"/>
  <c r="F441" i="1"/>
  <c r="E441" i="1" s="1"/>
  <c r="F536" i="1"/>
  <c r="E536" i="1"/>
  <c r="F436" i="1"/>
  <c r="E436" i="1" s="1"/>
  <c r="F454" i="1"/>
  <c r="E454" i="1" s="1"/>
  <c r="F446" i="1"/>
  <c r="E446" i="1" s="1"/>
  <c r="F317" i="1"/>
  <c r="E317" i="1" s="1"/>
  <c r="F472" i="1"/>
  <c r="E472" i="1" s="1"/>
  <c r="F311" i="1"/>
  <c r="E311" i="1" s="1"/>
  <c r="F404" i="1"/>
  <c r="E404" i="1"/>
  <c r="F410" i="1"/>
  <c r="E410" i="1"/>
  <c r="F122" i="1"/>
  <c r="E122" i="1" s="1"/>
  <c r="F83" i="1"/>
  <c r="E83" i="1" s="1"/>
  <c r="F99" i="1"/>
  <c r="E99" i="1" s="1"/>
  <c r="F127" i="1"/>
  <c r="E127" i="1"/>
  <c r="F103" i="1"/>
  <c r="E103" i="1" s="1"/>
  <c r="F60" i="1"/>
  <c r="E60" i="1" s="1"/>
  <c r="F54" i="1"/>
  <c r="E54" i="1" s="1"/>
  <c r="F88" i="1"/>
  <c r="E88" i="1"/>
  <c r="F73" i="1"/>
  <c r="E73" i="1" s="1"/>
  <c r="F117" i="1"/>
  <c r="E117" i="1" s="1"/>
  <c r="F48" i="1"/>
  <c r="E48" i="1" s="1"/>
  <c r="F32" i="1"/>
  <c r="E32" i="1" s="1"/>
  <c r="F68" i="1"/>
  <c r="E68" i="1" s="1"/>
  <c r="F112" i="1"/>
  <c r="E112" i="1" s="1"/>
  <c r="F107" i="1"/>
  <c r="E107" i="1"/>
  <c r="F78" i="1"/>
  <c r="E78" i="1"/>
  <c r="F38" i="1"/>
  <c r="E38" i="1" s="1"/>
  <c r="F95" i="1"/>
  <c r="E95" i="1" s="1"/>
  <c r="F168" i="1"/>
  <c r="E168" i="1" s="1"/>
  <c r="F165" i="1"/>
  <c r="E165" i="1" s="1"/>
  <c r="F162" i="1"/>
  <c r="E162" i="1" s="1"/>
  <c r="F159" i="1"/>
  <c r="E159" i="1" s="1"/>
  <c r="F147" i="1"/>
  <c r="E147" i="1" s="1"/>
  <c r="F143" i="1"/>
  <c r="E143" i="1" s="1"/>
  <c r="F139" i="1"/>
  <c r="E139" i="1" s="1"/>
  <c r="F135" i="1"/>
  <c r="E135" i="1" s="1"/>
  <c r="F131" i="1"/>
  <c r="E131" i="1" s="1"/>
  <c r="F126" i="1"/>
  <c r="E126" i="1" s="1"/>
  <c r="F267" i="1"/>
  <c r="E267" i="1" s="1"/>
  <c r="F243" i="1"/>
  <c r="E243" i="1" s="1"/>
  <c r="F545" i="1"/>
  <c r="E545" i="1" s="1"/>
  <c r="F316" i="1"/>
  <c r="E316" i="1" s="1"/>
  <c r="F121" i="1"/>
  <c r="E121" i="1" s="1"/>
  <c r="F91" i="1"/>
  <c r="E91" i="1" s="1"/>
  <c r="F98" i="1"/>
  <c r="E98" i="1" s="1"/>
  <c r="F106" i="1"/>
  <c r="E106" i="1" s="1"/>
  <c r="F111" i="1"/>
  <c r="E111" i="1" s="1"/>
  <c r="F116" i="1"/>
  <c r="E116" i="1" s="1"/>
  <c r="F94" i="1"/>
  <c r="E94" i="1" s="1"/>
  <c r="F102" i="1"/>
  <c r="E102" i="1" s="1"/>
  <c r="F518" i="1"/>
  <c r="E518" i="1" s="1"/>
  <c r="F540" i="1"/>
  <c r="E540" i="1" s="1"/>
  <c r="F453" i="1"/>
  <c r="E453" i="1" s="1"/>
  <c r="F435" i="1"/>
  <c r="E435" i="1" s="1"/>
  <c r="F535" i="1"/>
  <c r="E535" i="1"/>
  <c r="F527" i="1"/>
  <c r="E527" i="1" s="1"/>
  <c r="F480" i="1"/>
  <c r="E480" i="1" s="1"/>
  <c r="F445" i="1"/>
  <c r="E445" i="1" s="1"/>
  <c r="F471" i="1"/>
  <c r="E471" i="1"/>
  <c r="F440" i="1"/>
  <c r="E440" i="1" s="1"/>
  <c r="F87" i="1"/>
  <c r="E87" i="1" s="1"/>
  <c r="F82" i="1"/>
  <c r="E82" i="1" s="1"/>
  <c r="F77" i="1"/>
  <c r="E77" i="1" s="1"/>
  <c r="F72" i="1"/>
  <c r="E72" i="1" s="1"/>
  <c r="F67" i="1"/>
  <c r="E67" i="1" s="1"/>
  <c r="F59" i="1"/>
  <c r="E59" i="1" s="1"/>
  <c r="F53" i="1"/>
  <c r="E53" i="1" s="1"/>
  <c r="F47" i="1"/>
  <c r="E47" i="1" s="1"/>
  <c r="F37" i="1"/>
  <c r="E37" i="1" s="1"/>
  <c r="F31" i="1"/>
  <c r="E31" i="1" s="1"/>
  <c r="F430" i="1"/>
  <c r="E430" i="1" s="1"/>
  <c r="F347" i="1"/>
  <c r="E347" i="1" s="1"/>
  <c r="F425" i="1"/>
  <c r="E425" i="1" s="1"/>
  <c r="F420" i="1"/>
  <c r="E420" i="1" s="1"/>
  <c r="F352" i="1"/>
  <c r="E352" i="1"/>
  <c r="F415" i="1"/>
  <c r="E415" i="1" s="1"/>
  <c r="F409" i="1"/>
  <c r="E409" i="1" s="1"/>
  <c r="F403" i="1"/>
  <c r="E403" i="1" s="1"/>
  <c r="F397" i="1"/>
  <c r="E397" i="1"/>
  <c r="F391" i="1"/>
  <c r="E391" i="1" s="1"/>
  <c r="F385" i="1"/>
  <c r="E385" i="1" s="1"/>
  <c r="F379" i="1"/>
  <c r="E379" i="1" s="1"/>
  <c r="F373" i="1"/>
  <c r="E373" i="1"/>
  <c r="F367" i="1"/>
  <c r="E367" i="1" s="1"/>
  <c r="F362" i="1"/>
  <c r="E362" i="1" s="1"/>
  <c r="F357" i="1"/>
  <c r="E357" i="1" s="1"/>
  <c r="F337" i="1"/>
  <c r="E337" i="1" s="1"/>
  <c r="F331" i="1"/>
  <c r="E331" i="1" s="1"/>
  <c r="F325" i="1"/>
  <c r="E325" i="1" s="1"/>
  <c r="F310" i="1"/>
  <c r="E310" i="1" s="1"/>
  <c r="F164" i="1"/>
  <c r="E164" i="1" s="1"/>
  <c r="F255" i="1"/>
  <c r="E255" i="1" s="1"/>
  <c r="F266" i="1"/>
  <c r="E266" i="1" s="1"/>
  <c r="F242" i="1"/>
  <c r="E242" i="1"/>
  <c r="F167" i="1"/>
  <c r="E167" i="1" s="1"/>
  <c r="F161" i="1"/>
  <c r="E161" i="1" s="1"/>
  <c r="F158" i="1"/>
  <c r="E158" i="1" s="1"/>
  <c r="F146" i="1"/>
  <c r="E146" i="1"/>
  <c r="F142" i="1"/>
  <c r="E142" i="1" s="1"/>
  <c r="F138" i="1"/>
  <c r="E138" i="1" s="1"/>
  <c r="F134" i="1"/>
  <c r="E134" i="1" s="1"/>
  <c r="F130" i="1"/>
  <c r="E130" i="1" s="1"/>
  <c r="F125" i="1"/>
  <c r="E125" i="1" s="1"/>
  <c r="F120" i="1"/>
  <c r="E120" i="1" s="1"/>
  <c r="F115" i="1"/>
  <c r="E115" i="1" s="1"/>
  <c r="F110" i="1"/>
  <c r="E110" i="1" s="1"/>
  <c r="F105" i="1"/>
  <c r="E105" i="1" s="1"/>
  <c r="F101" i="1"/>
  <c r="E101" i="1" s="1"/>
  <c r="F97" i="1"/>
  <c r="E97" i="1" s="1"/>
  <c r="F93" i="1"/>
  <c r="E93" i="1" s="1"/>
  <c r="F90" i="1"/>
  <c r="E90" i="1" s="1"/>
  <c r="F86" i="1"/>
  <c r="E86" i="1" s="1"/>
  <c r="F81" i="1"/>
  <c r="E81" i="1" s="1"/>
  <c r="F544" i="1"/>
  <c r="E544" i="1"/>
  <c r="F539" i="1"/>
  <c r="E539" i="1" s="1"/>
  <c r="F534" i="1"/>
  <c r="E534" i="1" s="1"/>
  <c r="F526" i="1"/>
  <c r="E526" i="1" s="1"/>
  <c r="F517" i="1"/>
  <c r="E517" i="1" s="1"/>
  <c r="F479" i="1"/>
  <c r="E479" i="1" s="1"/>
  <c r="F470" i="1"/>
  <c r="E470" i="1" s="1"/>
  <c r="F452" i="1"/>
  <c r="E452" i="1" s="1"/>
  <c r="F444" i="1"/>
  <c r="E444" i="1"/>
  <c r="F439" i="1"/>
  <c r="E439" i="1" s="1"/>
  <c r="F434" i="1"/>
  <c r="E434" i="1" s="1"/>
  <c r="F429" i="1"/>
  <c r="E429" i="1"/>
  <c r="F424" i="1"/>
  <c r="E424" i="1" s="1"/>
  <c r="F419" i="1"/>
  <c r="E419" i="1" s="1"/>
  <c r="F414" i="1"/>
  <c r="E414" i="1" s="1"/>
  <c r="F408" i="1"/>
  <c r="E408" i="1" s="1"/>
  <c r="F402" i="1"/>
  <c r="E402" i="1" s="1"/>
  <c r="F396" i="1"/>
  <c r="E396" i="1" s="1"/>
  <c r="F390" i="1"/>
  <c r="E390" i="1" s="1"/>
  <c r="F384" i="1"/>
  <c r="E384" i="1" s="1"/>
  <c r="F378" i="1"/>
  <c r="E378" i="1" s="1"/>
  <c r="F372" i="1"/>
  <c r="E372" i="1" s="1"/>
  <c r="F366" i="1"/>
  <c r="E366" i="1" s="1"/>
  <c r="F361" i="1"/>
  <c r="E361" i="1"/>
  <c r="F356" i="1"/>
  <c r="E356" i="1" s="1"/>
  <c r="F351" i="1"/>
  <c r="E351" i="1" s="1"/>
  <c r="F346" i="1"/>
  <c r="E346" i="1" s="1"/>
  <c r="F342" i="1"/>
  <c r="E342" i="1"/>
  <c r="F336" i="1"/>
  <c r="E336" i="1" s="1"/>
  <c r="F330" i="1"/>
  <c r="E330" i="1" s="1"/>
  <c r="F324" i="1"/>
  <c r="E324" i="1" s="1"/>
  <c r="F315" i="1"/>
  <c r="E315" i="1"/>
  <c r="F309" i="1"/>
  <c r="E309" i="1"/>
  <c r="F76" i="1"/>
  <c r="E76" i="1" s="1"/>
  <c r="F71" i="1"/>
  <c r="E71" i="1" s="1"/>
  <c r="F66" i="1"/>
  <c r="E66" i="1" s="1"/>
  <c r="F58" i="1"/>
  <c r="E58" i="1" s="1"/>
  <c r="F52" i="1"/>
  <c r="E52" i="1" s="1"/>
  <c r="F46" i="1"/>
  <c r="E46" i="1" s="1"/>
  <c r="F42" i="1"/>
  <c r="E42" i="1"/>
  <c r="F36" i="1"/>
  <c r="E36" i="1" s="1"/>
  <c r="F30" i="1"/>
  <c r="E30" i="1" s="1"/>
  <c r="F270" i="1"/>
  <c r="E270" i="1" s="1"/>
  <c r="F257" i="1"/>
  <c r="E257" i="1"/>
  <c r="F193" i="1"/>
  <c r="E193" i="1" s="1"/>
  <c r="F252" i="1"/>
  <c r="E252" i="1" s="1"/>
  <c r="F280" i="1"/>
  <c r="E280" i="1" s="1"/>
  <c r="F188" i="1"/>
  <c r="E188" i="1" s="1"/>
  <c r="F273" i="1"/>
  <c r="E273" i="1"/>
  <c r="F239" i="1"/>
  <c r="E239" i="1" s="1"/>
  <c r="F263" i="1"/>
  <c r="E263" i="1" s="1"/>
  <c r="F235" i="1"/>
  <c r="E235" i="1" s="1"/>
  <c r="F249" i="1"/>
  <c r="E249" i="1" s="1"/>
  <c r="F246" i="1"/>
  <c r="E246" i="1" s="1"/>
  <c r="F586" i="1"/>
  <c r="E586" i="1" s="1"/>
  <c r="F583" i="1"/>
  <c r="E583" i="1"/>
  <c r="F579" i="1"/>
  <c r="E579" i="1" s="1"/>
  <c r="F575" i="1"/>
  <c r="E575" i="1" s="1"/>
  <c r="F571" i="1"/>
  <c r="E571" i="1" s="1"/>
  <c r="F567" i="1"/>
  <c r="E567" i="1" s="1"/>
  <c r="F563" i="1"/>
  <c r="E563" i="1" s="1"/>
  <c r="F558" i="1"/>
  <c r="E558" i="1" s="1"/>
  <c r="F551" i="1"/>
  <c r="E551" i="1" s="1"/>
  <c r="F554" i="1"/>
  <c r="E554" i="1"/>
  <c r="F548" i="1"/>
  <c r="E548" i="1" s="1"/>
  <c r="F530" i="1"/>
  <c r="E530" i="1" s="1"/>
  <c r="F522" i="1"/>
  <c r="E522" i="1" s="1"/>
  <c r="F513" i="1"/>
  <c r="E513" i="1"/>
  <c r="F510" i="1"/>
  <c r="E510" i="1" s="1"/>
  <c r="F589" i="1"/>
  <c r="E589" i="1" s="1"/>
  <c r="F562" i="1"/>
  <c r="E562" i="1" s="1"/>
  <c r="F507" i="1"/>
  <c r="E507" i="1"/>
  <c r="F504" i="1"/>
  <c r="E504" i="1"/>
  <c r="F501" i="1"/>
  <c r="E501" i="1" s="1"/>
  <c r="F497" i="1"/>
  <c r="E497" i="1" s="1"/>
  <c r="F494" i="1"/>
  <c r="E494" i="1" s="1"/>
  <c r="F475" i="1"/>
  <c r="E475" i="1" s="1"/>
  <c r="F466" i="1"/>
  <c r="E466" i="1" s="1"/>
  <c r="F231" i="1"/>
  <c r="E231" i="1" s="1"/>
  <c r="F228" i="1"/>
  <c r="E228" i="1"/>
  <c r="F225" i="1"/>
  <c r="E225" i="1" s="1"/>
  <c r="F221" i="1"/>
  <c r="E221" i="1" s="1"/>
  <c r="F217" i="1"/>
  <c r="E217" i="1" s="1"/>
  <c r="F213" i="1"/>
  <c r="E213" i="1"/>
  <c r="F209" i="1"/>
  <c r="E209" i="1" s="1"/>
  <c r="F205" i="1"/>
  <c r="E205" i="1" s="1"/>
  <c r="F201" i="1"/>
  <c r="E201" i="1" s="1"/>
  <c r="F197" i="1"/>
  <c r="E197" i="1" s="1"/>
  <c r="F192" i="1"/>
  <c r="E192" i="1"/>
  <c r="F187" i="1"/>
  <c r="E187" i="1" s="1"/>
  <c r="F183" i="1"/>
  <c r="E183" i="1" s="1"/>
  <c r="F179" i="1"/>
  <c r="E179" i="1"/>
  <c r="F175" i="1"/>
  <c r="E175" i="1" s="1"/>
  <c r="F171" i="1"/>
  <c r="E171" i="1" s="1"/>
  <c r="F154" i="1"/>
  <c r="E154" i="1" s="1"/>
  <c r="F150" i="1"/>
  <c r="E150" i="1" s="1"/>
  <c r="F57" i="1"/>
  <c r="E57" i="1" s="1"/>
  <c r="F533" i="1"/>
  <c r="E533" i="1" s="1"/>
  <c r="F314" i="1"/>
  <c r="E314" i="1" s="1"/>
  <c r="F433" i="1"/>
  <c r="E433" i="1" s="1"/>
  <c r="F478" i="1"/>
  <c r="E478" i="1" s="1"/>
  <c r="F45" i="1"/>
  <c r="E45" i="1" s="1"/>
  <c r="F443" i="1"/>
  <c r="E443" i="1" s="1"/>
  <c r="F350" i="1"/>
  <c r="E350" i="1" s="1"/>
  <c r="F428" i="1"/>
  <c r="E428" i="1" s="1"/>
  <c r="F383" i="1"/>
  <c r="E383" i="1" s="1"/>
  <c r="F525" i="1"/>
  <c r="E525" i="1" s="1"/>
  <c r="F451" i="1"/>
  <c r="E451" i="1" s="1"/>
  <c r="F329" i="1"/>
  <c r="E329" i="1" s="1"/>
  <c r="F41" i="1"/>
  <c r="E41" i="1" s="1"/>
  <c r="F538" i="1"/>
  <c r="E538" i="1"/>
  <c r="F51" i="1"/>
  <c r="E51" i="1" s="1"/>
  <c r="F377" i="1"/>
  <c r="E377" i="1" s="1"/>
  <c r="F308" i="1"/>
  <c r="E308" i="1" s="1"/>
  <c r="F395" i="1"/>
  <c r="E395" i="1"/>
  <c r="F35" i="1"/>
  <c r="E35" i="1" s="1"/>
  <c r="F407" i="1"/>
  <c r="E407" i="1" s="1"/>
  <c r="F371" i="1"/>
  <c r="E371" i="1" s="1"/>
  <c r="F335" i="1"/>
  <c r="E335" i="1" s="1"/>
  <c r="F355" i="1"/>
  <c r="E355" i="1" s="1"/>
  <c r="F413" i="1"/>
  <c r="E413" i="1" s="1"/>
  <c r="F341" i="1"/>
  <c r="E341" i="1" s="1"/>
  <c r="F543" i="1"/>
  <c r="E543" i="1" s="1"/>
  <c r="F516" i="1"/>
  <c r="E516" i="1" s="1"/>
  <c r="F360" i="1"/>
  <c r="E360" i="1" s="1"/>
  <c r="F320" i="1"/>
  <c r="E320" i="1" s="1"/>
  <c r="F29" i="1"/>
  <c r="E29" i="1" s="1"/>
  <c r="F423" i="1"/>
  <c r="E423" i="1" s="1"/>
  <c r="F365" i="1"/>
  <c r="E365" i="1" s="1"/>
  <c r="F418" i="1"/>
  <c r="E418" i="1" s="1"/>
  <c r="F345" i="1"/>
  <c r="E345" i="1" s="1"/>
  <c r="F323" i="1"/>
  <c r="E323" i="1" s="1"/>
  <c r="F438" i="1"/>
  <c r="E438" i="1" s="1"/>
  <c r="F389" i="1"/>
  <c r="E389" i="1" s="1"/>
  <c r="F401" i="1"/>
  <c r="E401" i="1"/>
  <c r="F469" i="1"/>
  <c r="E469" i="1" s="1"/>
  <c r="F85" i="1"/>
  <c r="E85" i="1" s="1"/>
  <c r="F70" i="1"/>
  <c r="E70" i="1" s="1"/>
  <c r="F65" i="1"/>
  <c r="E65" i="1" s="1"/>
  <c r="F56" i="1"/>
  <c r="E56" i="1" s="1"/>
  <c r="F80" i="1"/>
  <c r="E80" i="1" s="1"/>
  <c r="F75" i="1"/>
  <c r="E75" i="1" s="1"/>
  <c r="F44" i="1"/>
  <c r="E44" i="1" s="1"/>
  <c r="F50" i="1"/>
  <c r="E50" i="1" s="1"/>
  <c r="F34" i="1"/>
  <c r="E34" i="1" s="1"/>
  <c r="F40" i="1"/>
  <c r="E40" i="1" s="1"/>
  <c r="F63" i="1"/>
  <c r="E63" i="1" s="1"/>
  <c r="F109" i="1"/>
  <c r="E109" i="1" s="1"/>
  <c r="F114" i="1"/>
  <c r="E114" i="1" s="1"/>
  <c r="F26" i="1"/>
  <c r="E26" i="1" s="1"/>
  <c r="F19" i="1"/>
  <c r="E19" i="1" s="1"/>
  <c r="F3" i="1"/>
  <c r="E3" i="1" s="1"/>
  <c r="F129" i="1"/>
  <c r="E129" i="1" s="1"/>
  <c r="F6" i="1"/>
  <c r="E6" i="1" s="1"/>
  <c r="F28" i="1"/>
  <c r="E28" i="1" s="1"/>
  <c r="F24" i="1"/>
  <c r="E24" i="1" s="1"/>
  <c r="F133" i="1"/>
  <c r="E133" i="1" s="1"/>
  <c r="F61" i="1"/>
  <c r="E61" i="1" s="1"/>
  <c r="F17" i="1"/>
  <c r="E17" i="1" s="1"/>
  <c r="F8" i="1"/>
  <c r="E8" i="1" s="1"/>
  <c r="F23" i="1"/>
  <c r="E23" i="1" s="1"/>
  <c r="F21" i="1"/>
  <c r="E21" i="1" s="1"/>
  <c r="F10" i="1"/>
  <c r="E10" i="1" s="1"/>
  <c r="F119" i="1"/>
  <c r="E119" i="1" s="1"/>
  <c r="F13" i="1"/>
  <c r="E13" i="1" s="1"/>
  <c r="F137" i="1"/>
  <c r="E137" i="1" s="1"/>
  <c r="F319" i="1"/>
  <c r="E319" i="1" s="1"/>
  <c r="F340" i="1"/>
  <c r="E340" i="1" s="1"/>
  <c r="F289" i="1"/>
  <c r="E289" i="1" s="1"/>
  <c r="F15" i="1"/>
  <c r="E15" i="1" s="1"/>
  <c r="F285" i="1"/>
  <c r="E285" i="1" s="1"/>
  <c r="F388" i="1"/>
  <c r="E388" i="1" s="1"/>
  <c r="F157" i="1"/>
  <c r="E157" i="1" s="1"/>
  <c r="F344" i="1"/>
  <c r="E344" i="1" s="1"/>
  <c r="F334" i="1"/>
  <c r="E334" i="1" s="1"/>
  <c r="F313" i="1"/>
  <c r="E313" i="1" s="1"/>
  <c r="F124" i="1"/>
  <c r="E124" i="1" s="1"/>
  <c r="F364" i="1"/>
  <c r="E364" i="1" s="1"/>
  <c r="F359" i="1"/>
  <c r="E359" i="1" s="1"/>
  <c r="F322" i="1"/>
  <c r="E322" i="1" s="1"/>
  <c r="F305" i="1"/>
  <c r="E305" i="1" s="1"/>
  <c r="F303" i="1"/>
  <c r="E303" i="1" s="1"/>
  <c r="F301" i="1"/>
  <c r="E301" i="1" s="1"/>
  <c r="F295" i="1"/>
  <c r="E295" i="1" s="1"/>
  <c r="F354" i="1"/>
  <c r="E354" i="1" s="1"/>
  <c r="F297" i="1"/>
  <c r="E297" i="1" s="1"/>
  <c r="F293" i="1"/>
  <c r="E293" i="1" s="1"/>
  <c r="F283" i="1"/>
  <c r="E283" i="1" s="1"/>
  <c r="F382" i="1"/>
  <c r="E382" i="1" s="1"/>
  <c r="F141" i="1"/>
  <c r="E141" i="1" s="1"/>
  <c r="F400" i="1"/>
  <c r="E400" i="1" s="1"/>
  <c r="F307" i="1"/>
  <c r="E307" i="1" s="1"/>
  <c r="F291" i="1"/>
  <c r="E291" i="1" s="1"/>
  <c r="F145" i="1"/>
  <c r="E145" i="1" s="1"/>
  <c r="F394" i="1"/>
  <c r="E394" i="1" s="1"/>
  <c r="F328" i="1"/>
  <c r="E328" i="1" s="1"/>
  <c r="F299" i="1"/>
  <c r="E299" i="1" s="1"/>
  <c r="F412" i="1"/>
  <c r="E412" i="1" s="1"/>
  <c r="F376" i="1"/>
  <c r="E376" i="1" s="1"/>
  <c r="F406" i="1"/>
  <c r="E406" i="1" s="1"/>
  <c r="F287" i="1"/>
  <c r="E287" i="1" s="1"/>
  <c r="F370" i="1"/>
  <c r="E370" i="1" s="1"/>
  <c r="F349" i="1"/>
  <c r="E349" i="1" s="1"/>
  <c r="F277" i="1"/>
  <c r="E277" i="1" s="1"/>
  <c r="F191" i="1"/>
  <c r="E191" i="1" s="1"/>
  <c r="F238" i="1"/>
  <c r="E238" i="1" s="1"/>
  <c r="F200" i="1"/>
  <c r="E200" i="1" s="1"/>
  <c r="F196" i="1"/>
  <c r="E196" i="1" s="1"/>
  <c r="F269" i="1"/>
  <c r="E269" i="1" s="1"/>
  <c r="F262" i="1"/>
  <c r="E262" i="1" s="1"/>
  <c r="F178" i="1"/>
  <c r="E178" i="1" s="1"/>
  <c r="F149" i="1"/>
  <c r="E149" i="1" s="1"/>
  <c r="F216" i="1"/>
  <c r="E216" i="1" s="1"/>
  <c r="F493" i="1"/>
  <c r="E493" i="1" s="1"/>
  <c r="F153" i="1"/>
  <c r="E153" i="1" s="1"/>
  <c r="F212" i="1"/>
  <c r="E212" i="1" s="1"/>
  <c r="F500" i="1"/>
  <c r="E500" i="1" s="1"/>
  <c r="F521" i="1"/>
  <c r="E521" i="1" s="1"/>
  <c r="F448" i="1"/>
  <c r="E448" i="1" s="1"/>
  <c r="F591" i="1"/>
  <c r="E591" i="1" s="1"/>
  <c r="F204" i="1"/>
  <c r="E204" i="1" s="1"/>
  <c r="F487" i="1"/>
  <c r="E487" i="1" s="1"/>
  <c r="F456" i="1"/>
  <c r="E456" i="1" s="1"/>
  <c r="F459" i="1"/>
  <c r="E459" i="1" s="1"/>
  <c r="F208" i="1"/>
  <c r="E208" i="1" s="1"/>
  <c r="F566" i="1"/>
  <c r="E566" i="1" s="1"/>
  <c r="F182" i="1"/>
  <c r="E182" i="1" s="1"/>
  <c r="F186" i="1"/>
  <c r="E186" i="1" s="1"/>
  <c r="F557" i="1"/>
  <c r="E557" i="1" s="1"/>
  <c r="F578" i="1"/>
  <c r="E578" i="1" s="1"/>
  <c r="F582" i="1"/>
  <c r="E582" i="1" s="1"/>
  <c r="F574" i="1"/>
  <c r="E574" i="1" s="1"/>
  <c r="F588" i="1"/>
  <c r="E588" i="1" s="1"/>
  <c r="F561" i="1"/>
  <c r="E561" i="1" s="1"/>
  <c r="F220" i="1"/>
  <c r="E220" i="1" s="1"/>
  <c r="F570" i="1"/>
  <c r="E570" i="1" s="1"/>
  <c r="F174" i="1"/>
  <c r="E174" i="1" s="1"/>
  <c r="F234" i="1"/>
  <c r="E234" i="1" s="1"/>
  <c r="F490" i="1"/>
  <c r="E490" i="1" s="1"/>
  <c r="F462" i="1"/>
  <c r="E462" i="1" s="1"/>
  <c r="F585" i="1"/>
  <c r="E585" i="1" s="1"/>
  <c r="F245" i="1"/>
  <c r="E245" i="1" s="1"/>
  <c r="F474" i="1"/>
  <c r="E474" i="1" s="1"/>
  <c r="F170" i="1"/>
  <c r="E170" i="1" s="1"/>
  <c r="F224" i="1"/>
  <c r="E224" i="1" s="1"/>
  <c r="F465" i="1"/>
  <c r="E465" i="1" s="1"/>
  <c r="F275" i="1"/>
  <c r="E275" i="1" s="1"/>
  <c r="F272" i="1"/>
  <c r="E272" i="1" s="1"/>
  <c r="F268" i="1"/>
  <c r="E268" i="1" s="1"/>
  <c r="F265" i="1"/>
  <c r="E265" i="1" s="1"/>
  <c r="F261" i="1"/>
  <c r="E261" i="1" s="1"/>
  <c r="F259" i="1"/>
  <c r="E259" i="1" s="1"/>
  <c r="F256" i="1"/>
  <c r="E256" i="1" s="1"/>
  <c r="F254" i="1"/>
  <c r="E254" i="1" s="1"/>
  <c r="F251" i="1"/>
  <c r="E251" i="1" s="1"/>
  <c r="F248" i="1"/>
  <c r="E248" i="1" s="1"/>
  <c r="F244" i="1"/>
  <c r="E244" i="1" s="1"/>
  <c r="F241" i="1"/>
  <c r="E241" i="1" s="1"/>
  <c r="F237" i="1"/>
  <c r="E237" i="1" s="1"/>
  <c r="F233" i="1"/>
  <c r="E233" i="1" s="1"/>
  <c r="F230" i="1"/>
  <c r="E230" i="1" s="1"/>
  <c r="F227" i="1"/>
  <c r="E227" i="1" s="1"/>
  <c r="F223" i="1"/>
  <c r="E223" i="1" s="1"/>
  <c r="F219" i="1"/>
  <c r="E219" i="1" s="1"/>
  <c r="F215" i="1"/>
  <c r="E215" i="1" s="1"/>
  <c r="F211" i="1"/>
  <c r="E211" i="1" s="1"/>
  <c r="F207" i="1"/>
  <c r="E207" i="1" s="1"/>
  <c r="F203" i="1"/>
  <c r="E203" i="1" s="1"/>
  <c r="F199" i="1"/>
  <c r="E199" i="1" s="1"/>
  <c r="F195" i="1"/>
  <c r="E195" i="1" s="1"/>
  <c r="F190" i="1"/>
  <c r="E190" i="1" s="1"/>
  <c r="F185" i="1"/>
  <c r="E185" i="1" s="1"/>
  <c r="F181" i="1"/>
  <c r="E181" i="1" s="1"/>
  <c r="F177" i="1"/>
  <c r="E177" i="1" s="1"/>
  <c r="F173" i="1"/>
  <c r="E173" i="1" s="1"/>
  <c r="F169" i="1"/>
  <c r="E169" i="1" s="1"/>
  <c r="F166" i="1"/>
  <c r="E166" i="1" s="1"/>
  <c r="F163" i="1"/>
  <c r="E163" i="1" s="1"/>
  <c r="F160" i="1"/>
  <c r="E160" i="1" s="1"/>
  <c r="F156" i="1"/>
  <c r="E156" i="1" s="1"/>
  <c r="F152" i="1"/>
  <c r="E152" i="1" s="1"/>
  <c r="F148" i="1"/>
  <c r="E148" i="1" s="1"/>
  <c r="F144" i="1"/>
  <c r="E144" i="1" s="1"/>
  <c r="F140" i="1"/>
  <c r="E140" i="1" s="1"/>
  <c r="F136" i="1"/>
  <c r="E136" i="1" s="1"/>
  <c r="F132" i="1"/>
  <c r="E132" i="1" s="1"/>
  <c r="F128" i="1"/>
  <c r="E128" i="1" s="1"/>
  <c r="F123" i="1"/>
  <c r="E123" i="1" s="1"/>
  <c r="F118" i="1"/>
  <c r="E118" i="1" s="1"/>
  <c r="F113" i="1"/>
  <c r="E113" i="1" s="1"/>
  <c r="F108" i="1"/>
  <c r="E108" i="1" s="1"/>
  <c r="F104" i="1"/>
  <c r="E104" i="1" s="1"/>
  <c r="F100" i="1"/>
  <c r="E100" i="1" s="1"/>
  <c r="F96" i="1"/>
  <c r="E96" i="1" s="1"/>
  <c r="F92" i="1"/>
  <c r="E92" i="1" s="1"/>
  <c r="F89" i="1"/>
  <c r="E89" i="1" s="1"/>
  <c r="F84" i="1"/>
  <c r="E84" i="1" s="1"/>
  <c r="F79" i="1"/>
  <c r="E79" i="1" s="1"/>
  <c r="F74" i="1"/>
  <c r="E74" i="1" s="1"/>
  <c r="F69" i="1"/>
  <c r="E69" i="1" s="1"/>
  <c r="F64" i="1"/>
  <c r="E64" i="1" s="1"/>
  <c r="F62" i="1"/>
  <c r="E62" i="1" s="1"/>
  <c r="F55" i="1"/>
  <c r="E55" i="1" s="1"/>
  <c r="F49" i="1"/>
  <c r="E49" i="1" s="1"/>
  <c r="F43" i="1"/>
  <c r="E43" i="1" s="1"/>
  <c r="F39" i="1"/>
  <c r="E39" i="1" s="1"/>
  <c r="F33" i="1"/>
  <c r="E33" i="1" s="1"/>
  <c r="F27" i="1"/>
  <c r="E27" i="1" s="1"/>
  <c r="F25" i="1"/>
  <c r="E25" i="1" s="1"/>
  <c r="F22" i="1"/>
  <c r="E22" i="1" s="1"/>
  <c r="F20" i="1"/>
  <c r="E20" i="1" s="1"/>
  <c r="F18" i="1"/>
  <c r="E18" i="1" s="1"/>
  <c r="F16" i="1"/>
  <c r="E16" i="1" s="1"/>
  <c r="F14" i="1"/>
  <c r="E14" i="1" s="1"/>
  <c r="F12" i="1"/>
  <c r="E12" i="1" s="1"/>
  <c r="F11" i="1"/>
  <c r="E11" i="1" s="1"/>
  <c r="F9" i="1"/>
  <c r="E9" i="1" s="1"/>
  <c r="F7" i="1"/>
  <c r="E7" i="1" s="1"/>
  <c r="F5" i="1"/>
  <c r="E5" i="1" s="1"/>
  <c r="F4" i="1"/>
  <c r="E4" i="1" s="1"/>
  <c r="F2" i="1"/>
  <c r="E2" i="1" s="1"/>
  <c r="F581" i="1"/>
  <c r="E581" i="1" s="1"/>
  <c r="F577" i="1"/>
  <c r="E577" i="1" s="1"/>
  <c r="F573" i="1"/>
  <c r="E573" i="1" s="1"/>
  <c r="F569" i="1"/>
  <c r="E569" i="1" s="1"/>
  <c r="F565" i="1"/>
  <c r="E565" i="1" s="1"/>
  <c r="F560" i="1"/>
  <c r="E560" i="1" s="1"/>
  <c r="F556" i="1"/>
  <c r="E556" i="1" s="1"/>
  <c r="F553" i="1"/>
  <c r="E553" i="1" s="1"/>
  <c r="F550" i="1"/>
  <c r="E550" i="1" s="1"/>
  <c r="F547" i="1"/>
  <c r="E547" i="1" s="1"/>
  <c r="F542" i="1"/>
  <c r="E542" i="1" s="1"/>
  <c r="F537" i="1"/>
  <c r="E537" i="1" s="1"/>
  <c r="F532" i="1"/>
  <c r="E532" i="1" s="1"/>
  <c r="F529" i="1"/>
  <c r="E529" i="1" s="1"/>
  <c r="F524" i="1"/>
  <c r="E524" i="1" s="1"/>
  <c r="F520" i="1"/>
  <c r="E520" i="1" s="1"/>
  <c r="F515" i="1"/>
  <c r="E515" i="1" s="1"/>
  <c r="F512" i="1"/>
  <c r="E512" i="1" s="1"/>
  <c r="F509" i="1"/>
  <c r="E509" i="1" s="1"/>
  <c r="F506" i="1"/>
  <c r="E506" i="1" s="1"/>
  <c r="F503" i="1"/>
  <c r="E503" i="1" s="1"/>
  <c r="F499" i="1"/>
  <c r="E499" i="1" s="1"/>
  <c r="F496" i="1"/>
  <c r="E496" i="1" s="1"/>
  <c r="F492" i="1"/>
  <c r="E492" i="1" s="1"/>
  <c r="F489" i="1"/>
  <c r="E489" i="1" s="1"/>
  <c r="F486" i="1"/>
  <c r="E486" i="1" s="1"/>
  <c r="F484" i="1"/>
  <c r="E484" i="1" s="1"/>
  <c r="F482" i="1"/>
  <c r="E482" i="1" s="1"/>
  <c r="F477" i="1"/>
  <c r="E477" i="1" s="1"/>
  <c r="F473" i="1"/>
  <c r="E473" i="1" s="1"/>
  <c r="F468" i="1"/>
  <c r="E468" i="1" s="1"/>
  <c r="F464" i="1"/>
  <c r="E464" i="1" s="1"/>
  <c r="F461" i="1"/>
  <c r="E461" i="1" s="1"/>
  <c r="F458" i="1"/>
  <c r="E458" i="1" s="1"/>
  <c r="F455" i="1"/>
  <c r="E455" i="1" s="1"/>
  <c r="F450" i="1"/>
  <c r="E450" i="1" s="1"/>
  <c r="F447" i="1"/>
  <c r="E447" i="1" s="1"/>
  <c r="F442" i="1"/>
  <c r="E442" i="1" s="1"/>
  <c r="F437" i="1"/>
  <c r="E437" i="1" s="1"/>
  <c r="F432" i="1"/>
  <c r="E432" i="1" s="1"/>
  <c r="F427" i="1"/>
  <c r="E427" i="1" s="1"/>
  <c r="F422" i="1"/>
  <c r="E422" i="1" s="1"/>
  <c r="F417" i="1"/>
  <c r="E417" i="1" s="1"/>
  <c r="F411" i="1"/>
  <c r="E411" i="1" s="1"/>
  <c r="F405" i="1"/>
  <c r="E405" i="1" s="1"/>
  <c r="F399" i="1"/>
  <c r="E399" i="1" s="1"/>
  <c r="F393" i="1"/>
  <c r="E393" i="1" s="1"/>
  <c r="F387" i="1"/>
  <c r="E387" i="1" s="1"/>
  <c r="F381" i="1"/>
  <c r="E381" i="1" s="1"/>
  <c r="F375" i="1"/>
  <c r="E375" i="1" s="1"/>
  <c r="F369" i="1"/>
  <c r="E369" i="1" s="1"/>
  <c r="F363" i="1"/>
  <c r="E363" i="1" s="1"/>
  <c r="F358" i="1"/>
  <c r="E358" i="1" s="1"/>
  <c r="F353" i="1"/>
  <c r="E353" i="1" s="1"/>
  <c r="F348" i="1"/>
  <c r="E348" i="1" s="1"/>
  <c r="F343" i="1"/>
  <c r="E343" i="1" s="1"/>
  <c r="F339" i="1"/>
  <c r="E339" i="1" s="1"/>
  <c r="F333" i="1"/>
  <c r="E333" i="1" s="1"/>
  <c r="F327" i="1"/>
  <c r="E327" i="1" s="1"/>
  <c r="F321" i="1"/>
  <c r="E321" i="1" s="1"/>
  <c r="F318" i="1"/>
  <c r="E318" i="1" s="1"/>
  <c r="F312" i="1"/>
  <c r="E312" i="1" s="1"/>
  <c r="F306" i="1"/>
  <c r="E306" i="1" s="1"/>
  <c r="F304" i="1"/>
  <c r="E304" i="1" s="1"/>
  <c r="F302" i="1"/>
  <c r="E302" i="1" s="1"/>
  <c r="F300" i="1"/>
  <c r="E300" i="1" s="1"/>
  <c r="F298" i="1"/>
  <c r="E298" i="1" s="1"/>
  <c r="F296" i="1"/>
  <c r="E296" i="1" s="1"/>
  <c r="F294" i="1"/>
  <c r="E294" i="1" s="1"/>
  <c r="F292" i="1"/>
  <c r="E292" i="1" s="1"/>
  <c r="F290" i="1"/>
  <c r="E290" i="1" s="1"/>
  <c r="F288" i="1"/>
  <c r="E288" i="1" s="1"/>
  <c r="F286" i="1"/>
  <c r="E286" i="1" s="1"/>
  <c r="F284" i="1"/>
  <c r="E284" i="1" s="1"/>
  <c r="F282" i="1"/>
  <c r="E282" i="1" s="1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207" i="9"/>
  <c r="D211" i="9"/>
  <c r="D189" i="9"/>
  <c r="D217" i="9"/>
  <c r="D212" i="9"/>
  <c r="D218" i="9"/>
  <c r="D195" i="9"/>
  <c r="D203" i="9"/>
  <c r="D215" i="9"/>
  <c r="D185" i="9"/>
  <c r="D191" i="9"/>
  <c r="D199" i="9"/>
  <c r="D216" i="9"/>
  <c r="D184" i="9"/>
  <c r="D213" i="9"/>
  <c r="D187" i="9"/>
  <c r="D192" i="9"/>
  <c r="D194" i="9"/>
  <c r="D208" i="9"/>
  <c r="D193" i="9"/>
  <c r="D196" i="9"/>
  <c r="D197" i="9"/>
  <c r="D198" i="9"/>
  <c r="D202" i="9"/>
  <c r="D209" i="9"/>
  <c r="D210" i="9"/>
  <c r="D180" i="9"/>
  <c r="D200" i="9"/>
  <c r="D204" i="9"/>
  <c r="D206" i="9"/>
  <c r="D186" i="9"/>
  <c r="D214" i="9"/>
  <c r="D188" i="9"/>
  <c r="D159" i="9"/>
  <c r="D190" i="9"/>
  <c r="D205" i="9"/>
  <c r="D201" i="9"/>
  <c r="D183" i="9"/>
  <c r="D158" i="9"/>
  <c r="D179" i="9"/>
  <c r="D157" i="9"/>
  <c r="D162" i="9"/>
  <c r="D163" i="9"/>
  <c r="D156" i="9"/>
  <c r="D160" i="9"/>
  <c r="D154" i="9"/>
  <c r="D182" i="9"/>
  <c r="D152" i="9"/>
  <c r="D165" i="9"/>
  <c r="D155" i="9"/>
  <c r="D181" i="9"/>
  <c r="D153" i="9"/>
  <c r="D161" i="9"/>
  <c r="D164" i="9"/>
  <c r="D178" i="9"/>
  <c r="D177" i="9"/>
  <c r="D171" i="9"/>
  <c r="D167" i="9"/>
  <c r="D166" i="9"/>
  <c r="D169" i="9"/>
  <c r="D168" i="9"/>
  <c r="D174" i="9"/>
  <c r="D175" i="9"/>
  <c r="D170" i="9"/>
  <c r="D172" i="9"/>
  <c r="D173" i="9"/>
  <c r="D176" i="9"/>
  <c r="D242" i="9"/>
  <c r="D240" i="9"/>
  <c r="D249" i="9"/>
  <c r="D228" i="9"/>
  <c r="D232" i="9"/>
  <c r="D245" i="9"/>
  <c r="D236" i="9"/>
  <c r="D246" i="9"/>
  <c r="D219" i="9"/>
  <c r="D227" i="9"/>
  <c r="D235" i="9"/>
  <c r="D253" i="9"/>
  <c r="D257" i="9"/>
  <c r="D231" i="9"/>
  <c r="D244" i="9"/>
  <c r="D234" i="9"/>
  <c r="D230" i="9"/>
  <c r="D237" i="9"/>
  <c r="D243" i="9"/>
  <c r="D220" i="9"/>
  <c r="D241" i="9"/>
  <c r="D225" i="9"/>
  <c r="D238" i="9"/>
  <c r="D223" i="9"/>
  <c r="D256" i="9"/>
  <c r="D221" i="9"/>
  <c r="D229" i="9"/>
  <c r="D251" i="9"/>
  <c r="D254" i="9"/>
  <c r="D239" i="9"/>
  <c r="D247" i="9"/>
  <c r="D233" i="9"/>
  <c r="D250" i="9"/>
  <c r="D222" i="9"/>
  <c r="D252" i="9"/>
  <c r="D248" i="9"/>
  <c r="D226" i="9"/>
  <c r="D255" i="9"/>
  <c r="D224" i="9"/>
  <c r="D258" i="9"/>
  <c r="D259" i="9"/>
  <c r="D260" i="9"/>
  <c r="D261" i="9"/>
  <c r="D262" i="9"/>
  <c r="D263" i="9"/>
  <c r="D264" i="9"/>
  <c r="D265" i="9"/>
  <c r="D266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6" i="9"/>
  <c r="D287" i="9"/>
  <c r="D289" i="9"/>
  <c r="D288" i="9"/>
  <c r="D285" i="9"/>
  <c r="D352" i="9"/>
  <c r="D354" i="9"/>
  <c r="D355" i="9"/>
  <c r="D356" i="9"/>
  <c r="D359" i="9"/>
  <c r="D360" i="9"/>
  <c r="D361" i="9"/>
  <c r="D362" i="9"/>
  <c r="D363" i="9"/>
  <c r="D364" i="9"/>
  <c r="D365" i="9"/>
  <c r="D366" i="9"/>
  <c r="D367" i="9"/>
  <c r="D368" i="9"/>
  <c r="D369" i="9"/>
  <c r="D358" i="9"/>
  <c r="D370" i="9"/>
  <c r="D371" i="9"/>
  <c r="D357" i="9"/>
  <c r="D372" i="9"/>
  <c r="D322" i="9"/>
  <c r="D323" i="9"/>
  <c r="D324" i="9"/>
  <c r="D325" i="9"/>
  <c r="D326" i="9"/>
  <c r="D327" i="9"/>
  <c r="D328" i="9"/>
  <c r="D329" i="9"/>
  <c r="D330" i="9"/>
  <c r="D331" i="9"/>
  <c r="D374" i="9"/>
  <c r="D375" i="9"/>
  <c r="D377" i="9"/>
  <c r="D379" i="9"/>
  <c r="D380" i="9"/>
  <c r="D373" i="9"/>
  <c r="D376" i="9"/>
  <c r="D381" i="9"/>
  <c r="D378" i="9"/>
  <c r="D335" i="9"/>
  <c r="D333" i="9"/>
  <c r="D338" i="9"/>
  <c r="D337" i="9"/>
  <c r="D336" i="9"/>
  <c r="D334" i="9"/>
  <c r="D332" i="9"/>
  <c r="D339" i="9"/>
  <c r="D353" i="9"/>
  <c r="D382" i="9"/>
  <c r="D350" i="9"/>
  <c r="D351" i="9"/>
  <c r="D340" i="9"/>
  <c r="D341" i="9"/>
  <c r="D342" i="9"/>
  <c r="D343" i="9"/>
  <c r="D344" i="9"/>
  <c r="D345" i="9"/>
  <c r="D346" i="9"/>
  <c r="D347" i="9"/>
  <c r="D348" i="9"/>
  <c r="D349" i="9"/>
  <c r="D393" i="9"/>
  <c r="D384" i="9"/>
  <c r="D390" i="9"/>
  <c r="D396" i="9"/>
  <c r="D397" i="9"/>
  <c r="D388" i="9"/>
  <c r="D383" i="9"/>
  <c r="D385" i="9"/>
  <c r="D398" i="9"/>
  <c r="D389" i="9"/>
  <c r="D392" i="9"/>
  <c r="D386" i="9"/>
  <c r="D387" i="9"/>
  <c r="D395" i="9"/>
  <c r="D400" i="9"/>
  <c r="D394" i="9"/>
  <c r="D391" i="9"/>
  <c r="D399" i="9"/>
  <c r="D413" i="9"/>
  <c r="D412" i="9"/>
  <c r="D401" i="9"/>
  <c r="D402" i="9"/>
  <c r="D420" i="9"/>
  <c r="D421" i="9"/>
  <c r="D418" i="9"/>
  <c r="D425" i="9"/>
  <c r="D419" i="9"/>
  <c r="D405" i="9"/>
  <c r="D423" i="9"/>
  <c r="D422" i="9"/>
  <c r="D426" i="9"/>
  <c r="D424" i="9"/>
  <c r="D406" i="9"/>
  <c r="D403" i="9"/>
  <c r="D415" i="9"/>
  <c r="D417" i="9"/>
  <c r="D410" i="9"/>
  <c r="D427" i="9"/>
  <c r="D414" i="9"/>
  <c r="D407" i="9"/>
  <c r="D411" i="9"/>
  <c r="D409" i="9"/>
  <c r="D416" i="9"/>
  <c r="D408" i="9"/>
  <c r="D404" i="9"/>
  <c r="D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207" i="9"/>
  <c r="J211" i="9"/>
  <c r="J189" i="9"/>
  <c r="J217" i="9"/>
  <c r="J212" i="9"/>
  <c r="J218" i="9"/>
  <c r="J195" i="9"/>
  <c r="J203" i="9"/>
  <c r="J215" i="9"/>
  <c r="J185" i="9"/>
  <c r="J191" i="9"/>
  <c r="J199" i="9"/>
  <c r="J216" i="9"/>
  <c r="J184" i="9"/>
  <c r="J213" i="9"/>
  <c r="J187" i="9"/>
  <c r="J192" i="9"/>
  <c r="J194" i="9"/>
  <c r="J208" i="9"/>
  <c r="J193" i="9"/>
  <c r="J196" i="9"/>
  <c r="J197" i="9"/>
  <c r="J198" i="9"/>
  <c r="J202" i="9"/>
  <c r="J209" i="9"/>
  <c r="J210" i="9"/>
  <c r="J180" i="9"/>
  <c r="J200" i="9"/>
  <c r="J204" i="9"/>
  <c r="J206" i="9"/>
  <c r="J186" i="9"/>
  <c r="J214" i="9"/>
  <c r="J188" i="9"/>
  <c r="J159" i="9"/>
  <c r="J190" i="9"/>
  <c r="J205" i="9"/>
  <c r="J201" i="9"/>
  <c r="J183" i="9"/>
  <c r="J158" i="9"/>
  <c r="J179" i="9"/>
  <c r="J157" i="9"/>
  <c r="J162" i="9"/>
  <c r="J163" i="9"/>
  <c r="J156" i="9"/>
  <c r="J160" i="9"/>
  <c r="J154" i="9"/>
  <c r="J182" i="9"/>
  <c r="J152" i="9"/>
  <c r="J165" i="9"/>
  <c r="J155" i="9"/>
  <c r="J181" i="9"/>
  <c r="J153" i="9"/>
  <c r="J161" i="9"/>
  <c r="J164" i="9"/>
  <c r="J178" i="9"/>
  <c r="J177" i="9"/>
  <c r="J171" i="9"/>
  <c r="J167" i="9"/>
  <c r="J166" i="9"/>
  <c r="J169" i="9"/>
  <c r="J168" i="9"/>
  <c r="J174" i="9"/>
  <c r="J175" i="9"/>
  <c r="J170" i="9"/>
  <c r="J172" i="9"/>
  <c r="J173" i="9"/>
  <c r="J176" i="9"/>
  <c r="J242" i="9"/>
  <c r="J240" i="9"/>
  <c r="J249" i="9"/>
  <c r="J228" i="9"/>
  <c r="J232" i="9"/>
  <c r="J245" i="9"/>
  <c r="J236" i="9"/>
  <c r="J246" i="9"/>
  <c r="J219" i="9"/>
  <c r="J227" i="9"/>
  <c r="J235" i="9"/>
  <c r="J253" i="9"/>
  <c r="J257" i="9"/>
  <c r="J231" i="9"/>
  <c r="J244" i="9"/>
  <c r="J234" i="9"/>
  <c r="J230" i="9"/>
  <c r="J237" i="9"/>
  <c r="J243" i="9"/>
  <c r="J220" i="9"/>
  <c r="J241" i="9"/>
  <c r="J225" i="9"/>
  <c r="J238" i="9"/>
  <c r="J223" i="9"/>
  <c r="J256" i="9"/>
  <c r="J221" i="9"/>
  <c r="J229" i="9"/>
  <c r="J251" i="9"/>
  <c r="J254" i="9"/>
  <c r="J239" i="9"/>
  <c r="J247" i="9"/>
  <c r="J233" i="9"/>
  <c r="J250" i="9"/>
  <c r="J222" i="9"/>
  <c r="J252" i="9"/>
  <c r="J248" i="9"/>
  <c r="J226" i="9"/>
  <c r="J255" i="9"/>
  <c r="J224" i="9"/>
  <c r="J258" i="9"/>
  <c r="J259" i="9"/>
  <c r="J260" i="9"/>
  <c r="J261" i="9"/>
  <c r="J262" i="9"/>
  <c r="J263" i="9"/>
  <c r="J264" i="9"/>
  <c r="J265" i="9"/>
  <c r="J266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267" i="9"/>
  <c r="J268" i="9"/>
  <c r="J269" i="9"/>
  <c r="J270" i="9"/>
  <c r="J271" i="9"/>
  <c r="J272" i="9"/>
  <c r="J273" i="9"/>
  <c r="J274" i="9"/>
  <c r="J275" i="9"/>
  <c r="J276" i="9"/>
  <c r="J278" i="9"/>
  <c r="J279" i="9"/>
  <c r="J280" i="9"/>
  <c r="J281" i="9"/>
  <c r="J282" i="9"/>
  <c r="J283" i="9"/>
  <c r="J284" i="9"/>
  <c r="J286" i="9"/>
  <c r="J287" i="9"/>
  <c r="J289" i="9"/>
  <c r="J288" i="9"/>
  <c r="J285" i="9"/>
  <c r="J354" i="9"/>
  <c r="J355" i="9"/>
  <c r="J356" i="9"/>
  <c r="J359" i="9"/>
  <c r="J360" i="9"/>
  <c r="J361" i="9"/>
  <c r="J362" i="9"/>
  <c r="J363" i="9"/>
  <c r="J364" i="9"/>
  <c r="J365" i="9"/>
  <c r="J366" i="9"/>
  <c r="J367" i="9"/>
  <c r="J368" i="9"/>
  <c r="J369" i="9"/>
  <c r="J358" i="9"/>
  <c r="J370" i="9"/>
  <c r="J371" i="9"/>
  <c r="J357" i="9"/>
  <c r="J372" i="9"/>
  <c r="J322" i="9"/>
  <c r="J323" i="9"/>
  <c r="J324" i="9"/>
  <c r="J325" i="9"/>
  <c r="J326" i="9"/>
  <c r="J327" i="9"/>
  <c r="J328" i="9"/>
  <c r="J329" i="9"/>
  <c r="J330" i="9"/>
  <c r="J331" i="9"/>
  <c r="J374" i="9"/>
  <c r="J375" i="9"/>
  <c r="J377" i="9"/>
  <c r="J379" i="9"/>
  <c r="J380" i="9"/>
  <c r="J373" i="9"/>
  <c r="J376" i="9"/>
  <c r="J381" i="9"/>
  <c r="J378" i="9"/>
  <c r="J335" i="9"/>
  <c r="J333" i="9"/>
  <c r="J338" i="9"/>
  <c r="J337" i="9"/>
  <c r="J336" i="9"/>
  <c r="J334" i="9"/>
  <c r="J332" i="9"/>
  <c r="J339" i="9"/>
  <c r="J353" i="9"/>
  <c r="J382" i="9"/>
  <c r="J350" i="9"/>
  <c r="J351" i="9"/>
  <c r="J340" i="9"/>
  <c r="J341" i="9"/>
  <c r="J342" i="9"/>
  <c r="J343" i="9"/>
  <c r="J344" i="9"/>
  <c r="J345" i="9"/>
  <c r="J346" i="9"/>
  <c r="J347" i="9"/>
  <c r="J348" i="9"/>
  <c r="J349" i="9"/>
  <c r="J393" i="9"/>
  <c r="J384" i="9"/>
  <c r="J390" i="9"/>
  <c r="J396" i="9"/>
  <c r="J397" i="9"/>
  <c r="J388" i="9"/>
  <c r="J383" i="9"/>
  <c r="J385" i="9"/>
  <c r="J398" i="9"/>
  <c r="J389" i="9"/>
  <c r="J392" i="9"/>
  <c r="J386" i="9"/>
  <c r="J387" i="9"/>
  <c r="J395" i="9"/>
  <c r="J400" i="9"/>
  <c r="J394" i="9"/>
  <c r="J391" i="9"/>
  <c r="J399" i="9"/>
  <c r="J413" i="9"/>
  <c r="J412" i="9"/>
  <c r="J401" i="9"/>
  <c r="J402" i="9"/>
  <c r="J420" i="9"/>
  <c r="J421" i="9"/>
  <c r="J418" i="9"/>
  <c r="J425" i="9"/>
  <c r="J419" i="9"/>
  <c r="J405" i="9"/>
  <c r="J423" i="9"/>
  <c r="J422" i="9"/>
  <c r="J426" i="9"/>
  <c r="J424" i="9"/>
  <c r="J406" i="9"/>
  <c r="J403" i="9"/>
  <c r="J415" i="9"/>
  <c r="J417" i="9"/>
  <c r="J410" i="9"/>
  <c r="J427" i="9"/>
  <c r="J414" i="9"/>
  <c r="J407" i="9"/>
  <c r="J411" i="9"/>
  <c r="J409" i="9"/>
  <c r="J416" i="9"/>
  <c r="J408" i="9"/>
  <c r="J404" i="9"/>
  <c r="J77" i="9"/>
  <c r="I2" i="10" l="1"/>
  <c r="H2" i="10"/>
  <c r="F404" i="9"/>
  <c r="E404" i="9" s="1"/>
  <c r="F408" i="9"/>
  <c r="E408" i="9" s="1"/>
  <c r="F416" i="9"/>
  <c r="E416" i="9" s="1"/>
  <c r="F409" i="9"/>
  <c r="E409" i="9" s="1"/>
  <c r="F411" i="9"/>
  <c r="E411" i="9" s="1"/>
  <c r="F407" i="9"/>
  <c r="E407" i="9" s="1"/>
  <c r="F414" i="9"/>
  <c r="E414" i="9" s="1"/>
  <c r="F427" i="9"/>
  <c r="E427" i="9" s="1"/>
  <c r="F410" i="9"/>
  <c r="E410" i="9" s="1"/>
  <c r="F417" i="9"/>
  <c r="E417" i="9" s="1"/>
  <c r="F415" i="9"/>
  <c r="E415" i="9" s="1"/>
  <c r="F403" i="9"/>
  <c r="E403" i="9" s="1"/>
  <c r="F406" i="9"/>
  <c r="E406" i="9" s="1"/>
  <c r="F424" i="9"/>
  <c r="E424" i="9" s="1"/>
  <c r="F426" i="9"/>
  <c r="E426" i="9" s="1"/>
  <c r="F422" i="9"/>
  <c r="E422" i="9" s="1"/>
  <c r="F423" i="9"/>
  <c r="E423" i="9" s="1"/>
  <c r="F405" i="9"/>
  <c r="E405" i="9" s="1"/>
  <c r="F419" i="9"/>
  <c r="E419" i="9" s="1"/>
  <c r="F425" i="9"/>
  <c r="E425" i="9" s="1"/>
  <c r="F418" i="9"/>
  <c r="E418" i="9" s="1"/>
  <c r="F421" i="9"/>
  <c r="E421" i="9" s="1"/>
  <c r="F420" i="9"/>
  <c r="E420" i="9" s="1"/>
  <c r="F402" i="9"/>
  <c r="E402" i="9" s="1"/>
  <c r="F401" i="9"/>
  <c r="E401" i="9" s="1"/>
  <c r="F412" i="9"/>
  <c r="E412" i="9" s="1"/>
  <c r="F413" i="9"/>
  <c r="E413" i="9" s="1"/>
  <c r="F399" i="9"/>
  <c r="E399" i="9" s="1"/>
  <c r="F391" i="9"/>
  <c r="E391" i="9" s="1"/>
  <c r="F394" i="9"/>
  <c r="E394" i="9" s="1"/>
  <c r="F400" i="9"/>
  <c r="E400" i="9" s="1"/>
  <c r="F395" i="9"/>
  <c r="E395" i="9" s="1"/>
  <c r="F387" i="9"/>
  <c r="E387" i="9" s="1"/>
  <c r="F386" i="9"/>
  <c r="E386" i="9" s="1"/>
  <c r="F392" i="9"/>
  <c r="E392" i="9" s="1"/>
  <c r="F389" i="9"/>
  <c r="E389" i="9" s="1"/>
  <c r="F398" i="9"/>
  <c r="E398" i="9" s="1"/>
  <c r="F385" i="9"/>
  <c r="E385" i="9" s="1"/>
  <c r="F383" i="9"/>
  <c r="E383" i="9" s="1"/>
  <c r="F388" i="9"/>
  <c r="E388" i="9" s="1"/>
  <c r="F397" i="9"/>
  <c r="E397" i="9" s="1"/>
  <c r="F396" i="9"/>
  <c r="E396" i="9" s="1"/>
  <c r="F390" i="9"/>
  <c r="E390" i="9" s="1"/>
  <c r="F384" i="9"/>
  <c r="E384" i="9" s="1"/>
  <c r="F393" i="9"/>
  <c r="E393" i="9" s="1"/>
  <c r="I4" i="10"/>
  <c r="H4" i="10"/>
  <c r="E12" i="10"/>
  <c r="E13" i="10"/>
  <c r="E14" i="10"/>
  <c r="E15" i="10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48" i="13"/>
  <c r="I49" i="13"/>
  <c r="I50" i="13"/>
  <c r="E51" i="13"/>
  <c r="E52" i="13"/>
  <c r="D52" i="13" s="1"/>
  <c r="E53" i="13"/>
  <c r="D53" i="13" s="1"/>
  <c r="E54" i="13"/>
  <c r="E55" i="13"/>
  <c r="D55" i="13" s="1"/>
  <c r="E56" i="13"/>
  <c r="E57" i="13"/>
  <c r="E58" i="13"/>
  <c r="D58" i="13" s="1"/>
  <c r="E59" i="13"/>
  <c r="E60" i="13"/>
  <c r="E61" i="13"/>
  <c r="D61" i="13" s="1"/>
  <c r="E62" i="13"/>
  <c r="D62" i="13" s="1"/>
  <c r="E63" i="13"/>
  <c r="D63" i="13" s="1"/>
  <c r="E64" i="13"/>
  <c r="D64" i="13" s="1"/>
  <c r="E65" i="13"/>
  <c r="D65" i="13" s="1"/>
  <c r="E66" i="13"/>
  <c r="E67" i="13"/>
  <c r="E68" i="13"/>
  <c r="E69" i="13"/>
  <c r="E70" i="13"/>
  <c r="D70" i="13" s="1"/>
  <c r="E71" i="13"/>
  <c r="E72" i="13"/>
  <c r="E73" i="13"/>
  <c r="D73" i="13" s="1"/>
  <c r="E74" i="13"/>
  <c r="D74" i="13" s="1"/>
  <c r="E75" i="13"/>
  <c r="E76" i="13"/>
  <c r="D76" i="13" s="1"/>
  <c r="E77" i="13"/>
  <c r="D77" i="13" s="1"/>
  <c r="E78" i="13"/>
  <c r="E79" i="13"/>
  <c r="E80" i="13"/>
  <c r="E81" i="13"/>
  <c r="E82" i="13"/>
  <c r="D82" i="13" s="1"/>
  <c r="E83" i="13"/>
  <c r="E84" i="13"/>
  <c r="E85" i="13"/>
  <c r="D85" i="13" s="1"/>
  <c r="E86" i="13"/>
  <c r="D86" i="13" s="1"/>
  <c r="E87" i="13"/>
  <c r="E88" i="13"/>
  <c r="D88" i="13" s="1"/>
  <c r="E89" i="13"/>
  <c r="D89" i="13" s="1"/>
  <c r="E90" i="13"/>
  <c r="E91" i="13"/>
  <c r="D91" i="13" s="1"/>
  <c r="E92" i="13"/>
  <c r="E93" i="13"/>
  <c r="E94" i="13"/>
  <c r="D94" i="13" s="1"/>
  <c r="E95" i="13"/>
  <c r="E96" i="13"/>
  <c r="E97" i="13"/>
  <c r="D97" i="13" s="1"/>
  <c r="E98" i="13"/>
  <c r="D98" i="13" s="1"/>
  <c r="E99" i="13"/>
  <c r="E100" i="13"/>
  <c r="D100" i="13" s="1"/>
  <c r="E101" i="13"/>
  <c r="D101" i="13" s="1"/>
  <c r="E102" i="13"/>
  <c r="E103" i="13"/>
  <c r="E104" i="13"/>
  <c r="E105" i="13"/>
  <c r="E106" i="13"/>
  <c r="D106" i="13" s="1"/>
  <c r="E107" i="13"/>
  <c r="E108" i="13"/>
  <c r="E109" i="13"/>
  <c r="D109" i="13" s="1"/>
  <c r="E110" i="13"/>
  <c r="D110" i="13" s="1"/>
  <c r="E111" i="13"/>
  <c r="D51" i="13"/>
  <c r="D54" i="13"/>
  <c r="D56" i="13"/>
  <c r="D57" i="13"/>
  <c r="D59" i="13"/>
  <c r="D60" i="13"/>
  <c r="D66" i="13"/>
  <c r="D67" i="13"/>
  <c r="D68" i="13"/>
  <c r="D69" i="13"/>
  <c r="D71" i="13"/>
  <c r="D72" i="13"/>
  <c r="D75" i="13"/>
  <c r="D78" i="13"/>
  <c r="D79" i="13"/>
  <c r="D80" i="13"/>
  <c r="D81" i="13"/>
  <c r="D83" i="13"/>
  <c r="D84" i="13"/>
  <c r="D87" i="13"/>
  <c r="D90" i="13"/>
  <c r="D92" i="13"/>
  <c r="D93" i="13"/>
  <c r="D95" i="13"/>
  <c r="D96" i="13"/>
  <c r="D99" i="13"/>
  <c r="D102" i="13"/>
  <c r="D103" i="13"/>
  <c r="D104" i="13"/>
  <c r="D105" i="13"/>
  <c r="D107" i="13"/>
  <c r="D108" i="13"/>
  <c r="D111" i="13"/>
  <c r="E48" i="13"/>
  <c r="D48" i="13" s="1"/>
  <c r="E49" i="13"/>
  <c r="D49" i="13" s="1"/>
  <c r="E50" i="13"/>
  <c r="D50" i="13" s="1"/>
  <c r="E9" i="10"/>
  <c r="E10" i="10"/>
  <c r="E11" i="10"/>
  <c r="E3" i="13"/>
  <c r="D3" i="13" s="1"/>
  <c r="E4" i="13"/>
  <c r="D4" i="13" s="1"/>
  <c r="E5" i="13"/>
  <c r="D5" i="13" s="1"/>
  <c r="E6" i="13"/>
  <c r="D6" i="13" s="1"/>
  <c r="E7" i="13"/>
  <c r="D7" i="13" s="1"/>
  <c r="E8" i="13"/>
  <c r="D8" i="13" s="1"/>
  <c r="E9" i="13"/>
  <c r="D9" i="13" s="1"/>
  <c r="E10" i="13"/>
  <c r="D10" i="13" s="1"/>
  <c r="E11" i="13"/>
  <c r="D11" i="13" s="1"/>
  <c r="E12" i="13"/>
  <c r="D12" i="13" s="1"/>
  <c r="E13" i="13"/>
  <c r="D13" i="13" s="1"/>
  <c r="E14" i="13"/>
  <c r="D14" i="13" s="1"/>
  <c r="E15" i="13"/>
  <c r="D15" i="13" s="1"/>
  <c r="E16" i="13"/>
  <c r="D16" i="13" s="1"/>
  <c r="E17" i="13"/>
  <c r="D17" i="13" s="1"/>
  <c r="E18" i="13"/>
  <c r="D18" i="13" s="1"/>
  <c r="E19" i="13"/>
  <c r="D19" i="13" s="1"/>
  <c r="E20" i="13"/>
  <c r="D20" i="13" s="1"/>
  <c r="E21" i="13"/>
  <c r="D21" i="13" s="1"/>
  <c r="E22" i="13"/>
  <c r="D22" i="13" s="1"/>
  <c r="E23" i="13"/>
  <c r="D23" i="13" s="1"/>
  <c r="E24" i="13"/>
  <c r="D24" i="13" s="1"/>
  <c r="E25" i="13"/>
  <c r="D25" i="13" s="1"/>
  <c r="E26" i="13"/>
  <c r="D26" i="13" s="1"/>
  <c r="E27" i="13"/>
  <c r="D27" i="13" s="1"/>
  <c r="E28" i="13"/>
  <c r="D28" i="13" s="1"/>
  <c r="E29" i="13"/>
  <c r="D29" i="13" s="1"/>
  <c r="E30" i="13"/>
  <c r="D30" i="13" s="1"/>
  <c r="E31" i="13"/>
  <c r="D31" i="13" s="1"/>
  <c r="E32" i="13"/>
  <c r="D32" i="13" s="1"/>
  <c r="E33" i="13"/>
  <c r="D33" i="13" s="1"/>
  <c r="E34" i="13"/>
  <c r="D34" i="13" s="1"/>
  <c r="E35" i="13"/>
  <c r="D35" i="13" s="1"/>
  <c r="E36" i="13"/>
  <c r="D36" i="13" s="1"/>
  <c r="E37" i="13"/>
  <c r="D37" i="13" s="1"/>
  <c r="E38" i="13"/>
  <c r="D38" i="13" s="1"/>
  <c r="E39" i="13"/>
  <c r="D39" i="13" s="1"/>
  <c r="E40" i="13"/>
  <c r="D40" i="13" s="1"/>
  <c r="E41" i="13"/>
  <c r="D41" i="13" s="1"/>
  <c r="E42" i="13"/>
  <c r="D42" i="13" s="1"/>
  <c r="E43" i="13"/>
  <c r="D43" i="13" s="1"/>
  <c r="E44" i="13"/>
  <c r="D44" i="13" s="1"/>
  <c r="E45" i="13"/>
  <c r="D45" i="13" s="1"/>
  <c r="E46" i="13"/>
  <c r="D46" i="13" s="1"/>
  <c r="E47" i="13"/>
  <c r="D47" i="13" s="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2" i="13"/>
  <c r="E2" i="13"/>
  <c r="D2" i="13" s="1"/>
  <c r="E3" i="10"/>
  <c r="E4" i="10"/>
  <c r="E5" i="10"/>
  <c r="E6" i="10"/>
  <c r="E7" i="10"/>
  <c r="E8" i="10"/>
  <c r="E2" i="10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20" i="7"/>
  <c r="F349" i="9"/>
  <c r="E349" i="9" s="1"/>
  <c r="F348" i="9"/>
  <c r="E348" i="9" s="1"/>
  <c r="F347" i="9"/>
  <c r="E347" i="9" s="1"/>
  <c r="F346" i="9"/>
  <c r="E346" i="9" s="1"/>
  <c r="F345" i="9"/>
  <c r="E345" i="9" s="1"/>
  <c r="F344" i="9"/>
  <c r="E344" i="9" s="1"/>
  <c r="F343" i="9"/>
  <c r="E343" i="9" s="1"/>
  <c r="F342" i="9"/>
  <c r="E342" i="9" s="1"/>
  <c r="F341" i="9"/>
  <c r="E341" i="9" s="1"/>
  <c r="F340" i="9"/>
  <c r="E340" i="9" s="1"/>
  <c r="F351" i="9"/>
  <c r="E351" i="9" s="1"/>
  <c r="F350" i="9"/>
  <c r="E350" i="9" s="1"/>
  <c r="F382" i="9"/>
  <c r="E382" i="9" s="1"/>
  <c r="F353" i="9"/>
  <c r="E353" i="9" s="1"/>
  <c r="F339" i="9"/>
  <c r="E339" i="9" s="1"/>
  <c r="F332" i="9"/>
  <c r="E332" i="9" s="1"/>
  <c r="F334" i="9"/>
  <c r="E334" i="9" s="1"/>
  <c r="F336" i="9"/>
  <c r="E336" i="9" s="1"/>
  <c r="F337" i="9"/>
  <c r="E337" i="9" s="1"/>
  <c r="F338" i="9"/>
  <c r="E338" i="9" s="1"/>
  <c r="F333" i="9"/>
  <c r="E333" i="9" s="1"/>
  <c r="F335" i="9"/>
  <c r="E335" i="9" s="1"/>
  <c r="F378" i="9"/>
  <c r="E378" i="9" s="1"/>
  <c r="F381" i="9"/>
  <c r="E381" i="9" s="1"/>
  <c r="F376" i="9"/>
  <c r="E376" i="9" s="1"/>
  <c r="F373" i="9"/>
  <c r="E373" i="9" s="1"/>
  <c r="F380" i="9"/>
  <c r="E380" i="9" s="1"/>
  <c r="F379" i="9"/>
  <c r="E379" i="9" s="1"/>
  <c r="F377" i="9"/>
  <c r="E377" i="9" s="1"/>
  <c r="F375" i="9"/>
  <c r="E375" i="9" s="1"/>
  <c r="F374" i="9"/>
  <c r="E374" i="9" s="1"/>
  <c r="F331" i="9"/>
  <c r="E331" i="9" s="1"/>
  <c r="F330" i="9"/>
  <c r="E330" i="9" s="1"/>
  <c r="F329" i="9"/>
  <c r="E329" i="9" s="1"/>
  <c r="F328" i="9"/>
  <c r="E328" i="9" s="1"/>
  <c r="F327" i="9"/>
  <c r="E327" i="9" s="1"/>
  <c r="F326" i="9"/>
  <c r="E326" i="9" s="1"/>
  <c r="F325" i="9"/>
  <c r="E325" i="9" s="1"/>
  <c r="F324" i="9"/>
  <c r="E324" i="9" s="1"/>
  <c r="F323" i="9"/>
  <c r="E323" i="9" s="1"/>
  <c r="F322" i="9"/>
  <c r="E322" i="9" s="1"/>
  <c r="F372" i="9"/>
  <c r="E372" i="9" s="1"/>
  <c r="F357" i="9"/>
  <c r="E357" i="9" s="1"/>
  <c r="F371" i="9"/>
  <c r="E371" i="9" s="1"/>
  <c r="F370" i="9"/>
  <c r="E370" i="9" s="1"/>
  <c r="F358" i="9"/>
  <c r="E358" i="9" s="1"/>
  <c r="F369" i="9"/>
  <c r="E369" i="9" s="1"/>
  <c r="F368" i="9"/>
  <c r="E368" i="9" s="1"/>
  <c r="F367" i="9"/>
  <c r="E367" i="9" s="1"/>
  <c r="F366" i="9"/>
  <c r="E366" i="9" s="1"/>
  <c r="F365" i="9"/>
  <c r="E365" i="9" s="1"/>
  <c r="F364" i="9"/>
  <c r="E364" i="9" s="1"/>
  <c r="F363" i="9"/>
  <c r="E363" i="9" s="1"/>
  <c r="F362" i="9"/>
  <c r="E362" i="9" s="1"/>
  <c r="F361" i="9"/>
  <c r="E361" i="9" s="1"/>
  <c r="F360" i="9"/>
  <c r="E360" i="9" s="1"/>
  <c r="F359" i="9"/>
  <c r="E359" i="9" s="1"/>
  <c r="F356" i="9"/>
  <c r="E356" i="9" s="1"/>
  <c r="F355" i="9"/>
  <c r="E355" i="9" s="1"/>
  <c r="F354" i="9"/>
  <c r="E354" i="9" s="1"/>
  <c r="F352" i="9"/>
  <c r="E352" i="9" s="1"/>
  <c r="F285" i="9"/>
  <c r="E285" i="9" s="1"/>
  <c r="F288" i="9"/>
  <c r="E288" i="9" s="1"/>
  <c r="F289" i="9"/>
  <c r="E289" i="9" s="1"/>
  <c r="F287" i="9"/>
  <c r="E287" i="9" s="1"/>
  <c r="F286" i="9"/>
  <c r="E286" i="9" s="1"/>
  <c r="F284" i="9"/>
  <c r="E284" i="9" s="1"/>
  <c r="F283" i="9"/>
  <c r="E283" i="9" s="1"/>
  <c r="F282" i="9"/>
  <c r="E282" i="9" s="1"/>
  <c r="F281" i="9"/>
  <c r="E281" i="9" s="1"/>
  <c r="F280" i="9"/>
  <c r="E280" i="9" s="1"/>
  <c r="F279" i="9"/>
  <c r="E279" i="9" s="1"/>
  <c r="F278" i="9"/>
  <c r="E278" i="9" s="1"/>
  <c r="F277" i="9"/>
  <c r="E277" i="9" s="1"/>
  <c r="F276" i="9"/>
  <c r="E276" i="9" s="1"/>
  <c r="F275" i="9"/>
  <c r="E275" i="9" s="1"/>
  <c r="F274" i="9"/>
  <c r="E274" i="9" s="1"/>
  <c r="F273" i="9"/>
  <c r="E273" i="9" s="1"/>
  <c r="F272" i="9"/>
  <c r="E272" i="9" s="1"/>
  <c r="F271" i="9"/>
  <c r="E271" i="9" s="1"/>
  <c r="F270" i="9"/>
  <c r="E270" i="9" s="1"/>
  <c r="F269" i="9"/>
  <c r="E269" i="9" s="1"/>
  <c r="F268" i="9"/>
  <c r="E268" i="9" s="1"/>
  <c r="F267" i="9"/>
  <c r="E267" i="9" s="1"/>
  <c r="F321" i="9"/>
  <c r="E321" i="9" s="1"/>
  <c r="F320" i="9"/>
  <c r="E320" i="9" s="1"/>
  <c r="F319" i="9"/>
  <c r="E319" i="9" s="1"/>
  <c r="F318" i="9"/>
  <c r="E318" i="9" s="1"/>
  <c r="F317" i="9"/>
  <c r="E317" i="9" s="1"/>
  <c r="F316" i="9"/>
  <c r="E316" i="9" s="1"/>
  <c r="F315" i="9"/>
  <c r="E315" i="9" s="1"/>
  <c r="F314" i="9"/>
  <c r="E314" i="9" s="1"/>
  <c r="F313" i="9"/>
  <c r="E313" i="9" s="1"/>
  <c r="F312" i="9"/>
  <c r="E312" i="9" s="1"/>
  <c r="F311" i="9"/>
  <c r="E311" i="9" s="1"/>
  <c r="F310" i="9"/>
  <c r="E310" i="9" s="1"/>
  <c r="F309" i="9"/>
  <c r="E309" i="9" s="1"/>
  <c r="F308" i="9"/>
  <c r="E308" i="9" s="1"/>
  <c r="F307" i="9"/>
  <c r="E307" i="9" s="1"/>
  <c r="F306" i="9"/>
  <c r="E306" i="9" s="1"/>
  <c r="F305" i="9"/>
  <c r="E305" i="9" s="1"/>
  <c r="F304" i="9"/>
  <c r="E304" i="9" s="1"/>
  <c r="F303" i="9"/>
  <c r="E303" i="9" s="1"/>
  <c r="F302" i="9"/>
  <c r="E302" i="9" s="1"/>
  <c r="F301" i="9"/>
  <c r="E301" i="9" s="1"/>
  <c r="F300" i="9"/>
  <c r="E300" i="9" s="1"/>
  <c r="F299" i="9"/>
  <c r="E299" i="9" s="1"/>
  <c r="F298" i="9"/>
  <c r="E298" i="9" s="1"/>
  <c r="F297" i="9"/>
  <c r="E297" i="9" s="1"/>
  <c r="F296" i="9"/>
  <c r="E296" i="9" s="1"/>
  <c r="F295" i="9"/>
  <c r="E295" i="9" s="1"/>
  <c r="F294" i="9"/>
  <c r="E294" i="9" s="1"/>
  <c r="F293" i="9"/>
  <c r="E293" i="9" s="1"/>
  <c r="F292" i="9"/>
  <c r="E292" i="9" s="1"/>
  <c r="F291" i="9"/>
  <c r="E291" i="9" s="1"/>
  <c r="F290" i="9"/>
  <c r="E290" i="9" s="1"/>
  <c r="F266" i="9"/>
  <c r="E266" i="9" s="1"/>
  <c r="F265" i="9"/>
  <c r="E265" i="9" s="1"/>
  <c r="F264" i="9"/>
  <c r="E264" i="9" s="1"/>
  <c r="F263" i="9"/>
  <c r="E263" i="9" s="1"/>
  <c r="F262" i="9"/>
  <c r="E262" i="9" s="1"/>
  <c r="F261" i="9"/>
  <c r="E261" i="9" s="1"/>
  <c r="F260" i="9"/>
  <c r="E260" i="9" s="1"/>
  <c r="F259" i="9"/>
  <c r="E259" i="9" s="1"/>
  <c r="F258" i="9"/>
  <c r="E258" i="9" s="1"/>
  <c r="F224" i="9"/>
  <c r="E224" i="9" s="1"/>
  <c r="F255" i="9"/>
  <c r="E255" i="9" s="1"/>
  <c r="F226" i="9"/>
  <c r="E226" i="9" s="1"/>
  <c r="F248" i="9"/>
  <c r="E248" i="9" s="1"/>
  <c r="F252" i="9"/>
  <c r="E252" i="9" s="1"/>
  <c r="F222" i="9"/>
  <c r="E222" i="9" s="1"/>
  <c r="F250" i="9"/>
  <c r="E250" i="9" s="1"/>
  <c r="F233" i="9"/>
  <c r="E233" i="9" s="1"/>
  <c r="F247" i="9"/>
  <c r="E247" i="9" s="1"/>
  <c r="F239" i="9"/>
  <c r="E239" i="9" s="1"/>
  <c r="F254" i="9"/>
  <c r="E254" i="9" s="1"/>
  <c r="F251" i="9"/>
  <c r="E251" i="9" s="1"/>
  <c r="F229" i="9"/>
  <c r="E229" i="9" s="1"/>
  <c r="F221" i="9"/>
  <c r="E221" i="9" s="1"/>
  <c r="F256" i="9"/>
  <c r="E256" i="9" s="1"/>
  <c r="F223" i="9"/>
  <c r="E223" i="9" s="1"/>
  <c r="F238" i="9"/>
  <c r="E238" i="9" s="1"/>
  <c r="F225" i="9"/>
  <c r="E225" i="9" s="1"/>
  <c r="F241" i="9"/>
  <c r="E241" i="9" s="1"/>
  <c r="F220" i="9"/>
  <c r="E220" i="9" s="1"/>
  <c r="F243" i="9"/>
  <c r="E243" i="9" s="1"/>
  <c r="F237" i="9"/>
  <c r="E237" i="9" s="1"/>
  <c r="F230" i="9"/>
  <c r="E230" i="9" s="1"/>
  <c r="F234" i="9"/>
  <c r="E234" i="9" s="1"/>
  <c r="F244" i="9"/>
  <c r="E244" i="9" s="1"/>
  <c r="F231" i="9"/>
  <c r="E231" i="9" s="1"/>
  <c r="F257" i="9"/>
  <c r="E257" i="9" s="1"/>
  <c r="F253" i="9"/>
  <c r="E253" i="9" s="1"/>
  <c r="F235" i="9"/>
  <c r="E235" i="9" s="1"/>
  <c r="F227" i="9"/>
  <c r="E227" i="9" s="1"/>
  <c r="F219" i="9"/>
  <c r="E219" i="9" s="1"/>
  <c r="F246" i="9"/>
  <c r="E246" i="9" s="1"/>
  <c r="F236" i="9"/>
  <c r="E236" i="9" s="1"/>
  <c r="F245" i="9"/>
  <c r="E245" i="9" s="1"/>
  <c r="F232" i="9"/>
  <c r="E232" i="9" s="1"/>
  <c r="F228" i="9"/>
  <c r="E228" i="9" s="1"/>
  <c r="F249" i="9"/>
  <c r="E249" i="9" s="1"/>
  <c r="F240" i="9"/>
  <c r="E240" i="9" s="1"/>
  <c r="F242" i="9"/>
  <c r="E242" i="9" s="1"/>
  <c r="F176" i="9"/>
  <c r="E176" i="9" s="1"/>
  <c r="F173" i="9"/>
  <c r="E173" i="9" s="1"/>
  <c r="F172" i="9"/>
  <c r="E172" i="9" s="1"/>
  <c r="F170" i="9"/>
  <c r="E170" i="9" s="1"/>
  <c r="F175" i="9"/>
  <c r="E175" i="9" s="1"/>
  <c r="F174" i="9"/>
  <c r="E174" i="9" s="1"/>
  <c r="F168" i="9"/>
  <c r="E168" i="9" s="1"/>
  <c r="F169" i="9"/>
  <c r="E169" i="9" s="1"/>
  <c r="F166" i="9"/>
  <c r="E166" i="9" s="1"/>
  <c r="F167" i="9"/>
  <c r="E167" i="9" s="1"/>
  <c r="F171" i="9"/>
  <c r="E171" i="9" s="1"/>
  <c r="F177" i="9"/>
  <c r="E177" i="9" s="1"/>
  <c r="F178" i="9"/>
  <c r="E178" i="9" s="1"/>
  <c r="F164" i="9"/>
  <c r="E164" i="9" s="1"/>
  <c r="F161" i="9"/>
  <c r="E161" i="9" s="1"/>
  <c r="F153" i="9"/>
  <c r="E153" i="9" s="1"/>
  <c r="F181" i="9"/>
  <c r="E181" i="9" s="1"/>
  <c r="F155" i="9"/>
  <c r="E155" i="9" s="1"/>
  <c r="F165" i="9"/>
  <c r="E165" i="9" s="1"/>
  <c r="F152" i="9"/>
  <c r="E152" i="9" s="1"/>
  <c r="F182" i="9"/>
  <c r="E182" i="9" s="1"/>
  <c r="F154" i="9"/>
  <c r="E154" i="9" s="1"/>
  <c r="F160" i="9"/>
  <c r="E160" i="9" s="1"/>
  <c r="F156" i="9"/>
  <c r="E156" i="9" s="1"/>
  <c r="F163" i="9"/>
  <c r="E163" i="9" s="1"/>
  <c r="F162" i="9"/>
  <c r="E162" i="9" s="1"/>
  <c r="F157" i="9"/>
  <c r="E157" i="9" s="1"/>
  <c r="F179" i="9"/>
  <c r="E179" i="9" s="1"/>
  <c r="F158" i="9"/>
  <c r="E158" i="9" s="1"/>
  <c r="F183" i="9"/>
  <c r="E183" i="9" s="1"/>
  <c r="F201" i="9"/>
  <c r="E201" i="9" s="1"/>
  <c r="F205" i="9"/>
  <c r="E205" i="9" s="1"/>
  <c r="F190" i="9"/>
  <c r="E190" i="9" s="1"/>
  <c r="F159" i="9"/>
  <c r="E159" i="9" s="1"/>
  <c r="F188" i="9"/>
  <c r="E188" i="9" s="1"/>
  <c r="F214" i="9"/>
  <c r="E214" i="9" s="1"/>
  <c r="F186" i="9"/>
  <c r="E186" i="9" s="1"/>
  <c r="F206" i="9"/>
  <c r="E206" i="9" s="1"/>
  <c r="F204" i="9"/>
  <c r="E204" i="9" s="1"/>
  <c r="F200" i="9"/>
  <c r="E200" i="9" s="1"/>
  <c r="F180" i="9"/>
  <c r="E180" i="9" s="1"/>
  <c r="F210" i="9"/>
  <c r="E210" i="9" s="1"/>
  <c r="F209" i="9"/>
  <c r="E209" i="9" s="1"/>
  <c r="F202" i="9"/>
  <c r="E202" i="9" s="1"/>
  <c r="F198" i="9"/>
  <c r="E198" i="9" s="1"/>
  <c r="F197" i="9"/>
  <c r="E197" i="9" s="1"/>
  <c r="F196" i="9"/>
  <c r="E196" i="9" s="1"/>
  <c r="F193" i="9"/>
  <c r="E193" i="9" s="1"/>
  <c r="F208" i="9"/>
  <c r="E208" i="9" s="1"/>
  <c r="F194" i="9"/>
  <c r="E194" i="9" s="1"/>
  <c r="F192" i="9"/>
  <c r="E192" i="9" s="1"/>
  <c r="F187" i="9"/>
  <c r="E187" i="9" s="1"/>
  <c r="F213" i="9"/>
  <c r="E213" i="9" s="1"/>
  <c r="F184" i="9"/>
  <c r="E184" i="9" s="1"/>
  <c r="F216" i="9"/>
  <c r="E216" i="9" s="1"/>
  <c r="F199" i="9"/>
  <c r="E199" i="9" s="1"/>
  <c r="F191" i="9"/>
  <c r="E191" i="9" s="1"/>
  <c r="F185" i="9"/>
  <c r="E185" i="9" s="1"/>
  <c r="F215" i="9"/>
  <c r="E215" i="9" s="1"/>
  <c r="F203" i="9"/>
  <c r="E203" i="9" s="1"/>
  <c r="F195" i="9"/>
  <c r="E195" i="9" s="1"/>
  <c r="F218" i="9"/>
  <c r="E218" i="9" s="1"/>
  <c r="F212" i="9"/>
  <c r="E212" i="9" s="1"/>
  <c r="F217" i="9"/>
  <c r="E217" i="9" s="1"/>
  <c r="F189" i="9"/>
  <c r="E189" i="9" s="1"/>
  <c r="F211" i="9"/>
  <c r="E211" i="9" s="1"/>
  <c r="F207" i="9"/>
  <c r="E207" i="9" s="1"/>
  <c r="F76" i="9"/>
  <c r="E76" i="9" s="1"/>
  <c r="F75" i="9"/>
  <c r="E75" i="9" s="1"/>
  <c r="F74" i="9"/>
  <c r="E74" i="9" s="1"/>
  <c r="F73" i="9"/>
  <c r="E73" i="9" s="1"/>
  <c r="F72" i="9"/>
  <c r="E72" i="9" s="1"/>
  <c r="F71" i="9"/>
  <c r="E71" i="9" s="1"/>
  <c r="F70" i="9"/>
  <c r="E70" i="9" s="1"/>
  <c r="F69" i="9"/>
  <c r="E69" i="9" s="1"/>
  <c r="F68" i="9"/>
  <c r="E68" i="9" s="1"/>
  <c r="F67" i="9"/>
  <c r="E67" i="9" s="1"/>
  <c r="F66" i="9"/>
  <c r="E66" i="9" s="1"/>
  <c r="F65" i="9"/>
  <c r="E65" i="9" s="1"/>
  <c r="F64" i="9"/>
  <c r="E64" i="9" s="1"/>
  <c r="F63" i="9"/>
  <c r="E63" i="9" s="1"/>
  <c r="F62" i="9"/>
  <c r="E62" i="9" s="1"/>
  <c r="F61" i="9"/>
  <c r="E61" i="9" s="1"/>
  <c r="F60" i="9"/>
  <c r="E60" i="9" s="1"/>
  <c r="F59" i="9"/>
  <c r="E59" i="9" s="1"/>
  <c r="F58" i="9"/>
  <c r="E58" i="9" s="1"/>
  <c r="F57" i="9"/>
  <c r="E57" i="9" s="1"/>
  <c r="F56" i="9"/>
  <c r="E56" i="9" s="1"/>
  <c r="F55" i="9"/>
  <c r="E55" i="9" s="1"/>
  <c r="F54" i="9"/>
  <c r="E54" i="9" s="1"/>
  <c r="F53" i="9"/>
  <c r="E53" i="9" s="1"/>
  <c r="F52" i="9"/>
  <c r="E52" i="9" s="1"/>
  <c r="F51" i="9"/>
  <c r="E51" i="9" s="1"/>
  <c r="F50" i="9"/>
  <c r="E50" i="9" s="1"/>
  <c r="F49" i="9"/>
  <c r="E49" i="9" s="1"/>
  <c r="F48" i="9"/>
  <c r="E48" i="9" s="1"/>
  <c r="F47" i="9"/>
  <c r="E47" i="9" s="1"/>
  <c r="F46" i="9"/>
  <c r="E46" i="9" s="1"/>
  <c r="F45" i="9"/>
  <c r="E45" i="9" s="1"/>
  <c r="F44" i="9"/>
  <c r="E44" i="9" s="1"/>
  <c r="F43" i="9"/>
  <c r="E43" i="9" s="1"/>
  <c r="F42" i="9"/>
  <c r="E42" i="9" s="1"/>
  <c r="F41" i="9"/>
  <c r="E41" i="9" s="1"/>
  <c r="F40" i="9"/>
  <c r="E40" i="9" s="1"/>
  <c r="F39" i="9"/>
  <c r="E39" i="9" s="1"/>
  <c r="F38" i="9"/>
  <c r="E38" i="9" s="1"/>
  <c r="F37" i="9"/>
  <c r="E37" i="9" s="1"/>
  <c r="F36" i="9"/>
  <c r="E36" i="9" s="1"/>
  <c r="F35" i="9"/>
  <c r="E35" i="9" s="1"/>
  <c r="F34" i="9"/>
  <c r="E34" i="9" s="1"/>
  <c r="F33" i="9"/>
  <c r="E33" i="9" s="1"/>
  <c r="F32" i="9"/>
  <c r="E32" i="9" s="1"/>
  <c r="F31" i="9"/>
  <c r="E31" i="9" s="1"/>
  <c r="F30" i="9"/>
  <c r="E30" i="9" s="1"/>
  <c r="F29" i="9"/>
  <c r="E29" i="9" s="1"/>
  <c r="F28" i="9"/>
  <c r="E28" i="9" s="1"/>
  <c r="F27" i="9"/>
  <c r="E27" i="9" s="1"/>
  <c r="F26" i="9"/>
  <c r="E26" i="9" s="1"/>
  <c r="F25" i="9"/>
  <c r="E25" i="9" s="1"/>
  <c r="F24" i="9"/>
  <c r="E24" i="9" s="1"/>
  <c r="F23" i="9"/>
  <c r="E23" i="9" s="1"/>
  <c r="F22" i="9"/>
  <c r="E22" i="9" s="1"/>
  <c r="F21" i="9"/>
  <c r="E21" i="9" s="1"/>
  <c r="F20" i="9"/>
  <c r="E20" i="9" s="1"/>
  <c r="F19" i="9"/>
  <c r="E19" i="9" s="1"/>
  <c r="F18" i="9"/>
  <c r="E18" i="9" s="1"/>
  <c r="F17" i="9"/>
  <c r="E17" i="9" s="1"/>
  <c r="F16" i="9"/>
  <c r="E16" i="9" s="1"/>
  <c r="F15" i="9"/>
  <c r="E15" i="9" s="1"/>
  <c r="F14" i="9"/>
  <c r="E14" i="9" s="1"/>
  <c r="F13" i="9"/>
  <c r="E13" i="9" s="1"/>
  <c r="F12" i="9"/>
  <c r="E12" i="9" s="1"/>
  <c r="F11" i="9"/>
  <c r="E11" i="9" s="1"/>
  <c r="F10" i="9"/>
  <c r="E10" i="9" s="1"/>
  <c r="F9" i="9"/>
  <c r="E9" i="9" s="1"/>
  <c r="F8" i="9"/>
  <c r="E8" i="9" s="1"/>
  <c r="F7" i="9"/>
  <c r="E7" i="9" s="1"/>
  <c r="F6" i="9"/>
  <c r="E6" i="9" s="1"/>
  <c r="F5" i="9"/>
  <c r="E5" i="9" s="1"/>
  <c r="F4" i="9"/>
  <c r="E4" i="9" s="1"/>
  <c r="F3" i="9"/>
  <c r="E3" i="9" s="1"/>
  <c r="F2" i="9"/>
  <c r="E2" i="9" s="1"/>
  <c r="F151" i="9"/>
  <c r="E151" i="9" s="1"/>
  <c r="F150" i="9"/>
  <c r="E150" i="9" s="1"/>
  <c r="F149" i="9"/>
  <c r="E149" i="9" s="1"/>
  <c r="F148" i="9"/>
  <c r="E148" i="9" s="1"/>
  <c r="F147" i="9"/>
  <c r="E147" i="9" s="1"/>
  <c r="F146" i="9"/>
  <c r="E146" i="9" s="1"/>
  <c r="F145" i="9"/>
  <c r="E145" i="9" s="1"/>
  <c r="F144" i="9"/>
  <c r="E144" i="9" s="1"/>
  <c r="F143" i="9"/>
  <c r="E143" i="9" s="1"/>
  <c r="F142" i="9"/>
  <c r="E142" i="9" s="1"/>
  <c r="F141" i="9"/>
  <c r="E141" i="9" s="1"/>
  <c r="F140" i="9"/>
  <c r="E140" i="9" s="1"/>
  <c r="F139" i="9"/>
  <c r="E139" i="9" s="1"/>
  <c r="F138" i="9"/>
  <c r="E138" i="9" s="1"/>
  <c r="F137" i="9"/>
  <c r="E137" i="9" s="1"/>
  <c r="F136" i="9"/>
  <c r="E136" i="9" s="1"/>
  <c r="F135" i="9"/>
  <c r="E135" i="9" s="1"/>
  <c r="F134" i="9"/>
  <c r="E134" i="9" s="1"/>
  <c r="F133" i="9"/>
  <c r="E133" i="9" s="1"/>
  <c r="F132" i="9"/>
  <c r="E132" i="9" s="1"/>
  <c r="F131" i="9"/>
  <c r="E131" i="9" s="1"/>
  <c r="F130" i="9"/>
  <c r="E130" i="9" s="1"/>
  <c r="F129" i="9"/>
  <c r="E129" i="9" s="1"/>
  <c r="F128" i="9"/>
  <c r="E128" i="9" s="1"/>
  <c r="F127" i="9"/>
  <c r="E127" i="9" s="1"/>
  <c r="F126" i="9"/>
  <c r="E126" i="9" s="1"/>
  <c r="F125" i="9"/>
  <c r="E125" i="9" s="1"/>
  <c r="F124" i="9"/>
  <c r="E124" i="9" s="1"/>
  <c r="F123" i="9"/>
  <c r="E123" i="9" s="1"/>
  <c r="F122" i="9"/>
  <c r="E122" i="9" s="1"/>
  <c r="F121" i="9"/>
  <c r="E121" i="9" s="1"/>
  <c r="F120" i="9"/>
  <c r="E120" i="9" s="1"/>
  <c r="F119" i="9"/>
  <c r="E119" i="9" s="1"/>
  <c r="F118" i="9"/>
  <c r="E118" i="9" s="1"/>
  <c r="F117" i="9"/>
  <c r="E117" i="9" s="1"/>
  <c r="F116" i="9"/>
  <c r="E116" i="9" s="1"/>
  <c r="F115" i="9"/>
  <c r="E115" i="9" s="1"/>
  <c r="F114" i="9"/>
  <c r="E114" i="9" s="1"/>
  <c r="F113" i="9"/>
  <c r="E113" i="9" s="1"/>
  <c r="F112" i="9"/>
  <c r="E112" i="9" s="1"/>
  <c r="F111" i="9"/>
  <c r="E111" i="9" s="1"/>
  <c r="F110" i="9"/>
  <c r="E110" i="9" s="1"/>
  <c r="F109" i="9"/>
  <c r="E109" i="9" s="1"/>
  <c r="F108" i="9"/>
  <c r="E108" i="9" s="1"/>
  <c r="F107" i="9"/>
  <c r="E107" i="9" s="1"/>
  <c r="F106" i="9"/>
  <c r="E106" i="9" s="1"/>
  <c r="F105" i="9"/>
  <c r="E105" i="9" s="1"/>
  <c r="F104" i="9"/>
  <c r="E104" i="9" s="1"/>
  <c r="F103" i="9"/>
  <c r="E103" i="9" s="1"/>
  <c r="F102" i="9"/>
  <c r="E102" i="9" s="1"/>
  <c r="F101" i="9"/>
  <c r="E101" i="9" s="1"/>
  <c r="F100" i="9"/>
  <c r="E100" i="9" s="1"/>
  <c r="F99" i="9"/>
  <c r="E99" i="9" s="1"/>
  <c r="F98" i="9"/>
  <c r="E98" i="9" s="1"/>
  <c r="F97" i="9"/>
  <c r="E97" i="9" s="1"/>
  <c r="F96" i="9"/>
  <c r="E96" i="9" s="1"/>
  <c r="F95" i="9"/>
  <c r="E95" i="9" s="1"/>
  <c r="F94" i="9"/>
  <c r="E94" i="9" s="1"/>
  <c r="F93" i="9"/>
  <c r="E93" i="9" s="1"/>
  <c r="F92" i="9"/>
  <c r="E92" i="9" s="1"/>
  <c r="F91" i="9"/>
  <c r="E91" i="9" s="1"/>
  <c r="F90" i="9"/>
  <c r="E90" i="9" s="1"/>
  <c r="F89" i="9"/>
  <c r="E89" i="9" s="1"/>
  <c r="F88" i="9"/>
  <c r="E88" i="9" s="1"/>
  <c r="F87" i="9"/>
  <c r="E87" i="9" s="1"/>
  <c r="F86" i="9"/>
  <c r="E86" i="9" s="1"/>
  <c r="F85" i="9"/>
  <c r="E85" i="9" s="1"/>
  <c r="F84" i="9"/>
  <c r="E84" i="9" s="1"/>
  <c r="F83" i="9"/>
  <c r="E83" i="9" s="1"/>
  <c r="F82" i="9"/>
  <c r="E82" i="9" s="1"/>
  <c r="F81" i="9"/>
  <c r="E81" i="9" s="1"/>
  <c r="F80" i="9"/>
  <c r="E80" i="9" s="1"/>
  <c r="F79" i="9"/>
  <c r="E79" i="9" s="1"/>
  <c r="F78" i="9"/>
  <c r="E78" i="9" s="1"/>
  <c r="F77" i="9"/>
  <c r="E77" i="9" s="1"/>
  <c r="I41" i="5"/>
  <c r="E41" i="5"/>
  <c r="D41" i="5" s="1"/>
  <c r="I40" i="5"/>
  <c r="E40" i="5"/>
  <c r="D40" i="5"/>
  <c r="I39" i="5"/>
  <c r="E39" i="5"/>
  <c r="D39" i="5"/>
  <c r="I38" i="5"/>
  <c r="E38" i="5"/>
  <c r="D38" i="5"/>
  <c r="I37" i="5"/>
  <c r="E37" i="5"/>
  <c r="D37" i="5"/>
  <c r="I36" i="5"/>
  <c r="E36" i="5"/>
  <c r="D36" i="5"/>
  <c r="I35" i="5"/>
  <c r="E35" i="5"/>
  <c r="D35" i="5"/>
  <c r="I34" i="5"/>
  <c r="E34" i="5"/>
  <c r="D34" i="5"/>
  <c r="I33" i="5"/>
  <c r="E33" i="5"/>
  <c r="D33" i="5"/>
  <c r="I32" i="5"/>
  <c r="E32" i="5"/>
  <c r="D32" i="5"/>
  <c r="I31" i="5"/>
  <c r="E31" i="5"/>
  <c r="D31" i="5"/>
  <c r="I30" i="5"/>
  <c r="E30" i="5"/>
  <c r="D30" i="5"/>
  <c r="I29" i="5"/>
  <c r="E29" i="5"/>
  <c r="D29" i="5"/>
  <c r="I28" i="5"/>
  <c r="E28" i="5"/>
  <c r="D28" i="5"/>
  <c r="I27" i="5"/>
  <c r="E27" i="5"/>
  <c r="D27" i="5"/>
  <c r="I26" i="5"/>
  <c r="E26" i="5"/>
  <c r="D26" i="5"/>
  <c r="I25" i="5"/>
  <c r="E25" i="5"/>
  <c r="D25" i="5"/>
  <c r="I24" i="5"/>
  <c r="E24" i="5"/>
  <c r="D24" i="5"/>
  <c r="I23" i="5"/>
  <c r="E23" i="5"/>
  <c r="D23" i="5"/>
  <c r="I22" i="5"/>
  <c r="E22" i="5"/>
  <c r="D22" i="5"/>
  <c r="I21" i="5"/>
  <c r="E21" i="5"/>
  <c r="D21" i="5"/>
  <c r="I20" i="5"/>
  <c r="E20" i="5"/>
  <c r="D20" i="5"/>
  <c r="I19" i="5"/>
  <c r="E19" i="5"/>
  <c r="D19" i="5"/>
  <c r="I18" i="5"/>
  <c r="E18" i="5"/>
  <c r="D18" i="5"/>
  <c r="I17" i="5"/>
  <c r="E17" i="5"/>
  <c r="D17" i="5"/>
  <c r="I16" i="5"/>
  <c r="E16" i="5"/>
  <c r="D16" i="5"/>
  <c r="I15" i="5"/>
  <c r="E15" i="5"/>
  <c r="D15" i="5"/>
  <c r="I14" i="5"/>
  <c r="E14" i="5"/>
  <c r="D14" i="5"/>
  <c r="I13" i="5"/>
  <c r="E13" i="5"/>
  <c r="D13" i="5"/>
  <c r="I12" i="5"/>
  <c r="E12" i="5"/>
  <c r="D12" i="5"/>
  <c r="I11" i="5"/>
  <c r="E11" i="5"/>
  <c r="D11" i="5"/>
  <c r="I10" i="5"/>
  <c r="E10" i="5"/>
  <c r="D10" i="5"/>
  <c r="I9" i="5"/>
  <c r="E9" i="5"/>
  <c r="D9" i="5"/>
  <c r="I8" i="5"/>
  <c r="E8" i="5"/>
  <c r="D8" i="5"/>
  <c r="I7" i="5"/>
  <c r="E7" i="5"/>
  <c r="D7" i="5"/>
  <c r="I6" i="5"/>
  <c r="E6" i="5"/>
  <c r="D6" i="5"/>
  <c r="I5" i="5"/>
  <c r="E5" i="5"/>
  <c r="D5" i="5"/>
  <c r="I4" i="5"/>
  <c r="E4" i="5"/>
  <c r="D4" i="5"/>
  <c r="I3" i="5"/>
  <c r="E3" i="5"/>
  <c r="D3" i="5"/>
  <c r="I2" i="5"/>
  <c r="E2" i="5"/>
  <c r="D2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2" i="6"/>
  <c r="D107" i="4"/>
  <c r="I44" i="8"/>
  <c r="E44" i="8"/>
  <c r="D44" i="8" s="1"/>
  <c r="I43" i="8"/>
  <c r="E43" i="8"/>
  <c r="D43" i="8" s="1"/>
  <c r="I42" i="8"/>
  <c r="E42" i="8"/>
  <c r="D42" i="8" s="1"/>
  <c r="I41" i="8"/>
  <c r="E41" i="8"/>
  <c r="D41" i="8" s="1"/>
  <c r="I40" i="8"/>
  <c r="E40" i="8"/>
  <c r="D40" i="8" s="1"/>
  <c r="I39" i="8"/>
  <c r="E39" i="8"/>
  <c r="D39" i="8" s="1"/>
  <c r="I111" i="8"/>
  <c r="E111" i="8"/>
  <c r="D111" i="8"/>
  <c r="I110" i="8"/>
  <c r="E110" i="8"/>
  <c r="D110" i="8" s="1"/>
  <c r="I38" i="8"/>
  <c r="E38" i="8"/>
  <c r="D38" i="8" s="1"/>
  <c r="I109" i="8"/>
  <c r="E109" i="8"/>
  <c r="D109" i="8" s="1"/>
  <c r="I108" i="8"/>
  <c r="E108" i="8"/>
  <c r="D108" i="8" s="1"/>
  <c r="I107" i="8"/>
  <c r="E107" i="8"/>
  <c r="D107" i="8" s="1"/>
  <c r="I106" i="8"/>
  <c r="E106" i="8"/>
  <c r="D106" i="8" s="1"/>
  <c r="I105" i="8"/>
  <c r="E105" i="8"/>
  <c r="D105" i="8" s="1"/>
  <c r="I37" i="8"/>
  <c r="E37" i="8"/>
  <c r="D37" i="8"/>
  <c r="I36" i="8"/>
  <c r="E36" i="8"/>
  <c r="D36" i="8" s="1"/>
  <c r="I104" i="8"/>
  <c r="E104" i="8"/>
  <c r="D104" i="8" s="1"/>
  <c r="I103" i="8"/>
  <c r="E103" i="8"/>
  <c r="D103" i="8" s="1"/>
  <c r="I102" i="8"/>
  <c r="E102" i="8"/>
  <c r="D102" i="8" s="1"/>
  <c r="I101" i="8"/>
  <c r="E101" i="8"/>
  <c r="D101" i="8" s="1"/>
  <c r="I35" i="8"/>
  <c r="E35" i="8"/>
  <c r="D35" i="8" s="1"/>
  <c r="I34" i="8"/>
  <c r="E34" i="8"/>
  <c r="D34" i="8" s="1"/>
  <c r="I33" i="8"/>
  <c r="E33" i="8"/>
  <c r="D33" i="8" s="1"/>
  <c r="I100" i="8"/>
  <c r="E100" i="8"/>
  <c r="D100" i="8" s="1"/>
  <c r="I99" i="8"/>
  <c r="E99" i="8"/>
  <c r="D99" i="8" s="1"/>
  <c r="I98" i="8"/>
  <c r="E98" i="8"/>
  <c r="D98" i="8" s="1"/>
  <c r="I97" i="8"/>
  <c r="E97" i="8"/>
  <c r="D97" i="8" s="1"/>
  <c r="I96" i="8"/>
  <c r="E96" i="8"/>
  <c r="D96" i="8" s="1"/>
  <c r="I32" i="8"/>
  <c r="E32" i="8"/>
  <c r="D32" i="8" s="1"/>
  <c r="I95" i="8"/>
  <c r="E95" i="8"/>
  <c r="D95" i="8" s="1"/>
  <c r="I94" i="8"/>
  <c r="E94" i="8"/>
  <c r="D94" i="8" s="1"/>
  <c r="I93" i="8"/>
  <c r="E93" i="8"/>
  <c r="D93" i="8" s="1"/>
  <c r="I92" i="8"/>
  <c r="E92" i="8"/>
  <c r="D92" i="8" s="1"/>
  <c r="I31" i="8"/>
  <c r="E31" i="8"/>
  <c r="D31" i="8" s="1"/>
  <c r="I30" i="8"/>
  <c r="E30" i="8"/>
  <c r="D30" i="8"/>
  <c r="I91" i="8"/>
  <c r="E91" i="8"/>
  <c r="D91" i="8" s="1"/>
  <c r="I90" i="8"/>
  <c r="E90" i="8"/>
  <c r="D90" i="8" s="1"/>
  <c r="I89" i="8"/>
  <c r="E89" i="8"/>
  <c r="D89" i="8" s="1"/>
  <c r="I88" i="8"/>
  <c r="E88" i="8"/>
  <c r="D88" i="8" s="1"/>
  <c r="I29" i="8"/>
  <c r="E29" i="8"/>
  <c r="D29" i="8" s="1"/>
  <c r="I87" i="8"/>
  <c r="E87" i="8"/>
  <c r="D87" i="8" s="1"/>
  <c r="I86" i="8"/>
  <c r="E86" i="8"/>
  <c r="D86" i="8" s="1"/>
  <c r="I85" i="8"/>
  <c r="E85" i="8"/>
  <c r="D85" i="8" s="1"/>
  <c r="I28" i="8"/>
  <c r="E28" i="8"/>
  <c r="D28" i="8" s="1"/>
  <c r="I27" i="8"/>
  <c r="E27" i="8"/>
  <c r="D27" i="8" s="1"/>
  <c r="I84" i="8"/>
  <c r="E84" i="8"/>
  <c r="D84" i="8" s="1"/>
  <c r="I83" i="8"/>
  <c r="E83" i="8"/>
  <c r="D83" i="8"/>
  <c r="I82" i="8"/>
  <c r="E82" i="8"/>
  <c r="D82" i="8" s="1"/>
  <c r="I81" i="8"/>
  <c r="E81" i="8"/>
  <c r="D81" i="8" s="1"/>
  <c r="I80" i="8"/>
  <c r="E80" i="8"/>
  <c r="D80" i="8" s="1"/>
  <c r="I79" i="8"/>
  <c r="E79" i="8"/>
  <c r="D79" i="8"/>
  <c r="I78" i="8"/>
  <c r="E78" i="8"/>
  <c r="D78" i="8" s="1"/>
  <c r="I77" i="8"/>
  <c r="E77" i="8"/>
  <c r="D77" i="8" s="1"/>
  <c r="I76" i="8"/>
  <c r="E76" i="8"/>
  <c r="D76" i="8" s="1"/>
  <c r="I26" i="8"/>
  <c r="E26" i="8"/>
  <c r="D26" i="8" s="1"/>
  <c r="I25" i="8"/>
  <c r="E25" i="8"/>
  <c r="D25" i="8" s="1"/>
  <c r="I24" i="8"/>
  <c r="E24" i="8"/>
  <c r="D24" i="8" s="1"/>
  <c r="I23" i="8"/>
  <c r="E23" i="8"/>
  <c r="D23" i="8" s="1"/>
  <c r="I75" i="8"/>
  <c r="E75" i="8"/>
  <c r="D75" i="8" s="1"/>
  <c r="I74" i="8"/>
  <c r="E74" i="8"/>
  <c r="D74" i="8" s="1"/>
  <c r="I73" i="8"/>
  <c r="E73" i="8"/>
  <c r="D73" i="8" s="1"/>
  <c r="I72" i="8"/>
  <c r="E72" i="8"/>
  <c r="D72" i="8" s="1"/>
  <c r="I71" i="8"/>
  <c r="E71" i="8"/>
  <c r="D71" i="8" s="1"/>
  <c r="I70" i="8"/>
  <c r="E70" i="8"/>
  <c r="D70" i="8" s="1"/>
  <c r="I69" i="8"/>
  <c r="E69" i="8"/>
  <c r="D69" i="8" s="1"/>
  <c r="I68" i="8"/>
  <c r="E68" i="8"/>
  <c r="D68" i="8" s="1"/>
  <c r="I67" i="8"/>
  <c r="E67" i="8"/>
  <c r="D67" i="8"/>
  <c r="I66" i="8"/>
  <c r="E66" i="8"/>
  <c r="D66" i="8" s="1"/>
  <c r="I65" i="8"/>
  <c r="E65" i="8"/>
  <c r="D65" i="8" s="1"/>
  <c r="I64" i="8"/>
  <c r="E64" i="8"/>
  <c r="D64" i="8" s="1"/>
  <c r="I63" i="8"/>
  <c r="E63" i="8"/>
  <c r="D63" i="8" s="1"/>
  <c r="I62" i="8"/>
  <c r="E62" i="8"/>
  <c r="D62" i="8" s="1"/>
  <c r="I61" i="8"/>
  <c r="E61" i="8"/>
  <c r="D61" i="8" s="1"/>
  <c r="I60" i="8"/>
  <c r="E60" i="8"/>
  <c r="D60" i="8" s="1"/>
  <c r="I22" i="8"/>
  <c r="E22" i="8"/>
  <c r="D22" i="8" s="1"/>
  <c r="I21" i="8"/>
  <c r="E21" i="8"/>
  <c r="D21" i="8" s="1"/>
  <c r="I59" i="8"/>
  <c r="E59" i="8"/>
  <c r="D59" i="8" s="1"/>
  <c r="I58" i="8"/>
  <c r="E58" i="8"/>
  <c r="D58" i="8" s="1"/>
  <c r="I57" i="8"/>
  <c r="E57" i="8"/>
  <c r="D57" i="8" s="1"/>
  <c r="I56" i="8"/>
  <c r="E56" i="8"/>
  <c r="D56" i="8" s="1"/>
  <c r="I55" i="8"/>
  <c r="E55" i="8"/>
  <c r="D55" i="8" s="1"/>
  <c r="I20" i="8"/>
  <c r="E20" i="8"/>
  <c r="D20" i="8" s="1"/>
  <c r="I19" i="8"/>
  <c r="E19" i="8"/>
  <c r="D19" i="8"/>
  <c r="I54" i="8"/>
  <c r="E54" i="8"/>
  <c r="D54" i="8" s="1"/>
  <c r="I53" i="8"/>
  <c r="E53" i="8"/>
  <c r="D53" i="8" s="1"/>
  <c r="I52" i="8"/>
  <c r="E52" i="8"/>
  <c r="D52" i="8" s="1"/>
  <c r="I51" i="8"/>
  <c r="E51" i="8"/>
  <c r="D51" i="8" s="1"/>
  <c r="I18" i="8"/>
  <c r="E18" i="8"/>
  <c r="D18" i="8" s="1"/>
  <c r="I17" i="8"/>
  <c r="E17" i="8"/>
  <c r="D17" i="8" s="1"/>
  <c r="I16" i="8"/>
  <c r="E16" i="8"/>
  <c r="D16" i="8" s="1"/>
  <c r="I15" i="8"/>
  <c r="E15" i="8"/>
  <c r="D15" i="8" s="1"/>
  <c r="I14" i="8"/>
  <c r="E14" i="8"/>
  <c r="D14" i="8" s="1"/>
  <c r="I13" i="8"/>
  <c r="E13" i="8"/>
  <c r="D13" i="8" s="1"/>
  <c r="I50" i="8"/>
  <c r="E50" i="8"/>
  <c r="D50" i="8" s="1"/>
  <c r="I49" i="8"/>
  <c r="E49" i="8"/>
  <c r="D49" i="8" s="1"/>
  <c r="I48" i="8"/>
  <c r="E48" i="8"/>
  <c r="D48" i="8" s="1"/>
  <c r="I12" i="8"/>
  <c r="E12" i="8"/>
  <c r="D12" i="8" s="1"/>
  <c r="I11" i="8"/>
  <c r="E11" i="8"/>
  <c r="D11" i="8" s="1"/>
  <c r="I10" i="8"/>
  <c r="E10" i="8"/>
  <c r="D10" i="8" s="1"/>
  <c r="I9" i="8"/>
  <c r="E9" i="8"/>
  <c r="D9" i="8" s="1"/>
  <c r="I8" i="8"/>
  <c r="E8" i="8"/>
  <c r="D8" i="8" s="1"/>
  <c r="I47" i="8"/>
  <c r="E47" i="8"/>
  <c r="D47" i="8" s="1"/>
  <c r="I7" i="8"/>
  <c r="E7" i="8"/>
  <c r="D7" i="8" s="1"/>
  <c r="I6" i="8"/>
  <c r="E6" i="8"/>
  <c r="D6" i="8" s="1"/>
  <c r="I46" i="8"/>
  <c r="E46" i="8"/>
  <c r="D46" i="8" s="1"/>
  <c r="I45" i="8"/>
  <c r="E45" i="8"/>
  <c r="D45" i="8" s="1"/>
  <c r="I5" i="8"/>
  <c r="E5" i="8"/>
  <c r="D5" i="8" s="1"/>
  <c r="I4" i="8"/>
  <c r="E4" i="8"/>
  <c r="D4" i="8" s="1"/>
  <c r="I3" i="8"/>
  <c r="E3" i="8"/>
  <c r="D3" i="8" s="1"/>
  <c r="I2" i="8"/>
  <c r="E2" i="8"/>
  <c r="D2" i="8" s="1"/>
  <c r="I2" i="7"/>
  <c r="E2" i="7"/>
  <c r="I120" i="6"/>
  <c r="E120" i="6"/>
  <c r="I119" i="6"/>
  <c r="E119" i="6"/>
  <c r="I118" i="6"/>
  <c r="E118" i="6"/>
  <c r="I117" i="6"/>
  <c r="E117" i="6"/>
  <c r="I116" i="6"/>
  <c r="E116" i="6"/>
  <c r="I115" i="6"/>
  <c r="E115" i="6"/>
  <c r="I114" i="6"/>
  <c r="E114" i="6"/>
  <c r="I113" i="6"/>
  <c r="E113" i="6"/>
  <c r="I112" i="6"/>
  <c r="E112" i="6"/>
  <c r="I111" i="6"/>
  <c r="E111" i="6"/>
  <c r="I110" i="6"/>
  <c r="E110" i="6"/>
  <c r="I109" i="6"/>
  <c r="E109" i="6"/>
  <c r="I108" i="6"/>
  <c r="E108" i="6"/>
  <c r="I107" i="6"/>
  <c r="E107" i="6"/>
  <c r="I106" i="6"/>
  <c r="E106" i="6"/>
  <c r="I105" i="6"/>
  <c r="E105" i="6"/>
  <c r="I104" i="6"/>
  <c r="E104" i="6"/>
  <c r="I103" i="6"/>
  <c r="E103" i="6"/>
  <c r="I102" i="6"/>
  <c r="E102" i="6"/>
  <c r="I101" i="6"/>
  <c r="E101" i="6"/>
  <c r="I100" i="6"/>
  <c r="E100" i="6"/>
  <c r="I99" i="6"/>
  <c r="E99" i="6"/>
  <c r="I98" i="6"/>
  <c r="E98" i="6"/>
  <c r="I97" i="6"/>
  <c r="E97" i="6"/>
  <c r="I96" i="6"/>
  <c r="E96" i="6"/>
  <c r="I95" i="6"/>
  <c r="E95" i="6"/>
  <c r="I94" i="6"/>
  <c r="E94" i="6"/>
  <c r="I93" i="6"/>
  <c r="E93" i="6"/>
  <c r="I92" i="6"/>
  <c r="E92" i="6"/>
  <c r="I91" i="6"/>
  <c r="E91" i="6"/>
  <c r="I90" i="6"/>
  <c r="E90" i="6"/>
  <c r="I89" i="6"/>
  <c r="E89" i="6"/>
  <c r="I88" i="6"/>
  <c r="E88" i="6"/>
  <c r="I87" i="6"/>
  <c r="E87" i="6"/>
  <c r="I86" i="6"/>
  <c r="E86" i="6"/>
  <c r="I85" i="6"/>
  <c r="E85" i="6"/>
  <c r="I84" i="6"/>
  <c r="E84" i="6"/>
  <c r="I83" i="6"/>
  <c r="E83" i="6"/>
  <c r="I82" i="6"/>
  <c r="E82" i="6"/>
  <c r="I81" i="6"/>
  <c r="E81" i="6"/>
  <c r="I80" i="6"/>
  <c r="E80" i="6"/>
  <c r="I79" i="6"/>
  <c r="E79" i="6"/>
  <c r="I78" i="6"/>
  <c r="E78" i="6"/>
  <c r="I77" i="6"/>
  <c r="E77" i="6"/>
  <c r="I76" i="6"/>
  <c r="E76" i="6"/>
  <c r="I75" i="6"/>
  <c r="E75" i="6"/>
  <c r="I74" i="6"/>
  <c r="E74" i="6"/>
  <c r="I73" i="6"/>
  <c r="E73" i="6"/>
  <c r="I72" i="6"/>
  <c r="E72" i="6"/>
  <c r="I71" i="6"/>
  <c r="E71" i="6"/>
  <c r="I70" i="6"/>
  <c r="E70" i="6"/>
  <c r="I69" i="6"/>
  <c r="E69" i="6"/>
  <c r="I68" i="6"/>
  <c r="E68" i="6"/>
  <c r="I67" i="6"/>
  <c r="E67" i="6"/>
  <c r="I66" i="6"/>
  <c r="E66" i="6"/>
  <c r="I65" i="6"/>
  <c r="E65" i="6"/>
  <c r="I64" i="6"/>
  <c r="E64" i="6"/>
  <c r="I63" i="6"/>
  <c r="E63" i="6"/>
  <c r="I62" i="6"/>
  <c r="E62" i="6"/>
  <c r="I61" i="6"/>
  <c r="E61" i="6"/>
  <c r="I60" i="6"/>
  <c r="E60" i="6"/>
  <c r="I59" i="6"/>
  <c r="E59" i="6"/>
  <c r="I58" i="6"/>
  <c r="E58" i="6"/>
  <c r="I57" i="6"/>
  <c r="E57" i="6"/>
  <c r="I56" i="6"/>
  <c r="E56" i="6"/>
  <c r="I55" i="6"/>
  <c r="E55" i="6"/>
  <c r="I54" i="6"/>
  <c r="E54" i="6"/>
  <c r="I53" i="6"/>
  <c r="E53" i="6"/>
  <c r="I52" i="6"/>
  <c r="E52" i="6"/>
  <c r="I51" i="6"/>
  <c r="E51" i="6"/>
  <c r="I50" i="6"/>
  <c r="E50" i="6"/>
  <c r="I49" i="6"/>
  <c r="E49" i="6"/>
  <c r="I48" i="6"/>
  <c r="E48" i="6"/>
  <c r="I47" i="6"/>
  <c r="E47" i="6"/>
  <c r="I46" i="6"/>
  <c r="E46" i="6"/>
  <c r="I45" i="6"/>
  <c r="E45" i="6"/>
  <c r="I44" i="6"/>
  <c r="E44" i="6"/>
  <c r="I43" i="6"/>
  <c r="E43" i="6"/>
  <c r="I42" i="6"/>
  <c r="E42" i="6"/>
  <c r="I41" i="6"/>
  <c r="E41" i="6"/>
  <c r="I40" i="6"/>
  <c r="E40" i="6"/>
  <c r="I39" i="6"/>
  <c r="E39" i="6"/>
  <c r="I38" i="6"/>
  <c r="E38" i="6"/>
  <c r="I37" i="6"/>
  <c r="E37" i="6"/>
  <c r="I36" i="6"/>
  <c r="E36" i="6"/>
  <c r="I35" i="6"/>
  <c r="E35" i="6"/>
  <c r="I34" i="6"/>
  <c r="E34" i="6"/>
  <c r="I33" i="6"/>
  <c r="E33" i="6"/>
  <c r="I32" i="6"/>
  <c r="E32" i="6"/>
  <c r="I31" i="6"/>
  <c r="E31" i="6"/>
  <c r="I30" i="6"/>
  <c r="E30" i="6"/>
  <c r="I29" i="6"/>
  <c r="E29" i="6"/>
  <c r="I28" i="6"/>
  <c r="E28" i="6"/>
  <c r="I27" i="6"/>
  <c r="E27" i="6"/>
  <c r="I26" i="6"/>
  <c r="E26" i="6"/>
  <c r="I25" i="6"/>
  <c r="E25" i="6"/>
  <c r="I24" i="6"/>
  <c r="E24" i="6"/>
  <c r="I23" i="6"/>
  <c r="E23" i="6"/>
  <c r="I22" i="6"/>
  <c r="E22" i="6"/>
  <c r="I21" i="6"/>
  <c r="E21" i="6"/>
  <c r="I20" i="6"/>
  <c r="E20" i="6"/>
  <c r="I19" i="6"/>
  <c r="E19" i="6"/>
  <c r="I18" i="6"/>
  <c r="E18" i="6"/>
  <c r="I17" i="6"/>
  <c r="E17" i="6"/>
  <c r="I16" i="6"/>
  <c r="E16" i="6"/>
  <c r="I15" i="6"/>
  <c r="E15" i="6"/>
  <c r="I14" i="6"/>
  <c r="E14" i="6"/>
  <c r="I13" i="6"/>
  <c r="E13" i="6"/>
  <c r="I12" i="6"/>
  <c r="E12" i="6"/>
  <c r="I11" i="6"/>
  <c r="E11" i="6"/>
  <c r="I10" i="6"/>
  <c r="E10" i="6"/>
  <c r="I9" i="6"/>
  <c r="E9" i="6"/>
  <c r="I8" i="6"/>
  <c r="E8" i="6"/>
  <c r="I7" i="6"/>
  <c r="E7" i="6"/>
  <c r="I6" i="6"/>
  <c r="E6" i="6"/>
  <c r="I5" i="6"/>
  <c r="E5" i="6"/>
  <c r="I4" i="6"/>
  <c r="E4" i="6"/>
  <c r="I3" i="6"/>
  <c r="E3" i="6"/>
  <c r="I2" i="6"/>
  <c r="E2" i="6"/>
  <c r="I151" i="4"/>
  <c r="E151" i="4"/>
  <c r="I150" i="4"/>
  <c r="E150" i="4"/>
  <c r="I149" i="4"/>
  <c r="E149" i="4"/>
  <c r="I148" i="4"/>
  <c r="E148" i="4"/>
  <c r="I147" i="4"/>
  <c r="E147" i="4"/>
  <c r="I146" i="4"/>
  <c r="E146" i="4"/>
  <c r="I145" i="4"/>
  <c r="E145" i="4"/>
  <c r="I144" i="4"/>
  <c r="E144" i="4"/>
  <c r="I143" i="4"/>
  <c r="E143" i="4"/>
  <c r="I142" i="4"/>
  <c r="E142" i="4"/>
  <c r="I141" i="4"/>
  <c r="E141" i="4"/>
  <c r="I140" i="4"/>
  <c r="E140" i="4"/>
  <c r="I139" i="4"/>
  <c r="E139" i="4"/>
  <c r="I138" i="4"/>
  <c r="E138" i="4"/>
  <c r="I137" i="4"/>
  <c r="E137" i="4"/>
  <c r="I136" i="4"/>
  <c r="E136" i="4"/>
  <c r="I135" i="4"/>
  <c r="E135" i="4"/>
  <c r="I134" i="4"/>
  <c r="E134" i="4"/>
  <c r="I133" i="4"/>
  <c r="E133" i="4"/>
  <c r="I132" i="4"/>
  <c r="E132" i="4"/>
  <c r="I131" i="4"/>
  <c r="E131" i="4"/>
  <c r="I130" i="4"/>
  <c r="E130" i="4"/>
  <c r="I129" i="4"/>
  <c r="E129" i="4"/>
  <c r="I128" i="4"/>
  <c r="E128" i="4"/>
  <c r="I127" i="4"/>
  <c r="E127" i="4"/>
  <c r="I126" i="4"/>
  <c r="E126" i="4"/>
  <c r="I125" i="4"/>
  <c r="E125" i="4"/>
  <c r="I124" i="4"/>
  <c r="E124" i="4"/>
  <c r="I123" i="4"/>
  <c r="E123" i="4"/>
  <c r="I122" i="4"/>
  <c r="E122" i="4"/>
  <c r="I121" i="4"/>
  <c r="E121" i="4"/>
  <c r="I120" i="4"/>
  <c r="E120" i="4"/>
  <c r="I119" i="4"/>
  <c r="E119" i="4"/>
  <c r="I118" i="4"/>
  <c r="E118" i="4"/>
  <c r="I117" i="4"/>
  <c r="E117" i="4"/>
  <c r="I116" i="4"/>
  <c r="E116" i="4"/>
  <c r="I115" i="4"/>
  <c r="E115" i="4"/>
  <c r="I114" i="4"/>
  <c r="E114" i="4"/>
  <c r="I113" i="4"/>
  <c r="E113" i="4"/>
  <c r="I112" i="4"/>
  <c r="E112" i="4"/>
  <c r="I111" i="4"/>
  <c r="E111" i="4"/>
  <c r="I110" i="4"/>
  <c r="E110" i="4"/>
  <c r="I109" i="4"/>
  <c r="E109" i="4"/>
  <c r="I108" i="4"/>
  <c r="E108" i="4"/>
  <c r="I107" i="4"/>
  <c r="E107" i="4"/>
  <c r="I106" i="4"/>
  <c r="E106" i="4"/>
  <c r="I105" i="4"/>
  <c r="E105" i="4"/>
  <c r="I104" i="4"/>
  <c r="E104" i="4"/>
  <c r="I103" i="4"/>
  <c r="E103" i="4"/>
  <c r="I102" i="4"/>
  <c r="E102" i="4"/>
  <c r="I101" i="4"/>
  <c r="E101" i="4"/>
  <c r="I100" i="4"/>
  <c r="E100" i="4"/>
  <c r="I99" i="4"/>
  <c r="E99" i="4"/>
  <c r="I98" i="4"/>
  <c r="E98" i="4"/>
  <c r="I97" i="4"/>
  <c r="E97" i="4"/>
  <c r="I96" i="4"/>
  <c r="E96" i="4"/>
  <c r="I95" i="4"/>
  <c r="E95" i="4"/>
  <c r="I94" i="4"/>
  <c r="E94" i="4"/>
  <c r="I93" i="4"/>
  <c r="E93" i="4"/>
  <c r="I92" i="4"/>
  <c r="E92" i="4"/>
  <c r="I91" i="4"/>
  <c r="E91" i="4"/>
  <c r="I90" i="4"/>
  <c r="E90" i="4"/>
  <c r="I89" i="4"/>
  <c r="E89" i="4"/>
  <c r="I88" i="4"/>
  <c r="E88" i="4"/>
  <c r="I87" i="4"/>
  <c r="E87" i="4"/>
  <c r="I86" i="4"/>
  <c r="E86" i="4"/>
  <c r="I85" i="4"/>
  <c r="E85" i="4"/>
  <c r="I84" i="4"/>
  <c r="E84" i="4"/>
  <c r="I83" i="4"/>
  <c r="E83" i="4"/>
  <c r="I82" i="4"/>
  <c r="E82" i="4"/>
  <c r="I81" i="4"/>
  <c r="E81" i="4"/>
  <c r="I80" i="4"/>
  <c r="E80" i="4"/>
  <c r="I79" i="4"/>
  <c r="E79" i="4"/>
  <c r="I78" i="4"/>
  <c r="E78" i="4"/>
  <c r="I77" i="4"/>
  <c r="E77" i="4"/>
  <c r="I76" i="4"/>
  <c r="E76" i="4"/>
  <c r="I75" i="4"/>
  <c r="E75" i="4"/>
  <c r="I74" i="4"/>
  <c r="E74" i="4"/>
  <c r="I73" i="4"/>
  <c r="E73" i="4"/>
  <c r="I72" i="4"/>
  <c r="E72" i="4"/>
  <c r="I71" i="4"/>
  <c r="E71" i="4"/>
  <c r="I70" i="4"/>
  <c r="E70" i="4"/>
  <c r="I69" i="4"/>
  <c r="E69" i="4"/>
  <c r="I68" i="4"/>
  <c r="E68" i="4"/>
  <c r="I67" i="4"/>
  <c r="E67" i="4"/>
  <c r="I66" i="4"/>
  <c r="E66" i="4"/>
  <c r="I65" i="4"/>
  <c r="E65" i="4"/>
  <c r="I64" i="4"/>
  <c r="E64" i="4"/>
  <c r="I63" i="4"/>
  <c r="E63" i="4"/>
  <c r="I62" i="4"/>
  <c r="E62" i="4"/>
  <c r="I61" i="4"/>
  <c r="E61" i="4"/>
  <c r="I60" i="4"/>
  <c r="E60" i="4"/>
  <c r="I59" i="4"/>
  <c r="E59" i="4"/>
  <c r="I58" i="4"/>
  <c r="E58" i="4"/>
  <c r="I57" i="4"/>
  <c r="E57" i="4"/>
  <c r="I56" i="4"/>
  <c r="E56" i="4"/>
  <c r="I55" i="4"/>
  <c r="E55" i="4"/>
  <c r="I54" i="4"/>
  <c r="E54" i="4"/>
  <c r="I53" i="4"/>
  <c r="E53" i="4"/>
  <c r="I52" i="4"/>
  <c r="E52" i="4"/>
  <c r="I51" i="4"/>
  <c r="E51" i="4"/>
  <c r="I50" i="4"/>
  <c r="E50" i="4"/>
  <c r="I49" i="4"/>
  <c r="E49" i="4"/>
  <c r="I48" i="4"/>
  <c r="E48" i="4"/>
  <c r="I47" i="4"/>
  <c r="E47" i="4"/>
  <c r="I46" i="4"/>
  <c r="E46" i="4"/>
  <c r="I45" i="4"/>
  <c r="E45" i="4"/>
  <c r="I44" i="4"/>
  <c r="E44" i="4"/>
  <c r="I43" i="4"/>
  <c r="E43" i="4"/>
  <c r="I42" i="4"/>
  <c r="E42" i="4"/>
  <c r="I41" i="4"/>
  <c r="E41" i="4"/>
  <c r="I40" i="4"/>
  <c r="E40" i="4"/>
  <c r="I39" i="4"/>
  <c r="E39" i="4"/>
  <c r="I38" i="4"/>
  <c r="E38" i="4"/>
  <c r="I37" i="4"/>
  <c r="E37" i="4"/>
  <c r="I36" i="4"/>
  <c r="E36" i="4"/>
  <c r="I35" i="4"/>
  <c r="E35" i="4"/>
  <c r="I34" i="4"/>
  <c r="E34" i="4"/>
  <c r="I33" i="4"/>
  <c r="E33" i="4"/>
  <c r="I32" i="4"/>
  <c r="E32" i="4"/>
  <c r="I31" i="4"/>
  <c r="E31" i="4"/>
  <c r="I30" i="4"/>
  <c r="E30" i="4"/>
  <c r="I29" i="4"/>
  <c r="E29" i="4"/>
  <c r="I28" i="4"/>
  <c r="E28" i="4"/>
  <c r="I27" i="4"/>
  <c r="E27" i="4"/>
  <c r="I26" i="4"/>
  <c r="E26" i="4"/>
  <c r="I25" i="4"/>
  <c r="E25" i="4"/>
  <c r="I24" i="4"/>
  <c r="E24" i="4"/>
  <c r="I23" i="4"/>
  <c r="E23" i="4"/>
  <c r="I22" i="4"/>
  <c r="E22" i="4"/>
  <c r="I21" i="4"/>
  <c r="E21" i="4"/>
  <c r="I20" i="4"/>
  <c r="E20" i="4"/>
  <c r="I19" i="4"/>
  <c r="E19" i="4"/>
  <c r="I18" i="4"/>
  <c r="E18" i="4"/>
  <c r="I17" i="4"/>
  <c r="E17" i="4"/>
  <c r="I16" i="4"/>
  <c r="E16" i="4"/>
  <c r="I15" i="4"/>
  <c r="E15" i="4"/>
  <c r="I14" i="4"/>
  <c r="E14" i="4"/>
  <c r="I13" i="4"/>
  <c r="E13" i="4"/>
  <c r="I12" i="4"/>
  <c r="E12" i="4"/>
  <c r="I11" i="4"/>
  <c r="E11" i="4"/>
  <c r="I10" i="4"/>
  <c r="E10" i="4"/>
  <c r="I9" i="4"/>
  <c r="E9" i="4"/>
  <c r="I8" i="4"/>
  <c r="E8" i="4"/>
  <c r="I7" i="4"/>
  <c r="E7" i="4"/>
  <c r="I6" i="4"/>
  <c r="E6" i="4"/>
  <c r="I5" i="4"/>
  <c r="E5" i="4"/>
  <c r="I4" i="4"/>
  <c r="E4" i="4"/>
  <c r="I3" i="4"/>
  <c r="E3" i="4"/>
  <c r="I2" i="4"/>
  <c r="E2" i="4"/>
  <c r="H6" i="10" l="1"/>
</calcChain>
</file>

<file path=xl/sharedStrings.xml><?xml version="1.0" encoding="utf-8"?>
<sst xmlns="http://schemas.openxmlformats.org/spreadsheetml/2006/main" count="2101" uniqueCount="246">
  <si>
    <t>ID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</si>
  <si>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</si>
  <si>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</si>
  <si>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</si>
  <si>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</si>
  <si>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</si>
  <si>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</si>
  <si>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</si>
  <si>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</si>
  <si>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</si>
  <si>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</si>
  <si>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</si>
  <si>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</si>
  <si>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</si>
  <si>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</si>
  <si>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</si>
  <si>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</si>
  <si>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</si>
  <si>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</si>
  <si>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</si>
  <si>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</si>
  <si>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</si>
  <si>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</si>
  <si>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</si>
  <si>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</si>
  <si>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</si>
  <si>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</si>
  <si>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</si>
  <si>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</si>
  <si>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</si>
  <si>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</si>
  <si>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</si>
  <si>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</si>
  <si>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</si>
  <si>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</si>
  <si>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</si>
  <si>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</si>
  <si>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</si>
  <si>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</si>
  <si>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</si>
  <si>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</si>
  <si>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</si>
  <si>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</si>
  <si>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</si>
  <si>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</si>
  <si>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</si>
  <si>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</si>
  <si>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</si>
  <si>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</si>
  <si>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</si>
  <si>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</si>
  <si>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</si>
  <si>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</si>
  <si>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</si>
  <si>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</si>
  <si>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</si>
  <si>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</si>
  <si>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</si>
  <si>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</si>
  <si>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</si>
  <si>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</si>
  <si>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</si>
  <si>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</si>
  <si>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</si>
  <si>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</si>
  <si>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</si>
  <si>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</si>
  <si>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</si>
  <si>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</si>
  <si>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</si>
  <si>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</si>
  <si>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ploidy</t>
  </si>
  <si>
    <t>feeding_rate</t>
  </si>
  <si>
    <t>Chl-final</t>
  </si>
  <si>
    <t>Chl-0</t>
  </si>
  <si>
    <t>T-total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</si>
  <si>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</si>
  <si>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</si>
  <si>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</si>
  <si>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</si>
  <si>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</si>
  <si>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</si>
  <si>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</si>
  <si>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</si>
  <si>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</si>
  <si>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</si>
  <si>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</si>
  <si>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</si>
  <si>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</si>
  <si>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</si>
  <si>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</si>
  <si>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</si>
  <si>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</si>
  <si>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</si>
  <si>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</si>
  <si>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</si>
  <si>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</si>
  <si>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</si>
  <si>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</si>
  <si>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</si>
  <si>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</si>
  <si>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</si>
  <si>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</si>
  <si>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</si>
  <si>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</si>
  <si>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</si>
  <si>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</si>
  <si>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</si>
  <si>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</si>
  <si>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</si>
  <si>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</si>
  <si>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</si>
  <si>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</si>
  <si>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</si>
  <si>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</si>
  <si>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</si>
  <si>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</si>
  <si>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</si>
  <si>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</si>
  <si>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</si>
  <si>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</si>
  <si>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</si>
  <si>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</si>
  <si>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</si>
  <si>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</si>
  <si>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</si>
  <si>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</si>
  <si>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</si>
  <si>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</si>
  <si>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</si>
  <si>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</si>
  <si>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</si>
  <si>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</si>
  <si>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</si>
  <si>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</si>
  <si>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</si>
  <si>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</si>
  <si>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</si>
  <si>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</si>
  <si>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</si>
  <si>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</si>
  <si>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</si>
  <si>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</si>
  <si>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</si>
  <si>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</si>
  <si>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</si>
  <si>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temp</t>
  </si>
  <si>
    <t>D71</t>
  </si>
  <si>
    <t>D72</t>
  </si>
  <si>
    <t>D73</t>
  </si>
  <si>
    <t>D74</t>
  </si>
  <si>
    <t>D75</t>
  </si>
  <si>
    <t>T71</t>
  </si>
  <si>
    <t>T72</t>
  </si>
  <si>
    <t>T73</t>
  </si>
  <si>
    <t>T74</t>
  </si>
  <si>
    <t>T75</t>
  </si>
  <si>
    <t>Date</t>
  </si>
  <si>
    <t>D76</t>
  </si>
  <si>
    <t>T77</t>
  </si>
  <si>
    <t>T78</t>
  </si>
  <si>
    <t>T76</t>
  </si>
  <si>
    <t>timepoint</t>
  </si>
  <si>
    <t>CHL</t>
  </si>
  <si>
    <t>cells/ml</t>
  </si>
  <si>
    <t>slope</t>
  </si>
  <si>
    <t>int</t>
  </si>
  <si>
    <t>D77</t>
  </si>
  <si>
    <t>D78</t>
  </si>
  <si>
    <t>trt</t>
  </si>
  <si>
    <t>blank_1</t>
  </si>
  <si>
    <t>blank_2</t>
  </si>
  <si>
    <t>blank_3</t>
  </si>
  <si>
    <t>blank_4</t>
  </si>
  <si>
    <t>blank_5</t>
  </si>
  <si>
    <t>blank_6</t>
  </si>
  <si>
    <t>blank_7</t>
  </si>
  <si>
    <t>settle_rate</t>
  </si>
  <si>
    <t>T_10_-10</t>
  </si>
  <si>
    <t>D_10_-10</t>
  </si>
  <si>
    <t>T_30_1</t>
  </si>
  <si>
    <t>D_30_1</t>
  </si>
  <si>
    <t>T_30_5</t>
  </si>
  <si>
    <t>D_30_5</t>
  </si>
  <si>
    <t>D_30_10</t>
  </si>
  <si>
    <t>T_30_10</t>
  </si>
  <si>
    <t>T_30_15</t>
  </si>
  <si>
    <t>D_30_15</t>
  </si>
  <si>
    <t>trt_list</t>
  </si>
  <si>
    <t>blank_8</t>
  </si>
  <si>
    <t>blank_9</t>
  </si>
  <si>
    <t>blank_10</t>
  </si>
  <si>
    <t>blank_11</t>
  </si>
  <si>
    <t>blank_12</t>
  </si>
  <si>
    <t>blank_13</t>
  </si>
  <si>
    <t>blank_14</t>
  </si>
  <si>
    <t>D_30_20</t>
  </si>
  <si>
    <t>T_30_20</t>
  </si>
  <si>
    <t>length</t>
  </si>
  <si>
    <t>D01</t>
  </si>
  <si>
    <t>D-heat</t>
  </si>
  <si>
    <t>D02</t>
  </si>
  <si>
    <t>D03</t>
  </si>
  <si>
    <t>D04</t>
  </si>
  <si>
    <t>D05</t>
  </si>
  <si>
    <t>D06</t>
  </si>
  <si>
    <t>D07</t>
  </si>
  <si>
    <t>D08</t>
  </si>
  <si>
    <t>D09</t>
  </si>
  <si>
    <t>D-control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</si>
  <si>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</si>
  <si>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</si>
  <si>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</si>
  <si>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</si>
  <si>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</si>
  <si>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</si>
  <si>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</si>
  <si>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</si>
  <si>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</si>
  <si>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</si>
  <si>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</si>
  <si>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</si>
  <si>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T01</t>
  </si>
  <si>
    <t>T-heat</t>
  </si>
  <si>
    <t>T02</t>
  </si>
  <si>
    <t>T03</t>
  </si>
  <si>
    <t>T04</t>
  </si>
  <si>
    <t>T05</t>
  </si>
  <si>
    <t>T06</t>
  </si>
  <si>
    <t>T07</t>
  </si>
  <si>
    <t>T08</t>
  </si>
  <si>
    <t>T09</t>
  </si>
  <si>
    <t>T-control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</si>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</sst>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3337292213473315"/>
                  <c:y val="-2.3827646544181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calibration_curve!$A$2:$A$17</c:f>
              <c:numCache>
                <c:formatCode>General</c:formatCode>
                <c:ptCount val="16"/>
                <c:pt idx="0">
                  <c:v>1</c:v>
                </c:pt>
                <c:pt idx="1">
                  <c:v>13</c:v>
                </c:pt>
                <c:pt idx="2">
                  <c:v>32</c:v>
                </c:pt>
                <c:pt idx="3">
                  <c:v>57</c:v>
                </c:pt>
                <c:pt idx="4">
                  <c:v>103</c:v>
                </c:pt>
                <c:pt idx="5">
                  <c:v>151</c:v>
                </c:pt>
                <c:pt idx="6">
                  <c:v>35</c:v>
                </c:pt>
                <c:pt idx="7">
                  <c:v>104</c:v>
                </c:pt>
                <c:pt idx="8">
                  <c:v>15</c:v>
                </c:pt>
                <c:pt idx="9">
                  <c:v>51</c:v>
                </c:pt>
                <c:pt idx="10">
                  <c:v>50</c:v>
                </c:pt>
                <c:pt idx="11">
                  <c:v>123</c:v>
                </c:pt>
                <c:pt idx="12">
                  <c:v>3</c:v>
                </c:pt>
                <c:pt idx="13">
                  <c:v>12</c:v>
                </c:pt>
                <c:pt idx="14">
                  <c:v>59</c:v>
                </c:pt>
                <c:pt idx="15">
                  <c:v>119</c:v>
                </c:pt>
              </c:numCache>
            </c:numRef>
          </c:xVal>
          <c:yVal>
            <c:numRef>
              <c:f>calibration_curve!$B$2:$B$17</c:f>
              <c:numCache>
                <c:formatCode>General</c:formatCode>
                <c:ptCount val="16"/>
                <c:pt idx="0">
                  <c:v>136000</c:v>
                </c:pt>
                <c:pt idx="1">
                  <c:v>141000</c:v>
                </c:pt>
                <c:pt idx="2">
                  <c:v>343000</c:v>
                </c:pt>
                <c:pt idx="3">
                  <c:v>764000</c:v>
                </c:pt>
                <c:pt idx="4">
                  <c:v>2650000</c:v>
                </c:pt>
                <c:pt idx="5">
                  <c:v>3250000</c:v>
                </c:pt>
                <c:pt idx="6">
                  <c:v>465000.00000000006</c:v>
                </c:pt>
                <c:pt idx="7">
                  <c:v>2860000</c:v>
                </c:pt>
                <c:pt idx="8">
                  <c:v>320000</c:v>
                </c:pt>
                <c:pt idx="9">
                  <c:v>1100000</c:v>
                </c:pt>
                <c:pt idx="10">
                  <c:v>905000.00000000012</c:v>
                </c:pt>
                <c:pt idx="11">
                  <c:v>3190000</c:v>
                </c:pt>
                <c:pt idx="12">
                  <c:v>37400</c:v>
                </c:pt>
                <c:pt idx="13">
                  <c:v>156000</c:v>
                </c:pt>
                <c:pt idx="14">
                  <c:v>1110000</c:v>
                </c:pt>
                <c:pt idx="15">
                  <c:v>3000000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8-4BAD-B2F6-3E1FDA26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00424"/>
        <c:axId val="569500752"/>
      </c:scatterChart>
      <c:valAx>
        <c:axId val="56950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00752"/>
        <c:crosses val="autoZero"/>
        <c:crossBetween val="midCat"/>
      </c:valAx>
      <c:valAx>
        <c:axId val="5695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0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225878</xdr:colOff>
      <xdr:row>4</xdr:row>
      <xdr:rowOff>62591</xdr:rowOff>
    </xdr:from>
    <xdr:to>
      <xdr:col>10</xdr:col>
      <xdr:colOff>225878</xdr:colOff>
      <xdr:row>19</xdr:row>
      <xdr:rowOff>29934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CE23C-8078-4286-96A7-C8CE9226A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DF92-BA8F-451C-AA9B-574745ACA3D7}">
  <dimension ref="A1:K427"/>
  <sheetViews>
    <sheetView tabSelected="1" workbookViewId="0">
      <pane ySplit="1" topLeftCell="A2" activePane="bottomLeft" state="frozen"/>
      <selection pane="bottomLeft" activeCell="L6" sqref="L6"/>
    </sheetView>
  </sheetViews>
  <sheetFormatPr defaultRowHeight="14.6" x14ac:dyDescent="0.4"/>
  <cols>
    <col min="1" max="2" width="9.23046875" style="9"/>
    <col min="3" max="4" width="9.23046875" style="1"/>
    <col min="5" max="5" width="12.765625" style="1" customWidth="1"/>
    <col min="6" max="9" width="9.23046875" style="1"/>
    <col min="10" max="10" width="11.84375" style="1" bestFit="1" customWidth="1"/>
    <col min="11" max="11" width="9.23046875" style="1"/>
  </cols>
  <sheetData>
    <row r="1" spans="1:11" x14ac:dyDescent="0.4">
      <c r="A1" s="7" t="s">
        <v>157</v>
      </c>
      <c r="B1" s="7" t="s">
        <v>162</v>
      </c>
      <c r="C1" s="4" t="s">
        <v>0</v>
      </c>
      <c r="D1" s="4" t="s">
        <v>169</v>
      </c>
      <c r="E1" s="4" t="s">
        <v>245</v>
      </c>
      <c r="F1" s="4" t="s">
        <v>71</v>
      </c>
      <c r="G1" s="4" t="s">
        <v>74</v>
      </c>
      <c r="H1" s="4" t="s">
        <v>73</v>
      </c>
      <c r="I1" s="4" t="s">
        <v>75</v>
      </c>
      <c r="J1" s="4" t="s">
        <v>72</v>
      </c>
      <c r="K1" s="4" t="s">
        <v>146</v>
      </c>
    </row>
    <row r="2" spans="1:11" x14ac:dyDescent="0.4">
      <c r="A2" s="9">
        <v>20210407</v>
      </c>
      <c r="B2" s="9">
        <v>-10</v>
      </c>
      <c r="C2" s="1" t="s">
        <v>199</v>
      </c>
      <c r="D2" s="1" t="str">
        <f>VLOOKUP(C2,key!A:C,3,FALSE)</f>
        <v>D-heat</v>
      </c>
      <c r="E2" s="1" t="str">
        <f>F2&amp;"_"&amp;K2&amp;"_"&amp;B2</f>
        <v>D_10_-10</v>
      </c>
      <c r="F2" s="1" t="str">
        <f>LEFT(C2,1)</f>
        <v>D</v>
      </c>
      <c r="G2" s="1">
        <v>60</v>
      </c>
      <c r="H2" s="1">
        <v>48</v>
      </c>
      <c r="I2" s="1">
        <v>45</v>
      </c>
      <c r="J2" s="1">
        <f>((G2-H2)/I2*calibration_curve!$C$2*60)/VLOOKUP(C2,key!A:C,2,FALSE)</f>
        <v>106678.85714285714</v>
      </c>
      <c r="K2" s="1">
        <v>10</v>
      </c>
    </row>
    <row r="3" spans="1:11" x14ac:dyDescent="0.4">
      <c r="A3" s="9">
        <v>20210407</v>
      </c>
      <c r="B3" s="9">
        <v>-10</v>
      </c>
      <c r="C3" s="1" t="s">
        <v>201</v>
      </c>
      <c r="D3" s="1" t="str">
        <f>VLOOKUP(C3,key!A:C,3,FALSE)</f>
        <v>D-heat</v>
      </c>
      <c r="E3" s="1" t="str">
        <f>F3&amp;"_"&amp;K3&amp;"_"&amp;B3</f>
        <v>D_10_-10</v>
      </c>
      <c r="F3" s="1" t="str">
        <f>LEFT(C3,1)</f>
        <v>D</v>
      </c>
      <c r="G3" s="1">
        <v>61</v>
      </c>
      <c r="H3" s="1">
        <v>49</v>
      </c>
      <c r="I3" s="1">
        <v>45</v>
      </c>
      <c r="J3" s="1">
        <f>((G3-H3)/I3*calibration_curve!$C$2*60)/VLOOKUP(C3,key!A:C,2,FALSE)</f>
        <v>98256.84210526316</v>
      </c>
      <c r="K3" s="1">
        <v>10</v>
      </c>
    </row>
    <row r="4" spans="1:11" x14ac:dyDescent="0.4">
      <c r="A4" s="9">
        <v>20210407</v>
      </c>
      <c r="B4" s="9">
        <v>-10</v>
      </c>
      <c r="C4" s="1" t="s">
        <v>202</v>
      </c>
      <c r="D4" s="1" t="str">
        <f>VLOOKUP(C4,key!A:C,3,FALSE)</f>
        <v>D-heat</v>
      </c>
      <c r="E4" s="1" t="str">
        <f>F4&amp;"_"&amp;K4&amp;"_"&amp;B4</f>
        <v>D_10_-10</v>
      </c>
      <c r="F4" s="1" t="str">
        <f>LEFT(C4,1)</f>
        <v>D</v>
      </c>
      <c r="G4" s="1">
        <v>61</v>
      </c>
      <c r="H4" s="1">
        <v>49</v>
      </c>
      <c r="I4" s="1">
        <v>45</v>
      </c>
      <c r="J4" s="1">
        <f>((G4-H4)/I4*calibration_curve!$C$2*60)/VLOOKUP(C4,key!A:C,2,FALSE)</f>
        <v>113144.24242424243</v>
      </c>
      <c r="K4" s="1">
        <v>10</v>
      </c>
    </row>
    <row r="5" spans="1:11" x14ac:dyDescent="0.4">
      <c r="A5" s="9">
        <v>20210407</v>
      </c>
      <c r="B5" s="9">
        <v>-10</v>
      </c>
      <c r="C5" s="1" t="s">
        <v>203</v>
      </c>
      <c r="D5" s="1" t="str">
        <f>VLOOKUP(C5,key!A:C,3,FALSE)</f>
        <v>D-heat</v>
      </c>
      <c r="E5" s="1" t="str">
        <f>F5&amp;"_"&amp;K5&amp;"_"&amp;B5</f>
        <v>D_10_-10</v>
      </c>
      <c r="F5" s="1" t="str">
        <f>LEFT(C5,1)</f>
        <v>D</v>
      </c>
      <c r="G5" s="1">
        <v>61</v>
      </c>
      <c r="H5" s="1">
        <v>49</v>
      </c>
      <c r="I5" s="1">
        <v>45</v>
      </c>
      <c r="J5" s="1">
        <f>((G5-H5)/I5*calibration_curve!$C$2*60)/VLOOKUP(C5,key!A:C,2,FALSE)</f>
        <v>113144.24242424243</v>
      </c>
      <c r="K5" s="1">
        <v>10</v>
      </c>
    </row>
    <row r="6" spans="1:11" x14ac:dyDescent="0.4">
      <c r="A6" s="9">
        <v>20210407</v>
      </c>
      <c r="B6" s="9">
        <v>-10</v>
      </c>
      <c r="C6" s="1" t="s">
        <v>204</v>
      </c>
      <c r="D6" s="1" t="str">
        <f>VLOOKUP(C6,key!A:C,3,FALSE)</f>
        <v>D-heat</v>
      </c>
      <c r="E6" s="1" t="str">
        <f>F6&amp;"_"&amp;K6&amp;"_"&amp;B6</f>
        <v>D_10_-10</v>
      </c>
      <c r="F6" s="1" t="str">
        <f>LEFT(C6,1)</f>
        <v>D</v>
      </c>
      <c r="G6" s="1">
        <v>61</v>
      </c>
      <c r="H6" s="1">
        <v>49</v>
      </c>
      <c r="I6" s="1">
        <v>45</v>
      </c>
      <c r="J6" s="1">
        <f>((G6-H6)/I6*calibration_curve!$C$2*60)/VLOOKUP(C6,key!A:C,2,FALSE)</f>
        <v>124458.66666666667</v>
      </c>
      <c r="K6" s="1">
        <v>10</v>
      </c>
    </row>
    <row r="7" spans="1:11" x14ac:dyDescent="0.4">
      <c r="A7" s="9">
        <v>20210407</v>
      </c>
      <c r="B7" s="9">
        <v>-10</v>
      </c>
      <c r="C7" s="1" t="s">
        <v>205</v>
      </c>
      <c r="D7" s="1" t="str">
        <f>VLOOKUP(C7,key!A:C,3,FALSE)</f>
        <v>D-heat</v>
      </c>
      <c r="E7" s="1" t="str">
        <f>F7&amp;"_"&amp;K7&amp;"_"&amp;B7</f>
        <v>D_10_-10</v>
      </c>
      <c r="F7" s="1" t="str">
        <f>LEFT(C7,1)</f>
        <v>D</v>
      </c>
      <c r="G7" s="1">
        <v>61</v>
      </c>
      <c r="H7" s="1">
        <v>48</v>
      </c>
      <c r="I7" s="1">
        <v>45</v>
      </c>
      <c r="J7" s="1">
        <f>((G7-H7)/I7*calibration_curve!$C$2*60)/VLOOKUP(C7,key!A:C,2,FALSE)</f>
        <v>101122.66666666666</v>
      </c>
      <c r="K7" s="1">
        <v>10</v>
      </c>
    </row>
    <row r="8" spans="1:11" x14ac:dyDescent="0.4">
      <c r="A8" s="9">
        <v>20210407</v>
      </c>
      <c r="B8" s="9">
        <v>-10</v>
      </c>
      <c r="C8" s="1" t="s">
        <v>206</v>
      </c>
      <c r="D8" s="1" t="str">
        <f>VLOOKUP(C8,key!A:C,3,FALSE)</f>
        <v>D-heat</v>
      </c>
      <c r="E8" s="1" t="str">
        <f>F8&amp;"_"&amp;K8&amp;"_"&amp;B8</f>
        <v>D_10_-10</v>
      </c>
      <c r="F8" s="1" t="str">
        <f>LEFT(C8,1)</f>
        <v>D</v>
      </c>
      <c r="G8" s="1">
        <v>61</v>
      </c>
      <c r="H8" s="1">
        <v>48</v>
      </c>
      <c r="I8" s="1">
        <v>45</v>
      </c>
      <c r="J8" s="1">
        <f>((G8-H8)/I8*calibration_curve!$C$2*60)/VLOOKUP(C8,key!A:C,2,FALSE)</f>
        <v>106444.91228070176</v>
      </c>
      <c r="K8" s="1">
        <v>10</v>
      </c>
    </row>
    <row r="9" spans="1:11" x14ac:dyDescent="0.4">
      <c r="A9" s="9">
        <v>20210407</v>
      </c>
      <c r="B9" s="9">
        <v>-10</v>
      </c>
      <c r="C9" s="1" t="s">
        <v>207</v>
      </c>
      <c r="D9" s="1" t="str">
        <f>VLOOKUP(C9,key!A:C,3,FALSE)</f>
        <v>D-heat</v>
      </c>
      <c r="E9" s="1" t="str">
        <f>F9&amp;"_"&amp;K9&amp;"_"&amp;B9</f>
        <v>D_10_-10</v>
      </c>
      <c r="F9" s="1" t="str">
        <f>LEFT(C9,1)</f>
        <v>D</v>
      </c>
      <c r="G9" s="1">
        <v>61</v>
      </c>
      <c r="H9" s="1">
        <v>48</v>
      </c>
      <c r="I9" s="1">
        <v>45</v>
      </c>
      <c r="J9" s="1">
        <f>((G9-H9)/I9*calibration_curve!$C$2*60)/VLOOKUP(C9,key!A:C,2,FALSE)</f>
        <v>134830.22222222222</v>
      </c>
      <c r="K9" s="1">
        <v>10</v>
      </c>
    </row>
    <row r="10" spans="1:11" x14ac:dyDescent="0.4">
      <c r="A10" s="9">
        <v>20210407</v>
      </c>
      <c r="B10" s="9">
        <v>-10</v>
      </c>
      <c r="C10" s="1" t="s">
        <v>208</v>
      </c>
      <c r="D10" s="1" t="str">
        <f>VLOOKUP(C10,key!A:C,3,FALSE)</f>
        <v>D-heat</v>
      </c>
      <c r="E10" s="1" t="str">
        <f>F10&amp;"_"&amp;K10&amp;"_"&amp;B10</f>
        <v>D_10_-10</v>
      </c>
      <c r="F10" s="1" t="str">
        <f>LEFT(C10,1)</f>
        <v>D</v>
      </c>
      <c r="G10" s="1">
        <v>76</v>
      </c>
      <c r="H10" s="1">
        <v>60</v>
      </c>
      <c r="I10" s="1">
        <v>45</v>
      </c>
      <c r="J10" s="1">
        <f>((G10-H10)/I10*calibration_curve!$C$2*60)/VLOOKUP(C10,key!A:C,2,FALSE)</f>
        <v>150858.98989898991</v>
      </c>
      <c r="K10" s="1">
        <v>10</v>
      </c>
    </row>
    <row r="11" spans="1:11" x14ac:dyDescent="0.4">
      <c r="A11" s="9">
        <v>20210407</v>
      </c>
      <c r="B11" s="9">
        <v>-10</v>
      </c>
      <c r="C11" s="1" t="s">
        <v>85</v>
      </c>
      <c r="D11" s="1" t="str">
        <f>VLOOKUP(C11,key!A:C,3,FALSE)</f>
        <v>D-heat</v>
      </c>
      <c r="E11" s="1" t="str">
        <f>F11&amp;"_"&amp;K11&amp;"_"&amp;B11</f>
        <v>D_10_-10</v>
      </c>
      <c r="F11" s="1" t="str">
        <f>LEFT(C11,1)</f>
        <v>D</v>
      </c>
      <c r="G11" s="1">
        <v>76</v>
      </c>
      <c r="H11" s="1">
        <v>61</v>
      </c>
      <c r="I11" s="1">
        <v>45</v>
      </c>
      <c r="J11" s="1">
        <f>((G11-H11)/I11*calibration_curve!$C$2*60)/VLOOKUP(C11,key!A:C,2,FALSE)</f>
        <v>155573.33333333331</v>
      </c>
      <c r="K11" s="1">
        <v>10</v>
      </c>
    </row>
    <row r="12" spans="1:11" x14ac:dyDescent="0.4">
      <c r="A12" s="9">
        <v>20210407</v>
      </c>
      <c r="B12" s="9">
        <v>-10</v>
      </c>
      <c r="C12" s="1" t="s">
        <v>86</v>
      </c>
      <c r="D12" s="1" t="str">
        <f>VLOOKUP(C12,key!A:C,3,FALSE)</f>
        <v>D-heat</v>
      </c>
      <c r="E12" s="1" t="str">
        <f>F12&amp;"_"&amp;K12&amp;"_"&amp;B12</f>
        <v>D_10_-10</v>
      </c>
      <c r="F12" s="1" t="str">
        <f>LEFT(C12,1)</f>
        <v>D</v>
      </c>
      <c r="G12" s="1">
        <v>77</v>
      </c>
      <c r="H12" s="1">
        <v>61</v>
      </c>
      <c r="I12" s="1">
        <v>45</v>
      </c>
      <c r="J12" s="1">
        <f>((G12-H12)/I12*calibration_curve!$C$2*60)/VLOOKUP(C12,key!A:C,2,FALSE)</f>
        <v>142238.47619047618</v>
      </c>
      <c r="K12" s="1">
        <v>10</v>
      </c>
    </row>
    <row r="13" spans="1:11" x14ac:dyDescent="0.4">
      <c r="A13" s="9">
        <v>20210407</v>
      </c>
      <c r="B13" s="9">
        <v>-10</v>
      </c>
      <c r="C13" s="1" t="s">
        <v>87</v>
      </c>
      <c r="D13" s="1" t="str">
        <f>VLOOKUP(C13,key!A:C,3,FALSE)</f>
        <v>D-heat</v>
      </c>
      <c r="E13" s="1" t="str">
        <f>F13&amp;"_"&amp;K13&amp;"_"&amp;B13</f>
        <v>D_10_-10</v>
      </c>
      <c r="F13" s="1" t="str">
        <f>LEFT(C13,1)</f>
        <v>D</v>
      </c>
      <c r="G13" s="1">
        <v>76</v>
      </c>
      <c r="H13" s="1">
        <v>60</v>
      </c>
      <c r="I13" s="1">
        <v>45</v>
      </c>
      <c r="J13" s="1">
        <f>((G13-H13)/I13*calibration_curve!$C$2*60)/VLOOKUP(C13,key!A:C,2,FALSE)</f>
        <v>160591.82795698926</v>
      </c>
      <c r="K13" s="1">
        <v>10</v>
      </c>
    </row>
    <row r="14" spans="1:11" x14ac:dyDescent="0.4">
      <c r="A14" s="9">
        <v>20210407</v>
      </c>
      <c r="B14" s="9">
        <v>-10</v>
      </c>
      <c r="C14" s="1" t="s">
        <v>88</v>
      </c>
      <c r="D14" s="1" t="str">
        <f>VLOOKUP(C14,key!A:C,3,FALSE)</f>
        <v>D-heat</v>
      </c>
      <c r="E14" s="1" t="str">
        <f>F14&amp;"_"&amp;K14&amp;"_"&amp;B14</f>
        <v>D_10_-10</v>
      </c>
      <c r="F14" s="1" t="str">
        <f>LEFT(C14,1)</f>
        <v>D</v>
      </c>
      <c r="G14" s="1">
        <v>76</v>
      </c>
      <c r="H14" s="1">
        <v>60</v>
      </c>
      <c r="I14" s="1">
        <v>45</v>
      </c>
      <c r="J14" s="1">
        <f>((G14-H14)/I14*calibration_curve!$C$2*60)/VLOOKUP(C14,key!A:C,2,FALSE)</f>
        <v>155573.33333333334</v>
      </c>
      <c r="K14" s="1">
        <v>10</v>
      </c>
    </row>
    <row r="15" spans="1:11" x14ac:dyDescent="0.4">
      <c r="A15" s="9">
        <v>20210407</v>
      </c>
      <c r="B15" s="9">
        <v>-10</v>
      </c>
      <c r="C15" s="1" t="s">
        <v>89</v>
      </c>
      <c r="D15" s="1" t="str">
        <f>VLOOKUP(C15,key!A:C,3,FALSE)</f>
        <v>D-heat</v>
      </c>
      <c r="E15" s="1" t="str">
        <f>F15&amp;"_"&amp;K15&amp;"_"&amp;B15</f>
        <v>D_10_-10</v>
      </c>
      <c r="F15" s="1" t="str">
        <f>LEFT(C15,1)</f>
        <v>D</v>
      </c>
      <c r="G15" s="1">
        <v>76</v>
      </c>
      <c r="H15" s="1">
        <v>60</v>
      </c>
      <c r="I15" s="1">
        <v>45</v>
      </c>
      <c r="J15" s="1">
        <f>((G15-H15)/I15*calibration_curve!$C$2*60)/VLOOKUP(C15,key!A:C,2,FALSE)</f>
        <v>150858.98989898991</v>
      </c>
      <c r="K15" s="1">
        <v>10</v>
      </c>
    </row>
    <row r="16" spans="1:11" x14ac:dyDescent="0.4">
      <c r="A16" s="9">
        <v>20210407</v>
      </c>
      <c r="B16" s="9">
        <v>-10</v>
      </c>
      <c r="C16" s="1" t="s">
        <v>90</v>
      </c>
      <c r="D16" s="1" t="str">
        <f>VLOOKUP(C16,key!A:C,3,FALSE)</f>
        <v>D-heat</v>
      </c>
      <c r="E16" s="1" t="str">
        <f>F16&amp;"_"&amp;K16&amp;"_"&amp;B16</f>
        <v>D_10_-10</v>
      </c>
      <c r="F16" s="1" t="str">
        <f>LEFT(C16,1)</f>
        <v>D</v>
      </c>
      <c r="G16" s="1">
        <v>76</v>
      </c>
      <c r="H16" s="1">
        <v>60</v>
      </c>
      <c r="I16" s="1">
        <v>45</v>
      </c>
      <c r="J16" s="1">
        <f>((G16-H16)/I16*calibration_curve!$C$2*60)/VLOOKUP(C16,key!A:C,2,FALSE)</f>
        <v>142238.47619047618</v>
      </c>
      <c r="K16" s="1">
        <v>10</v>
      </c>
    </row>
    <row r="17" spans="1:11" x14ac:dyDescent="0.4">
      <c r="A17" s="9">
        <v>20210407</v>
      </c>
      <c r="B17" s="9">
        <v>-10</v>
      </c>
      <c r="C17" s="1" t="s">
        <v>91</v>
      </c>
      <c r="D17" s="1" t="str">
        <f>VLOOKUP(C17,key!A:C,3,FALSE)</f>
        <v>D-heat</v>
      </c>
      <c r="E17" s="1" t="str">
        <f>F17&amp;"_"&amp;K17&amp;"_"&amp;B17</f>
        <v>D_10_-10</v>
      </c>
      <c r="F17" s="1" t="str">
        <f>LEFT(C17,1)</f>
        <v>D</v>
      </c>
      <c r="G17" s="1">
        <v>76</v>
      </c>
      <c r="H17" s="1">
        <v>59</v>
      </c>
      <c r="I17" s="1">
        <v>45</v>
      </c>
      <c r="J17" s="1">
        <f>((G17-H17)/I17*calibration_curve!$C$2*60)/VLOOKUP(C17,key!A:C,2,FALSE)</f>
        <v>176316.44444444441</v>
      </c>
      <c r="K17" s="1">
        <v>10</v>
      </c>
    </row>
    <row r="18" spans="1:11" x14ac:dyDescent="0.4">
      <c r="A18" s="9">
        <v>20210407</v>
      </c>
      <c r="B18" s="9">
        <v>-10</v>
      </c>
      <c r="C18" s="1" t="s">
        <v>92</v>
      </c>
      <c r="D18" s="1" t="str">
        <f>VLOOKUP(C18,key!A:C,3,FALSE)</f>
        <v>D-heat</v>
      </c>
      <c r="E18" s="1" t="str">
        <f>F18&amp;"_"&amp;K18&amp;"_"&amp;B18</f>
        <v>D_10_-10</v>
      </c>
      <c r="F18" s="1" t="str">
        <f>LEFT(C18,1)</f>
        <v>D</v>
      </c>
      <c r="G18" s="1">
        <v>76</v>
      </c>
      <c r="H18" s="1">
        <v>59</v>
      </c>
      <c r="I18" s="1">
        <v>45</v>
      </c>
      <c r="J18" s="1">
        <f>((G18-H18)/I18*calibration_curve!$C$2*60)/VLOOKUP(C18,key!A:C,2,FALSE)</f>
        <v>146930.37037037034</v>
      </c>
      <c r="K18" s="1">
        <v>10</v>
      </c>
    </row>
    <row r="19" spans="1:11" x14ac:dyDescent="0.4">
      <c r="A19" s="9">
        <v>20210407</v>
      </c>
      <c r="B19" s="9">
        <v>-10</v>
      </c>
      <c r="C19" s="1" t="s">
        <v>93</v>
      </c>
      <c r="D19" s="1" t="str">
        <f>VLOOKUP(C19,key!A:C,3,FALSE)</f>
        <v>D-heat</v>
      </c>
      <c r="E19" s="1" t="str">
        <f>F19&amp;"_"&amp;K19&amp;"_"&amp;B19</f>
        <v>D_10_-10</v>
      </c>
      <c r="F19" s="1" t="str">
        <f>LEFT(C19,1)</f>
        <v>D</v>
      </c>
      <c r="G19" s="1">
        <v>75</v>
      </c>
      <c r="H19" s="1">
        <v>58</v>
      </c>
      <c r="I19" s="1">
        <v>45</v>
      </c>
      <c r="J19" s="1">
        <f>((G19-H19)/I19*calibration_curve!$C$2*60)/VLOOKUP(C19,key!A:C,2,FALSE)</f>
        <v>155573.33333333331</v>
      </c>
      <c r="K19" s="1">
        <v>10</v>
      </c>
    </row>
    <row r="20" spans="1:11" x14ac:dyDescent="0.4">
      <c r="A20" s="9">
        <v>20210407</v>
      </c>
      <c r="B20" s="9">
        <v>-10</v>
      </c>
      <c r="C20" s="1" t="s">
        <v>94</v>
      </c>
      <c r="D20" s="1" t="str">
        <f>VLOOKUP(C20,key!A:C,3,FALSE)</f>
        <v>D-heat</v>
      </c>
      <c r="E20" s="1" t="str">
        <f>F20&amp;"_"&amp;K20&amp;"_"&amp;B20</f>
        <v>D_10_-10</v>
      </c>
      <c r="F20" s="1" t="str">
        <f>LEFT(C20,1)</f>
        <v>D</v>
      </c>
      <c r="G20" s="1">
        <v>76</v>
      </c>
      <c r="H20" s="1">
        <v>62</v>
      </c>
      <c r="I20" s="1">
        <v>45</v>
      </c>
      <c r="J20" s="1">
        <f>((G20-H20)/I20*calibration_curve!$C$2*60)/VLOOKUP(C20,key!A:C,2,FALSE)</f>
        <v>114632.98245614037</v>
      </c>
      <c r="K20" s="1">
        <v>10</v>
      </c>
    </row>
    <row r="21" spans="1:11" x14ac:dyDescent="0.4">
      <c r="A21" s="9">
        <v>20210407</v>
      </c>
      <c r="B21" s="9">
        <v>-10</v>
      </c>
      <c r="C21" s="1" t="s">
        <v>95</v>
      </c>
      <c r="D21" s="1" t="str">
        <f>VLOOKUP(C21,key!A:C,3,FALSE)</f>
        <v>D-heat</v>
      </c>
      <c r="E21" s="1" t="str">
        <f>F21&amp;"_"&amp;K21&amp;"_"&amp;B21</f>
        <v>D_10_-10</v>
      </c>
      <c r="F21" s="1" t="str">
        <f>LEFT(C21,1)</f>
        <v>D</v>
      </c>
      <c r="G21" s="1">
        <v>76</v>
      </c>
      <c r="H21" s="1">
        <v>61</v>
      </c>
      <c r="I21" s="1">
        <v>45</v>
      </c>
      <c r="J21" s="1">
        <f>((G21-H21)/I21*calibration_curve!$C$2*60)/VLOOKUP(C21,key!A:C,2,FALSE)</f>
        <v>119671.79487179486</v>
      </c>
      <c r="K21" s="1">
        <v>10</v>
      </c>
    </row>
    <row r="22" spans="1:11" x14ac:dyDescent="0.4">
      <c r="A22" s="9">
        <v>20210407</v>
      </c>
      <c r="B22" s="9">
        <v>-10</v>
      </c>
      <c r="C22" s="1" t="s">
        <v>96</v>
      </c>
      <c r="D22" s="1" t="str">
        <f>VLOOKUP(C22,key!A:C,3,FALSE)</f>
        <v>D-heat</v>
      </c>
      <c r="E22" s="1" t="str">
        <f>F22&amp;"_"&amp;K22&amp;"_"&amp;B22</f>
        <v>D_10_-10</v>
      </c>
      <c r="F22" s="1" t="str">
        <f>LEFT(C22,1)</f>
        <v>D</v>
      </c>
      <c r="G22" s="1">
        <v>76</v>
      </c>
      <c r="H22" s="1">
        <v>61</v>
      </c>
      <c r="I22" s="1">
        <v>45</v>
      </c>
      <c r="J22" s="1">
        <f>((G22-H22)/I22*calibration_curve!$C$2*60)/VLOOKUP(C22,key!A:C,2,FALSE)</f>
        <v>113834.14634146341</v>
      </c>
      <c r="K22" s="1">
        <v>10</v>
      </c>
    </row>
    <row r="23" spans="1:11" x14ac:dyDescent="0.4">
      <c r="A23" s="9">
        <v>20210407</v>
      </c>
      <c r="B23" s="9">
        <v>-10</v>
      </c>
      <c r="C23" s="1" t="s">
        <v>97</v>
      </c>
      <c r="D23" s="1" t="str">
        <f>VLOOKUP(C23,key!A:C,3,FALSE)</f>
        <v>D-heat</v>
      </c>
      <c r="E23" s="1" t="str">
        <f>F23&amp;"_"&amp;K23&amp;"_"&amp;B23</f>
        <v>D_10_-10</v>
      </c>
      <c r="F23" s="1" t="str">
        <f>LEFT(C23,1)</f>
        <v>D</v>
      </c>
      <c r="G23" s="1">
        <v>76</v>
      </c>
      <c r="H23" s="1">
        <v>61</v>
      </c>
      <c r="I23" s="1">
        <v>45</v>
      </c>
      <c r="J23" s="1">
        <f>((G23-H23)/I23*calibration_curve!$C$2*60)/VLOOKUP(C23,key!A:C,2,FALSE)</f>
        <v>126140.54054054052</v>
      </c>
      <c r="K23" s="1">
        <v>10</v>
      </c>
    </row>
    <row r="24" spans="1:11" x14ac:dyDescent="0.4">
      <c r="A24" s="9">
        <v>20210407</v>
      </c>
      <c r="B24" s="9">
        <v>-10</v>
      </c>
      <c r="C24" s="1" t="s">
        <v>98</v>
      </c>
      <c r="D24" s="1" t="str">
        <f>VLOOKUP(C24,key!A:C,3,FALSE)</f>
        <v>D-heat</v>
      </c>
      <c r="E24" s="1" t="str">
        <f>F24&amp;"_"&amp;K24&amp;"_"&amp;B24</f>
        <v>D_10_-10</v>
      </c>
      <c r="F24" s="1" t="str">
        <f>LEFT(C24,1)</f>
        <v>D</v>
      </c>
      <c r="G24" s="1">
        <v>76</v>
      </c>
      <c r="H24" s="1">
        <v>61</v>
      </c>
      <c r="I24" s="1">
        <v>45</v>
      </c>
      <c r="J24" s="1">
        <f>((G24-H24)/I24*calibration_curve!$C$2*60)/VLOOKUP(C24,key!A:C,2,FALSE)</f>
        <v>119671.79487179486</v>
      </c>
      <c r="K24" s="1">
        <v>10</v>
      </c>
    </row>
    <row r="25" spans="1:11" x14ac:dyDescent="0.4">
      <c r="A25" s="9">
        <v>20210407</v>
      </c>
      <c r="B25" s="9">
        <v>-10</v>
      </c>
      <c r="C25" s="1" t="s">
        <v>99</v>
      </c>
      <c r="D25" s="1" t="str">
        <f>VLOOKUP(C25,key!A:C,3,FALSE)</f>
        <v>D-heat</v>
      </c>
      <c r="E25" s="1" t="str">
        <f>F25&amp;"_"&amp;K25&amp;"_"&amp;B25</f>
        <v>D_10_-10</v>
      </c>
      <c r="F25" s="1" t="str">
        <f>LEFT(C25,1)</f>
        <v>D</v>
      </c>
      <c r="G25" s="1">
        <v>75</v>
      </c>
      <c r="H25" s="1">
        <v>60</v>
      </c>
      <c r="I25" s="1">
        <v>45</v>
      </c>
      <c r="J25" s="1">
        <f>((G25-H25)/I25*calibration_curve!$C$2*60)/VLOOKUP(C25,key!A:C,2,FALSE)</f>
        <v>126140.54054054052</v>
      </c>
      <c r="K25" s="1">
        <v>10</v>
      </c>
    </row>
    <row r="26" spans="1:11" x14ac:dyDescent="0.4">
      <c r="A26" s="9">
        <v>20210407</v>
      </c>
      <c r="B26" s="9">
        <v>-10</v>
      </c>
      <c r="C26" s="1" t="s">
        <v>100</v>
      </c>
      <c r="D26" s="1" t="str">
        <f>VLOOKUP(C26,key!A:C,3,FALSE)</f>
        <v>D-heat</v>
      </c>
      <c r="E26" s="1" t="str">
        <f>F26&amp;"_"&amp;K26&amp;"_"&amp;B26</f>
        <v>D_10_-10</v>
      </c>
      <c r="F26" s="1" t="str">
        <f>LEFT(C26,1)</f>
        <v>D</v>
      </c>
      <c r="G26" s="1">
        <v>76</v>
      </c>
      <c r="H26" s="1">
        <v>59</v>
      </c>
      <c r="I26" s="1">
        <v>45</v>
      </c>
      <c r="J26" s="1">
        <f>((G26-H26)/I26*calibration_curve!$C$2*60)/VLOOKUP(C26,key!A:C,2,FALSE)</f>
        <v>155573.33333333331</v>
      </c>
      <c r="K26" s="1">
        <v>10</v>
      </c>
    </row>
    <row r="27" spans="1:11" x14ac:dyDescent="0.4">
      <c r="A27" s="9">
        <v>20210407</v>
      </c>
      <c r="B27" s="9">
        <v>-10</v>
      </c>
      <c r="C27" s="1" t="s">
        <v>101</v>
      </c>
      <c r="D27" s="1" t="str">
        <f>VLOOKUP(C27,key!A:C,3,FALSE)</f>
        <v>D-heat</v>
      </c>
      <c r="E27" s="1" t="str">
        <f>F27&amp;"_"&amp;K27&amp;"_"&amp;B27</f>
        <v>D_10_-10</v>
      </c>
      <c r="F27" s="1" t="str">
        <f>LEFT(C27,1)</f>
        <v>D</v>
      </c>
      <c r="G27" s="1">
        <v>76</v>
      </c>
      <c r="H27" s="1">
        <v>62</v>
      </c>
      <c r="I27" s="1">
        <v>45</v>
      </c>
      <c r="J27" s="1">
        <f>((G27-H27)/I27*calibration_curve!$C$2*60)/VLOOKUP(C27,key!A:C,2,FALSE)</f>
        <v>128119.21568627452</v>
      </c>
      <c r="K27" s="1">
        <v>10</v>
      </c>
    </row>
    <row r="28" spans="1:11" x14ac:dyDescent="0.4">
      <c r="A28" s="9">
        <v>20210407</v>
      </c>
      <c r="B28" s="9">
        <v>-10</v>
      </c>
      <c r="C28" s="1" t="s">
        <v>102</v>
      </c>
      <c r="D28" s="1" t="str">
        <f>VLOOKUP(C28,key!A:C,3,FALSE)</f>
        <v>D-heat</v>
      </c>
      <c r="E28" s="1" t="str">
        <f>F28&amp;"_"&amp;K28&amp;"_"&amp;B28</f>
        <v>D_10_-10</v>
      </c>
      <c r="F28" s="1" t="str">
        <f>LEFT(C28,1)</f>
        <v>D</v>
      </c>
      <c r="G28" s="1">
        <v>75</v>
      </c>
      <c r="H28" s="1">
        <v>61</v>
      </c>
      <c r="I28" s="1">
        <v>45</v>
      </c>
      <c r="J28" s="1">
        <f>((G28-H28)/I28*calibration_curve!$C$2*60)/VLOOKUP(C28,key!A:C,2,FALSE)</f>
        <v>136126.66666666666</v>
      </c>
      <c r="K28" s="1">
        <v>10</v>
      </c>
    </row>
    <row r="29" spans="1:11" x14ac:dyDescent="0.4">
      <c r="A29" s="9">
        <v>20210407</v>
      </c>
      <c r="B29" s="9">
        <v>-10</v>
      </c>
      <c r="C29" s="1" t="s">
        <v>103</v>
      </c>
      <c r="D29" s="1" t="str">
        <f>VLOOKUP(C29,key!A:C,3,FALSE)</f>
        <v>D-heat</v>
      </c>
      <c r="E29" s="1" t="str">
        <f>F29&amp;"_"&amp;K29&amp;"_"&amp;B29</f>
        <v>D_10_-10</v>
      </c>
      <c r="F29" s="1" t="str">
        <f>LEFT(C29,1)</f>
        <v>D</v>
      </c>
      <c r="G29" s="1">
        <v>74</v>
      </c>
      <c r="H29" s="1">
        <v>61</v>
      </c>
      <c r="I29" s="1">
        <v>45</v>
      </c>
      <c r="J29" s="1">
        <f>((G29-H29)/I29*calibration_curve!$C$2*60)/VLOOKUP(C29,key!A:C,2,FALSE)</f>
        <v>126403.33333333331</v>
      </c>
      <c r="K29" s="1">
        <v>10</v>
      </c>
    </row>
    <row r="30" spans="1:11" x14ac:dyDescent="0.4">
      <c r="A30" s="9">
        <v>20210407</v>
      </c>
      <c r="B30" s="9">
        <v>-10</v>
      </c>
      <c r="C30" s="1" t="s">
        <v>104</v>
      </c>
      <c r="D30" s="1" t="str">
        <f>VLOOKUP(C30,key!A:C,3,FALSE)</f>
        <v>D-heat</v>
      </c>
      <c r="E30" s="1" t="str">
        <f>F30&amp;"_"&amp;K30&amp;"_"&amp;B30</f>
        <v>D_10_-10</v>
      </c>
      <c r="F30" s="1" t="str">
        <f>LEFT(C30,1)</f>
        <v>D</v>
      </c>
      <c r="G30" s="1">
        <v>76</v>
      </c>
      <c r="H30" s="1">
        <v>61</v>
      </c>
      <c r="I30" s="1">
        <v>45</v>
      </c>
      <c r="J30" s="1">
        <f>((G30-H30)/I30*calibration_curve!$C$2*60)/VLOOKUP(C30,key!A:C,2,FALSE)</f>
        <v>141430.30303030301</v>
      </c>
      <c r="K30" s="1">
        <v>10</v>
      </c>
    </row>
    <row r="31" spans="1:11" x14ac:dyDescent="0.4">
      <c r="A31" s="9">
        <v>20210407</v>
      </c>
      <c r="B31" s="9">
        <v>-10</v>
      </c>
      <c r="C31" s="1" t="s">
        <v>105</v>
      </c>
      <c r="D31" s="1" t="str">
        <f>VLOOKUP(C31,key!A:C,3,FALSE)</f>
        <v>D-heat</v>
      </c>
      <c r="E31" s="1" t="str">
        <f>F31&amp;"_"&amp;K31&amp;"_"&amp;B31</f>
        <v>D_10_-10</v>
      </c>
      <c r="F31" s="1" t="str">
        <f>LEFT(C31,1)</f>
        <v>D</v>
      </c>
      <c r="G31" s="1">
        <v>60</v>
      </c>
      <c r="H31" s="1">
        <v>51</v>
      </c>
      <c r="I31" s="1">
        <v>40</v>
      </c>
      <c r="J31" s="1">
        <f>((G31-H31)/I31*calibration_curve!$C$2*60)/VLOOKUP(C31,key!A:C,2,FALSE)</f>
        <v>87510</v>
      </c>
      <c r="K31" s="1">
        <v>10</v>
      </c>
    </row>
    <row r="32" spans="1:11" x14ac:dyDescent="0.4">
      <c r="A32" s="9">
        <v>20210407</v>
      </c>
      <c r="B32" s="9">
        <v>-10</v>
      </c>
      <c r="C32" s="1" t="s">
        <v>106</v>
      </c>
      <c r="D32" s="1" t="str">
        <f>VLOOKUP(C32,key!A:C,3,FALSE)</f>
        <v>D-heat</v>
      </c>
      <c r="E32" s="1" t="str">
        <f>F32&amp;"_"&amp;K32&amp;"_"&amp;B32</f>
        <v>D_10_-10</v>
      </c>
      <c r="F32" s="1" t="str">
        <f>LEFT(C32,1)</f>
        <v>D</v>
      </c>
      <c r="G32" s="1">
        <v>59</v>
      </c>
      <c r="H32" s="1">
        <v>51</v>
      </c>
      <c r="I32" s="1">
        <v>40</v>
      </c>
      <c r="J32" s="1">
        <f>((G32-H32)/I32*calibration_curve!$C$2*60)/VLOOKUP(C32,key!A:C,2,FALSE)</f>
        <v>77786.666666666672</v>
      </c>
      <c r="K32" s="1">
        <v>10</v>
      </c>
    </row>
    <row r="33" spans="1:11" x14ac:dyDescent="0.4">
      <c r="A33" s="9">
        <v>20210407</v>
      </c>
      <c r="B33" s="9">
        <v>-10</v>
      </c>
      <c r="C33" s="1" t="s">
        <v>107</v>
      </c>
      <c r="D33" s="1" t="str">
        <f>VLOOKUP(C33,key!A:C,3,FALSE)</f>
        <v>D-heat</v>
      </c>
      <c r="E33" s="1" t="str">
        <f>F33&amp;"_"&amp;K33&amp;"_"&amp;B33</f>
        <v>D_10_-10</v>
      </c>
      <c r="F33" s="1" t="str">
        <f>LEFT(C33,1)</f>
        <v>D</v>
      </c>
      <c r="G33" s="1">
        <v>76</v>
      </c>
      <c r="H33" s="1">
        <v>61</v>
      </c>
      <c r="I33" s="1">
        <v>40</v>
      </c>
      <c r="J33" s="1">
        <f>((G33-H33)/I33*calibration_curve!$C$2*60)/VLOOKUP(C33,key!A:C,2,FALSE)</f>
        <v>154429.41176470587</v>
      </c>
      <c r="K33" s="1">
        <v>10</v>
      </c>
    </row>
    <row r="34" spans="1:11" x14ac:dyDescent="0.4">
      <c r="A34" s="9">
        <v>20210407</v>
      </c>
      <c r="B34" s="9">
        <v>-10</v>
      </c>
      <c r="C34" s="1" t="s">
        <v>108</v>
      </c>
      <c r="D34" s="1" t="str">
        <f>VLOOKUP(C34,key!A:C,3,FALSE)</f>
        <v>D-heat</v>
      </c>
      <c r="E34" s="1" t="str">
        <f>F34&amp;"_"&amp;K34&amp;"_"&amp;B34</f>
        <v>D_10_-10</v>
      </c>
      <c r="F34" s="1" t="str">
        <f>LEFT(C34,1)</f>
        <v>D</v>
      </c>
      <c r="G34" s="1">
        <v>59</v>
      </c>
      <c r="H34" s="1">
        <v>51</v>
      </c>
      <c r="I34" s="1">
        <v>40</v>
      </c>
      <c r="J34" s="1">
        <f>((G34-H34)/I34*calibration_curve!$C$2*60)/VLOOKUP(C34,key!A:C,2,FALSE)</f>
        <v>80009.142857142855</v>
      </c>
      <c r="K34" s="1">
        <v>10</v>
      </c>
    </row>
    <row r="35" spans="1:11" x14ac:dyDescent="0.4">
      <c r="A35" s="9">
        <v>20210407</v>
      </c>
      <c r="B35" s="9">
        <v>-10</v>
      </c>
      <c r="C35" s="1" t="s">
        <v>109</v>
      </c>
      <c r="D35" s="1" t="str">
        <f>VLOOKUP(C35,key!A:C,3,FALSE)</f>
        <v>D-heat</v>
      </c>
      <c r="E35" s="1" t="str">
        <f>F35&amp;"_"&amp;K35&amp;"_"&amp;B35</f>
        <v>D_10_-10</v>
      </c>
      <c r="F35" s="1" t="str">
        <f>LEFT(C35,1)</f>
        <v>D</v>
      </c>
      <c r="G35" s="1">
        <v>76</v>
      </c>
      <c r="H35" s="1">
        <v>62</v>
      </c>
      <c r="I35" s="1">
        <v>40</v>
      </c>
      <c r="J35" s="1">
        <f>((G35-H35)/I35*calibration_curve!$C$2*60)/VLOOKUP(C35,key!A:C,2,FALSE)</f>
        <v>148501.81818181818</v>
      </c>
      <c r="K35" s="1">
        <v>10</v>
      </c>
    </row>
    <row r="36" spans="1:11" x14ac:dyDescent="0.4">
      <c r="A36" s="9">
        <v>20210407</v>
      </c>
      <c r="B36" s="9">
        <v>-10</v>
      </c>
      <c r="C36" s="1" t="s">
        <v>110</v>
      </c>
      <c r="D36" s="1" t="str">
        <f>VLOOKUP(C36,key!A:C,3,FALSE)</f>
        <v>D-heat</v>
      </c>
      <c r="E36" s="1" t="str">
        <f>F36&amp;"_"&amp;K36&amp;"_"&amp;B36</f>
        <v>D_10_-10</v>
      </c>
      <c r="F36" s="1" t="str">
        <f>LEFT(C36,1)</f>
        <v>D</v>
      </c>
      <c r="G36" s="1">
        <v>59</v>
      </c>
      <c r="H36" s="1">
        <v>50</v>
      </c>
      <c r="I36" s="1">
        <v>40</v>
      </c>
      <c r="J36" s="1">
        <f>((G36-H36)/I36*calibration_curve!$C$2*60)/VLOOKUP(C36,key!A:C,2,FALSE)</f>
        <v>101624.51612903226</v>
      </c>
      <c r="K36" s="1">
        <v>10</v>
      </c>
    </row>
    <row r="37" spans="1:11" x14ac:dyDescent="0.4">
      <c r="A37" s="9">
        <v>20210407</v>
      </c>
      <c r="B37" s="9">
        <v>-10</v>
      </c>
      <c r="C37" s="1" t="s">
        <v>111</v>
      </c>
      <c r="D37" s="1" t="str">
        <f>VLOOKUP(C37,key!A:C,3,FALSE)</f>
        <v>D-heat</v>
      </c>
      <c r="E37" s="1" t="str">
        <f>F37&amp;"_"&amp;K37&amp;"_"&amp;B37</f>
        <v>D_10_-10</v>
      </c>
      <c r="F37" s="1" t="str">
        <f>LEFT(C37,1)</f>
        <v>D</v>
      </c>
      <c r="G37" s="1">
        <v>60</v>
      </c>
      <c r="H37" s="1">
        <v>49</v>
      </c>
      <c r="I37" s="1">
        <v>40</v>
      </c>
      <c r="J37" s="1">
        <f>((G37-H37)/I37*calibration_curve!$C$2*60)/VLOOKUP(C37,key!A:C,2,FALSE)</f>
        <v>124207.74193548389</v>
      </c>
      <c r="K37" s="1">
        <v>10</v>
      </c>
    </row>
    <row r="38" spans="1:11" x14ac:dyDescent="0.4">
      <c r="A38" s="9">
        <v>20210407</v>
      </c>
      <c r="B38" s="9">
        <v>-10</v>
      </c>
      <c r="C38" s="1" t="s">
        <v>112</v>
      </c>
      <c r="D38" s="1" t="str">
        <f>VLOOKUP(C38,key!A:C,3,FALSE)</f>
        <v>D-heat</v>
      </c>
      <c r="E38" s="1" t="str">
        <f>F38&amp;"_"&amp;K38&amp;"_"&amp;B38</f>
        <v>D_10_-10</v>
      </c>
      <c r="F38" s="1" t="str">
        <f>LEFT(C38,1)</f>
        <v>D</v>
      </c>
      <c r="G38" s="1">
        <v>76</v>
      </c>
      <c r="H38" s="1">
        <v>61</v>
      </c>
      <c r="I38" s="1">
        <v>40</v>
      </c>
      <c r="J38" s="1">
        <f>((G38-H38)/I38*calibration_curve!$C$2*60)/VLOOKUP(C38,key!A:C,2,FALSE)</f>
        <v>154429.41176470587</v>
      </c>
      <c r="K38" s="1">
        <v>10</v>
      </c>
    </row>
    <row r="39" spans="1:11" x14ac:dyDescent="0.4">
      <c r="A39" s="9">
        <v>20210407</v>
      </c>
      <c r="B39" s="9">
        <v>-10</v>
      </c>
      <c r="C39" s="1" t="s">
        <v>113</v>
      </c>
      <c r="D39" s="1" t="str">
        <f>VLOOKUP(C39,key!A:C,3,FALSE)</f>
        <v>D-heat</v>
      </c>
      <c r="E39" s="1" t="str">
        <f>F39&amp;"_"&amp;K39&amp;"_"&amp;B39</f>
        <v>D_10_-10</v>
      </c>
      <c r="F39" s="1" t="str">
        <f>LEFT(C39,1)</f>
        <v>D</v>
      </c>
      <c r="G39" s="1">
        <v>60</v>
      </c>
      <c r="H39" s="1">
        <v>48</v>
      </c>
      <c r="I39" s="1">
        <v>40</v>
      </c>
      <c r="J39" s="1">
        <f>((G39-H39)/I39*calibration_curve!$C$2*60)/VLOOKUP(C39,key!A:C,2,FALSE)</f>
        <v>110538.94736842105</v>
      </c>
      <c r="K39" s="1">
        <v>10</v>
      </c>
    </row>
    <row r="40" spans="1:11" x14ac:dyDescent="0.4">
      <c r="A40" s="9">
        <v>20210407</v>
      </c>
      <c r="B40" s="9">
        <v>-10</v>
      </c>
      <c r="C40" s="1" t="s">
        <v>114</v>
      </c>
      <c r="D40" s="1" t="str">
        <f>VLOOKUP(C40,key!A:C,3,FALSE)</f>
        <v>D-heat</v>
      </c>
      <c r="E40" s="1" t="str">
        <f>F40&amp;"_"&amp;K40&amp;"_"&amp;B40</f>
        <v>D_10_-10</v>
      </c>
      <c r="F40" s="1" t="str">
        <f>LEFT(C40,1)</f>
        <v>D</v>
      </c>
      <c r="G40" s="1">
        <v>76</v>
      </c>
      <c r="H40" s="1">
        <v>57</v>
      </c>
      <c r="I40" s="1">
        <v>45</v>
      </c>
      <c r="J40" s="1">
        <f>((G40-H40)/I40*calibration_curve!$C$2*60)/VLOOKUP(C40,key!A:C,2,FALSE)</f>
        <v>168908.1904761905</v>
      </c>
      <c r="K40" s="1">
        <v>10</v>
      </c>
    </row>
    <row r="41" spans="1:11" x14ac:dyDescent="0.4">
      <c r="A41" s="9">
        <v>20210407</v>
      </c>
      <c r="B41" s="9">
        <v>-10</v>
      </c>
      <c r="C41" s="1" t="s">
        <v>115</v>
      </c>
      <c r="D41" s="1" t="str">
        <f>VLOOKUP(C41,key!A:C,3,FALSE)</f>
        <v>D-control</v>
      </c>
      <c r="E41" s="1" t="str">
        <f>F41&amp;"_"&amp;K41&amp;"_"&amp;B41</f>
        <v>D_10_-10</v>
      </c>
      <c r="F41" s="1" t="str">
        <f>LEFT(C41,1)</f>
        <v>D</v>
      </c>
      <c r="G41" s="1">
        <v>76</v>
      </c>
      <c r="H41" s="1">
        <v>57</v>
      </c>
      <c r="I41" s="1">
        <v>45</v>
      </c>
      <c r="J41" s="1">
        <f>((G41-H41)/I41*calibration_curve!$C$2*60)/VLOOKUP(C41,key!A:C,2,FALSE)</f>
        <v>197059.55555555559</v>
      </c>
      <c r="K41" s="1">
        <v>10</v>
      </c>
    </row>
    <row r="42" spans="1:11" x14ac:dyDescent="0.4">
      <c r="A42" s="9">
        <v>20210407</v>
      </c>
      <c r="B42" s="9">
        <v>-10</v>
      </c>
      <c r="C42" s="1" t="s">
        <v>116</v>
      </c>
      <c r="D42" s="1" t="str">
        <f>VLOOKUP(C42,key!A:C,3,FALSE)</f>
        <v>D-control</v>
      </c>
      <c r="E42" s="1" t="str">
        <f>F42&amp;"_"&amp;K42&amp;"_"&amp;B42</f>
        <v>D_10_-10</v>
      </c>
      <c r="F42" s="1" t="str">
        <f>LEFT(C42,1)</f>
        <v>D</v>
      </c>
      <c r="G42" s="1">
        <v>77</v>
      </c>
      <c r="H42" s="1">
        <v>59</v>
      </c>
      <c r="I42" s="1">
        <v>45</v>
      </c>
      <c r="J42" s="1">
        <f>((G42-H42)/I42*calibration_curve!$C$2*60)/VLOOKUP(C42,key!A:C,2,FALSE)</f>
        <v>180665.80645161291</v>
      </c>
      <c r="K42" s="1">
        <v>10</v>
      </c>
    </row>
    <row r="43" spans="1:11" x14ac:dyDescent="0.4">
      <c r="A43" s="9">
        <v>20210407</v>
      </c>
      <c r="B43" s="9">
        <v>-10</v>
      </c>
      <c r="C43" s="1" t="s">
        <v>117</v>
      </c>
      <c r="D43" s="1" t="str">
        <f>VLOOKUP(C43,key!A:C,3,FALSE)</f>
        <v>D-heat</v>
      </c>
      <c r="E43" s="1" t="str">
        <f>F43&amp;"_"&amp;K43&amp;"_"&amp;B43</f>
        <v>D_10_-10</v>
      </c>
      <c r="F43" s="1" t="str">
        <f>LEFT(C43,1)</f>
        <v>D</v>
      </c>
      <c r="G43" s="1">
        <v>61</v>
      </c>
      <c r="H43" s="1">
        <v>47</v>
      </c>
      <c r="I43" s="1">
        <v>40</v>
      </c>
      <c r="J43" s="1">
        <f>((G43-H43)/I43*calibration_curve!$C$2*60)/VLOOKUP(C43,key!A:C,2,FALSE)</f>
        <v>140015.99999999997</v>
      </c>
      <c r="K43" s="1">
        <v>10</v>
      </c>
    </row>
    <row r="44" spans="1:11" x14ac:dyDescent="0.4">
      <c r="A44" s="9">
        <v>20210407</v>
      </c>
      <c r="B44" s="9">
        <v>-10</v>
      </c>
      <c r="C44" s="1" t="s">
        <v>118</v>
      </c>
      <c r="D44" s="1" t="str">
        <f>VLOOKUP(C44,key!A:C,3,FALSE)</f>
        <v>D-heat</v>
      </c>
      <c r="E44" s="1" t="str">
        <f>F44&amp;"_"&amp;K44&amp;"_"&amp;B44</f>
        <v>D_10_-10</v>
      </c>
      <c r="F44" s="1" t="str">
        <f>LEFT(C44,1)</f>
        <v>D</v>
      </c>
      <c r="G44" s="1">
        <v>74</v>
      </c>
      <c r="H44" s="1">
        <v>64</v>
      </c>
      <c r="I44" s="1">
        <v>45</v>
      </c>
      <c r="J44" s="1">
        <f>((G44-H44)/I44*calibration_curve!$C$2*60)/VLOOKUP(C44,key!A:C,2,FALSE)</f>
        <v>103715.55555555555</v>
      </c>
      <c r="K44" s="1">
        <v>10</v>
      </c>
    </row>
    <row r="45" spans="1:11" x14ac:dyDescent="0.4">
      <c r="A45" s="9">
        <v>20210407</v>
      </c>
      <c r="B45" s="9">
        <v>-10</v>
      </c>
      <c r="C45" s="1" t="s">
        <v>119</v>
      </c>
      <c r="D45" s="1" t="str">
        <f>VLOOKUP(C45,key!A:C,3,FALSE)</f>
        <v>D-heat</v>
      </c>
      <c r="E45" s="1" t="str">
        <f>F45&amp;"_"&amp;K45&amp;"_"&amp;B45</f>
        <v>D_10_-10</v>
      </c>
      <c r="F45" s="1" t="str">
        <f>LEFT(C45,1)</f>
        <v>D</v>
      </c>
      <c r="G45" s="1">
        <v>74</v>
      </c>
      <c r="H45" s="1">
        <v>64</v>
      </c>
      <c r="I45" s="1">
        <v>45</v>
      </c>
      <c r="J45" s="1">
        <f>((G45-H45)/I45*calibration_curve!$C$2*60)/VLOOKUP(C45,key!A:C,2,FALSE)</f>
        <v>79781.196581196578</v>
      </c>
      <c r="K45" s="1">
        <v>10</v>
      </c>
    </row>
    <row r="46" spans="1:11" x14ac:dyDescent="0.4">
      <c r="A46" s="9">
        <v>20210407</v>
      </c>
      <c r="B46" s="9">
        <v>-10</v>
      </c>
      <c r="C46" s="1" t="s">
        <v>120</v>
      </c>
      <c r="D46" s="1" t="str">
        <f>VLOOKUP(C46,key!A:C,3,FALSE)</f>
        <v>D-heat</v>
      </c>
      <c r="E46" s="1" t="str">
        <f>F46&amp;"_"&amp;K46&amp;"_"&amp;B46</f>
        <v>D_10_-10</v>
      </c>
      <c r="F46" s="1" t="str">
        <f>LEFT(C46,1)</f>
        <v>D</v>
      </c>
      <c r="G46" s="1">
        <v>74</v>
      </c>
      <c r="H46" s="1">
        <v>63</v>
      </c>
      <c r="I46" s="1">
        <v>45</v>
      </c>
      <c r="J46" s="1">
        <f>((G46-H46)/I46*calibration_curve!$C$2*60)/VLOOKUP(C46,key!A:C,2,FALSE)</f>
        <v>106956.66666666666</v>
      </c>
      <c r="K46" s="1">
        <v>10</v>
      </c>
    </row>
    <row r="47" spans="1:11" x14ac:dyDescent="0.4">
      <c r="A47" s="9">
        <v>20210407</v>
      </c>
      <c r="B47" s="9">
        <v>-10</v>
      </c>
      <c r="C47" s="1" t="s">
        <v>121</v>
      </c>
      <c r="D47" s="1" t="str">
        <f>VLOOKUP(C47,key!A:C,3,FALSE)</f>
        <v>D-heat</v>
      </c>
      <c r="E47" s="1" t="str">
        <f>F47&amp;"_"&amp;K47&amp;"_"&amp;B47</f>
        <v>D_10_-10</v>
      </c>
      <c r="F47" s="1" t="str">
        <f>LEFT(C47,1)</f>
        <v>D</v>
      </c>
      <c r="G47" s="1">
        <v>74</v>
      </c>
      <c r="H47" s="1">
        <v>64</v>
      </c>
      <c r="I47" s="1">
        <v>45</v>
      </c>
      <c r="J47" s="1">
        <f>((G47-H47)/I47*calibration_curve!$C$2*60)/VLOOKUP(C47,key!A:C,2,FALSE)</f>
        <v>97233.333333333314</v>
      </c>
      <c r="K47" s="1">
        <v>10</v>
      </c>
    </row>
    <row r="48" spans="1:11" x14ac:dyDescent="0.4">
      <c r="A48" s="9">
        <v>20210407</v>
      </c>
      <c r="B48" s="9">
        <v>-10</v>
      </c>
      <c r="C48" s="1" t="s">
        <v>122</v>
      </c>
      <c r="D48" s="1" t="str">
        <f>VLOOKUP(C48,key!A:C,3,FALSE)</f>
        <v>D-control</v>
      </c>
      <c r="E48" s="1" t="str">
        <f>F48&amp;"_"&amp;K48&amp;"_"&amp;B48</f>
        <v>D_10_-10</v>
      </c>
      <c r="F48" s="1" t="str">
        <f>LEFT(C48,1)</f>
        <v>D</v>
      </c>
      <c r="G48" s="1">
        <v>75</v>
      </c>
      <c r="H48" s="1">
        <v>64</v>
      </c>
      <c r="I48" s="1">
        <v>45</v>
      </c>
      <c r="J48" s="1">
        <f>((G48-H48)/I48*calibration_curve!$C$2*60)/VLOOKUP(C48,key!A:C,2,FALSE)</f>
        <v>106956.66666666666</v>
      </c>
      <c r="K48" s="1">
        <v>10</v>
      </c>
    </row>
    <row r="49" spans="1:11" x14ac:dyDescent="0.4">
      <c r="A49" s="9">
        <v>20210407</v>
      </c>
      <c r="B49" s="9">
        <v>-10</v>
      </c>
      <c r="C49" s="1" t="s">
        <v>123</v>
      </c>
      <c r="D49" s="1" t="str">
        <f>VLOOKUP(C49,key!A:C,3,FALSE)</f>
        <v>D-control</v>
      </c>
      <c r="E49" s="1" t="str">
        <f>F49&amp;"_"&amp;K49&amp;"_"&amp;B49</f>
        <v>D_10_-10</v>
      </c>
      <c r="F49" s="1" t="str">
        <f>LEFT(C49,1)</f>
        <v>D</v>
      </c>
      <c r="G49" s="1">
        <v>74</v>
      </c>
      <c r="H49" s="1">
        <v>64</v>
      </c>
      <c r="I49" s="1">
        <v>45</v>
      </c>
      <c r="J49" s="1">
        <f>((G49-H49)/I49*calibration_curve!$C$2*60)/VLOOKUP(C49,key!A:C,2,FALSE)</f>
        <v>94286.868686868678</v>
      </c>
      <c r="K49" s="1">
        <v>10</v>
      </c>
    </row>
    <row r="50" spans="1:11" x14ac:dyDescent="0.4">
      <c r="A50" s="9">
        <v>20210407</v>
      </c>
      <c r="B50" s="9">
        <v>-10</v>
      </c>
      <c r="C50" s="1" t="s">
        <v>124</v>
      </c>
      <c r="D50" s="1" t="str">
        <f>VLOOKUP(C50,key!A:C,3,FALSE)</f>
        <v>D-control</v>
      </c>
      <c r="E50" s="1" t="str">
        <f>F50&amp;"_"&amp;K50&amp;"_"&amp;B50</f>
        <v>D_10_-10</v>
      </c>
      <c r="F50" s="1" t="str">
        <f>LEFT(C50,1)</f>
        <v>D</v>
      </c>
      <c r="G50" s="1">
        <v>61</v>
      </c>
      <c r="H50" s="1">
        <v>48</v>
      </c>
      <c r="I50" s="1">
        <v>40</v>
      </c>
      <c r="J50" s="1">
        <f>((G50-H50)/I50*calibration_curve!$C$2*60)/VLOOKUP(C50,key!A:C,2,FALSE)</f>
        <v>108345.71428571428</v>
      </c>
      <c r="K50" s="1">
        <v>10</v>
      </c>
    </row>
    <row r="51" spans="1:11" x14ac:dyDescent="0.4">
      <c r="A51" s="9">
        <v>20210407</v>
      </c>
      <c r="B51" s="9">
        <v>-10</v>
      </c>
      <c r="C51" s="1" t="s">
        <v>125</v>
      </c>
      <c r="D51" s="1" t="str">
        <f>VLOOKUP(C51,key!A:C,3,FALSE)</f>
        <v>D-control</v>
      </c>
      <c r="E51" s="1" t="str">
        <f>F51&amp;"_"&amp;K51&amp;"_"&amp;B51</f>
        <v>D_10_-10</v>
      </c>
      <c r="F51" s="1" t="str">
        <f>LEFT(C51,1)</f>
        <v>D</v>
      </c>
      <c r="G51" s="1">
        <v>75</v>
      </c>
      <c r="H51" s="1">
        <v>64</v>
      </c>
      <c r="I51" s="1">
        <v>45</v>
      </c>
      <c r="J51" s="1">
        <f>((G51-H51)/I51*calibration_curve!$C$2*60)/VLOOKUP(C51,key!A:C,2,FALSE)</f>
        <v>97788.952380952382</v>
      </c>
      <c r="K51" s="1">
        <v>10</v>
      </c>
    </row>
    <row r="52" spans="1:11" x14ac:dyDescent="0.4">
      <c r="A52" s="9">
        <v>20210407</v>
      </c>
      <c r="B52" s="9">
        <v>-10</v>
      </c>
      <c r="C52" s="1" t="s">
        <v>126</v>
      </c>
      <c r="D52" s="1" t="str">
        <f>VLOOKUP(C52,key!A:C,3,FALSE)</f>
        <v>D-control</v>
      </c>
      <c r="E52" s="1" t="str">
        <f>F52&amp;"_"&amp;K52&amp;"_"&amp;B52</f>
        <v>D_10_-10</v>
      </c>
      <c r="F52" s="1" t="str">
        <f>LEFT(C52,1)</f>
        <v>D</v>
      </c>
      <c r="G52" s="1">
        <v>75</v>
      </c>
      <c r="H52" s="1">
        <v>63</v>
      </c>
      <c r="I52" s="1">
        <v>45</v>
      </c>
      <c r="J52" s="1">
        <f>((G52-H52)/I52*calibration_curve!$C$2*60)/VLOOKUP(C52,key!A:C,2,FALSE)</f>
        <v>93344</v>
      </c>
      <c r="K52" s="1">
        <v>10</v>
      </c>
    </row>
    <row r="53" spans="1:11" x14ac:dyDescent="0.4">
      <c r="A53" s="9">
        <v>20210407</v>
      </c>
      <c r="B53" s="9">
        <v>-10</v>
      </c>
      <c r="C53" s="1" t="s">
        <v>127</v>
      </c>
      <c r="D53" s="1" t="str">
        <f>VLOOKUP(C53,key!A:C,3,FALSE)</f>
        <v>D-control</v>
      </c>
      <c r="E53" s="1" t="str">
        <f>F53&amp;"_"&amp;K53&amp;"_"&amp;B53</f>
        <v>D_10_-10</v>
      </c>
      <c r="F53" s="1" t="str">
        <f>LEFT(C53,1)</f>
        <v>D</v>
      </c>
      <c r="G53" s="1">
        <v>60</v>
      </c>
      <c r="H53" s="1">
        <v>47</v>
      </c>
      <c r="I53" s="1">
        <v>40</v>
      </c>
      <c r="J53" s="1">
        <f>((G53-H53)/I53*calibration_curve!$C$2*60)/VLOOKUP(C53,key!A:C,2,FALSE)</f>
        <v>133838.82352941178</v>
      </c>
      <c r="K53" s="1">
        <v>10</v>
      </c>
    </row>
    <row r="54" spans="1:11" x14ac:dyDescent="0.4">
      <c r="A54" s="9">
        <v>20210407</v>
      </c>
      <c r="B54" s="9">
        <v>-10</v>
      </c>
      <c r="C54" s="1" t="s">
        <v>128</v>
      </c>
      <c r="D54" s="1" t="str">
        <f>VLOOKUP(C54,key!A:C,3,FALSE)</f>
        <v>D-control</v>
      </c>
      <c r="E54" s="1" t="str">
        <f>F54&amp;"_"&amp;K54&amp;"_"&amp;B54</f>
        <v>D_10_-10</v>
      </c>
      <c r="F54" s="1" t="str">
        <f>LEFT(C54,1)</f>
        <v>D</v>
      </c>
      <c r="G54" s="1">
        <v>75</v>
      </c>
      <c r="H54" s="1">
        <v>64</v>
      </c>
      <c r="I54" s="1">
        <v>45</v>
      </c>
      <c r="J54" s="1">
        <f>((G54-H54)/I54*calibration_curve!$C$2*60)/VLOOKUP(C54,key!A:C,2,FALSE)</f>
        <v>81490.793650793639</v>
      </c>
      <c r="K54" s="1">
        <v>10</v>
      </c>
    </row>
    <row r="55" spans="1:11" x14ac:dyDescent="0.4">
      <c r="A55" s="9">
        <v>20210407</v>
      </c>
      <c r="B55" s="9">
        <v>-10</v>
      </c>
      <c r="C55" s="1" t="s">
        <v>129</v>
      </c>
      <c r="D55" s="1" t="str">
        <f>VLOOKUP(C55,key!A:C,3,FALSE)</f>
        <v>D-control</v>
      </c>
      <c r="E55" s="1" t="str">
        <f>F55&amp;"_"&amp;K55&amp;"_"&amp;B55</f>
        <v>D_10_-10</v>
      </c>
      <c r="F55" s="1" t="str">
        <f>LEFT(C55,1)</f>
        <v>D</v>
      </c>
      <c r="G55" s="1">
        <v>75</v>
      </c>
      <c r="H55" s="1">
        <v>64</v>
      </c>
      <c r="I55" s="1">
        <v>45</v>
      </c>
      <c r="J55" s="1">
        <f>((G55-H55)/I55*calibration_curve!$C$2*60)/VLOOKUP(C55,key!A:C,2,FALSE)</f>
        <v>95072.592592592584</v>
      </c>
      <c r="K55" s="1">
        <v>10</v>
      </c>
    </row>
    <row r="56" spans="1:11" x14ac:dyDescent="0.4">
      <c r="A56" s="9">
        <v>20210407</v>
      </c>
      <c r="B56" s="9">
        <v>-10</v>
      </c>
      <c r="C56" s="1" t="s">
        <v>130</v>
      </c>
      <c r="D56" s="1" t="str">
        <f>VLOOKUP(C56,key!A:C,3,FALSE)</f>
        <v>D-control</v>
      </c>
      <c r="E56" s="1" t="str">
        <f>F56&amp;"_"&amp;K56&amp;"_"&amp;B56</f>
        <v>D_10_-10</v>
      </c>
      <c r="F56" s="1" t="str">
        <f>LEFT(C56,1)</f>
        <v>D</v>
      </c>
      <c r="G56" s="1">
        <v>64</v>
      </c>
      <c r="H56" s="1">
        <v>60</v>
      </c>
      <c r="I56" s="1">
        <v>30</v>
      </c>
      <c r="J56" s="1">
        <f>((G56-H56)/I56*calibration_curve!$C$2*60)/VLOOKUP(C56,key!A:C,2,FALSE)</f>
        <v>51857.777777777774</v>
      </c>
      <c r="K56" s="1">
        <v>10</v>
      </c>
    </row>
    <row r="57" spans="1:11" x14ac:dyDescent="0.4">
      <c r="A57" s="9">
        <v>20210407</v>
      </c>
      <c r="B57" s="9">
        <v>-10</v>
      </c>
      <c r="C57" s="1" t="s">
        <v>131</v>
      </c>
      <c r="D57" s="1" t="str">
        <f>VLOOKUP(C57,key!A:C,3,FALSE)</f>
        <v>D-control</v>
      </c>
      <c r="E57" s="1" t="str">
        <f>F57&amp;"_"&amp;K57&amp;"_"&amp;B57</f>
        <v>D_10_-10</v>
      </c>
      <c r="F57" s="1" t="str">
        <f>LEFT(C57,1)</f>
        <v>D</v>
      </c>
      <c r="G57" s="1">
        <v>65</v>
      </c>
      <c r="H57" s="1">
        <v>60</v>
      </c>
      <c r="I57" s="1">
        <v>30</v>
      </c>
      <c r="J57" s="1">
        <f>((G57-H57)/I57*calibration_curve!$C$2*60)/VLOOKUP(C57,key!A:C,2,FALSE)</f>
        <v>64822.222222222212</v>
      </c>
      <c r="K57" s="1">
        <v>10</v>
      </c>
    </row>
    <row r="58" spans="1:11" x14ac:dyDescent="0.4">
      <c r="A58" s="9">
        <v>20210407</v>
      </c>
      <c r="B58" s="9">
        <v>-10</v>
      </c>
      <c r="C58" s="1" t="s">
        <v>132</v>
      </c>
      <c r="D58" s="1" t="str">
        <f>VLOOKUP(C58,key!A:C,3,FALSE)</f>
        <v>D-control</v>
      </c>
      <c r="E58" s="1" t="str">
        <f>F58&amp;"_"&amp;K58&amp;"_"&amp;B58</f>
        <v>D_10_-10</v>
      </c>
      <c r="F58" s="1" t="str">
        <f>LEFT(C58,1)</f>
        <v>D</v>
      </c>
      <c r="G58" s="1">
        <v>65</v>
      </c>
      <c r="H58" s="1">
        <v>60</v>
      </c>
      <c r="I58" s="1">
        <v>30</v>
      </c>
      <c r="J58" s="1">
        <f>((G58-H58)/I58*calibration_curve!$C$2*60)/VLOOKUP(C58,key!A:C,2,FALSE)</f>
        <v>68635.294117647049</v>
      </c>
      <c r="K58" s="1">
        <v>10</v>
      </c>
    </row>
    <row r="59" spans="1:11" x14ac:dyDescent="0.4">
      <c r="A59" s="9">
        <v>20210407</v>
      </c>
      <c r="B59" s="9">
        <v>-10</v>
      </c>
      <c r="C59" s="1" t="s">
        <v>133</v>
      </c>
      <c r="D59" s="1" t="str">
        <f>VLOOKUP(C59,key!A:C,3,FALSE)</f>
        <v>D-control</v>
      </c>
      <c r="E59" s="1" t="str">
        <f>F59&amp;"_"&amp;K59&amp;"_"&amp;B59</f>
        <v>D_10_-10</v>
      </c>
      <c r="F59" s="1" t="str">
        <f>LEFT(C59,1)</f>
        <v>D</v>
      </c>
      <c r="G59" s="1">
        <v>64</v>
      </c>
      <c r="H59" s="1">
        <v>60</v>
      </c>
      <c r="I59" s="1">
        <v>30</v>
      </c>
      <c r="J59" s="1">
        <f>((G59-H59)/I59*calibration_curve!$C$2*60)/VLOOKUP(C59,key!A:C,2,FALSE)</f>
        <v>58340</v>
      </c>
      <c r="K59" s="1">
        <v>10</v>
      </c>
    </row>
    <row r="60" spans="1:11" x14ac:dyDescent="0.4">
      <c r="A60" s="9">
        <v>20210407</v>
      </c>
      <c r="B60" s="9">
        <v>-10</v>
      </c>
      <c r="C60" s="1" t="s">
        <v>134</v>
      </c>
      <c r="D60" s="1" t="str">
        <f>VLOOKUP(C60,key!A:C,3,FALSE)</f>
        <v>D-control</v>
      </c>
      <c r="E60" s="1" t="str">
        <f>F60&amp;"_"&amp;K60&amp;"_"&amp;B60</f>
        <v>D_10_-10</v>
      </c>
      <c r="F60" s="1" t="str">
        <f>LEFT(C60,1)</f>
        <v>D</v>
      </c>
      <c r="G60" s="1">
        <v>61</v>
      </c>
      <c r="H60" s="1">
        <v>47</v>
      </c>
      <c r="I60" s="1">
        <v>40</v>
      </c>
      <c r="J60" s="1">
        <f>((G60-H60)/I60*calibration_curve!$C$2*60)/VLOOKUP(C60,key!A:C,2,FALSE)</f>
        <v>148501.81818181818</v>
      </c>
      <c r="K60" s="1">
        <v>10</v>
      </c>
    </row>
    <row r="61" spans="1:11" x14ac:dyDescent="0.4">
      <c r="A61" s="9">
        <v>20210407</v>
      </c>
      <c r="B61" s="9">
        <v>-10</v>
      </c>
      <c r="C61" s="1" t="s">
        <v>135</v>
      </c>
      <c r="D61" s="1" t="str">
        <f>VLOOKUP(C61,key!A:C,3,FALSE)</f>
        <v>D-control</v>
      </c>
      <c r="E61" s="1" t="str">
        <f>F61&amp;"_"&amp;K61&amp;"_"&amp;B61</f>
        <v>D_10_-10</v>
      </c>
      <c r="F61" s="1" t="str">
        <f>LEFT(C61,1)</f>
        <v>D</v>
      </c>
      <c r="G61" s="1">
        <v>59</v>
      </c>
      <c r="H61" s="1">
        <v>51</v>
      </c>
      <c r="I61" s="1">
        <v>40</v>
      </c>
      <c r="J61" s="1">
        <f>((G61-H61)/I61*calibration_curve!$C$2*60)/VLOOKUP(C61,key!A:C,2,FALSE)</f>
        <v>80009.142857142855</v>
      </c>
      <c r="K61" s="1">
        <v>10</v>
      </c>
    </row>
    <row r="62" spans="1:11" x14ac:dyDescent="0.4">
      <c r="A62" s="9">
        <v>20210407</v>
      </c>
      <c r="B62" s="9">
        <v>-10</v>
      </c>
      <c r="C62" s="1" t="s">
        <v>136</v>
      </c>
      <c r="D62" s="1" t="str">
        <f>VLOOKUP(C62,key!A:C,3,FALSE)</f>
        <v>D-control</v>
      </c>
      <c r="E62" s="1" t="str">
        <f>F62&amp;"_"&amp;K62&amp;"_"&amp;B62</f>
        <v>D_10_-10</v>
      </c>
      <c r="F62" s="1" t="str">
        <f>LEFT(C62,1)</f>
        <v>D</v>
      </c>
      <c r="G62" s="1">
        <v>65</v>
      </c>
      <c r="H62" s="1">
        <v>60</v>
      </c>
      <c r="I62" s="1">
        <v>30</v>
      </c>
      <c r="J62" s="1">
        <f>((G62-H62)/I62*calibration_curve!$C$2*60)/VLOOKUP(C62,key!A:C,2,FALSE)</f>
        <v>75277.419354838697</v>
      </c>
      <c r="K62" s="1">
        <v>10</v>
      </c>
    </row>
    <row r="63" spans="1:11" x14ac:dyDescent="0.4">
      <c r="A63" s="9">
        <v>20210407</v>
      </c>
      <c r="B63" s="9">
        <v>-10</v>
      </c>
      <c r="C63" s="1" t="s">
        <v>137</v>
      </c>
      <c r="D63" s="1" t="str">
        <f>VLOOKUP(C63,key!A:C,3,FALSE)</f>
        <v>D-control</v>
      </c>
      <c r="E63" s="1" t="str">
        <f>F63&amp;"_"&amp;K63&amp;"_"&amp;B63</f>
        <v>D_10_-10</v>
      </c>
      <c r="F63" s="1" t="str">
        <f>LEFT(C63,1)</f>
        <v>D</v>
      </c>
      <c r="G63" s="1">
        <v>59</v>
      </c>
      <c r="H63" s="1">
        <v>50</v>
      </c>
      <c r="I63" s="1">
        <v>40</v>
      </c>
      <c r="J63" s="1">
        <f>((G63-H63)/I63*calibration_curve!$C$2*60)/VLOOKUP(C63,key!A:C,2,FALSE)</f>
        <v>90010.28571428571</v>
      </c>
      <c r="K63" s="1">
        <v>10</v>
      </c>
    </row>
    <row r="64" spans="1:11" x14ac:dyDescent="0.4">
      <c r="A64" s="9">
        <v>20210407</v>
      </c>
      <c r="B64" s="9">
        <v>-10</v>
      </c>
      <c r="C64" s="1" t="s">
        <v>138</v>
      </c>
      <c r="D64" s="1" t="str">
        <f>VLOOKUP(C64,key!A:C,3,FALSE)</f>
        <v>D-control</v>
      </c>
      <c r="E64" s="1" t="str">
        <f>F64&amp;"_"&amp;K64&amp;"_"&amp;B64</f>
        <v>D_10_-10</v>
      </c>
      <c r="F64" s="1" t="str">
        <f>LEFT(C64,1)</f>
        <v>D</v>
      </c>
      <c r="G64" s="1">
        <v>59</v>
      </c>
      <c r="H64" s="1">
        <v>50</v>
      </c>
      <c r="I64" s="1">
        <v>40</v>
      </c>
      <c r="J64" s="1">
        <f>((G64-H64)/I64*calibration_curve!$C$2*60)/VLOOKUP(C64,key!A:C,2,FALSE)</f>
        <v>92657.647058823539</v>
      </c>
      <c r="K64" s="1">
        <v>10</v>
      </c>
    </row>
    <row r="65" spans="1:11" x14ac:dyDescent="0.4">
      <c r="A65" s="9">
        <v>20210407</v>
      </c>
      <c r="B65" s="9">
        <v>-10</v>
      </c>
      <c r="C65" s="1" t="s">
        <v>139</v>
      </c>
      <c r="D65" s="1" t="str">
        <f>VLOOKUP(C65,key!A:C,3,FALSE)</f>
        <v>D-heat</v>
      </c>
      <c r="E65" s="1" t="str">
        <f>F65&amp;"_"&amp;K65&amp;"_"&amp;B65</f>
        <v>D_10_-10</v>
      </c>
      <c r="F65" s="1" t="str">
        <f>LEFT(C65,1)</f>
        <v>D</v>
      </c>
      <c r="G65" s="1">
        <v>59</v>
      </c>
      <c r="H65" s="1">
        <v>50</v>
      </c>
      <c r="I65" s="1">
        <v>40</v>
      </c>
      <c r="J65" s="1">
        <f>((G65-H65)/I65*calibration_curve!$C$2*60)/VLOOKUP(C65,key!A:C,2,FALSE)</f>
        <v>90010.28571428571</v>
      </c>
      <c r="K65" s="1">
        <v>10</v>
      </c>
    </row>
    <row r="66" spans="1:11" x14ac:dyDescent="0.4">
      <c r="A66" s="9">
        <v>20210407</v>
      </c>
      <c r="B66" s="9">
        <v>-10</v>
      </c>
      <c r="C66" s="1" t="s">
        <v>140</v>
      </c>
      <c r="D66" s="1" t="str">
        <f>VLOOKUP(C66,key!A:C,3,FALSE)</f>
        <v>D-control</v>
      </c>
      <c r="E66" s="1" t="str">
        <f>F66&amp;"_"&amp;K66&amp;"_"&amp;B66</f>
        <v>D_10_-10</v>
      </c>
      <c r="F66" s="1" t="str">
        <f>LEFT(C66,1)</f>
        <v>D</v>
      </c>
      <c r="G66" s="1">
        <v>64</v>
      </c>
      <c r="H66" s="1">
        <v>60</v>
      </c>
      <c r="I66" s="1">
        <v>30</v>
      </c>
      <c r="J66" s="1">
        <f>((G66-H66)/I66*calibration_curve!$C$2*60)/VLOOKUP(C66,key!A:C,2,FALSE)</f>
        <v>53339.428571428572</v>
      </c>
      <c r="K66" s="1">
        <v>10</v>
      </c>
    </row>
    <row r="67" spans="1:11" x14ac:dyDescent="0.4">
      <c r="A67" s="9">
        <v>20210407</v>
      </c>
      <c r="B67" s="9">
        <v>-10</v>
      </c>
      <c r="C67" s="1" t="s">
        <v>141</v>
      </c>
      <c r="D67" s="1" t="str">
        <f>VLOOKUP(C67,key!A:C,3,FALSE)</f>
        <v>D-control</v>
      </c>
      <c r="E67" s="1" t="str">
        <f>F67&amp;"_"&amp;K67&amp;"_"&amp;B67</f>
        <v>D_10_-10</v>
      </c>
      <c r="F67" s="1" t="str">
        <f>LEFT(C67,1)</f>
        <v>D</v>
      </c>
      <c r="G67" s="1">
        <v>61</v>
      </c>
      <c r="H67" s="1">
        <v>48</v>
      </c>
      <c r="I67" s="1">
        <v>40</v>
      </c>
      <c r="J67" s="1">
        <f>((G67-H67)/I67*calibration_curve!$C$2*60)/VLOOKUP(C67,key!A:C,2,FALSE)</f>
        <v>156914.4827586207</v>
      </c>
      <c r="K67" s="1">
        <v>10</v>
      </c>
    </row>
    <row r="68" spans="1:11" x14ac:dyDescent="0.4">
      <c r="A68" s="9">
        <v>20210407</v>
      </c>
      <c r="B68" s="9">
        <v>-10</v>
      </c>
      <c r="C68" s="1" t="s">
        <v>142</v>
      </c>
      <c r="D68" s="1" t="str">
        <f>VLOOKUP(C68,key!A:C,3,FALSE)</f>
        <v>D-control</v>
      </c>
      <c r="E68" s="1" t="str">
        <f>F68&amp;"_"&amp;K68&amp;"_"&amp;B68</f>
        <v>D_10_-10</v>
      </c>
      <c r="F68" s="1" t="str">
        <f>LEFT(C68,1)</f>
        <v>D</v>
      </c>
      <c r="G68" s="1">
        <v>65</v>
      </c>
      <c r="H68" s="1">
        <v>60</v>
      </c>
      <c r="I68" s="1">
        <v>30</v>
      </c>
      <c r="J68" s="1">
        <f>((G68-H68)/I68*calibration_curve!$C$2*60)/VLOOKUP(C68,key!A:C,2,FALSE)</f>
        <v>63070.270270270259</v>
      </c>
      <c r="K68" s="1">
        <v>10</v>
      </c>
    </row>
    <row r="69" spans="1:11" x14ac:dyDescent="0.4">
      <c r="A69" s="9">
        <v>20210407</v>
      </c>
      <c r="B69" s="9">
        <v>-10</v>
      </c>
      <c r="C69" s="1" t="s">
        <v>143</v>
      </c>
      <c r="D69" s="1" t="str">
        <f>VLOOKUP(C69,key!A:C,3,FALSE)</f>
        <v>D-heat</v>
      </c>
      <c r="E69" s="1" t="str">
        <f>F69&amp;"_"&amp;K69&amp;"_"&amp;B69</f>
        <v>D_10_-10</v>
      </c>
      <c r="F69" s="1" t="str">
        <f>LEFT(C69,1)</f>
        <v>D</v>
      </c>
      <c r="G69" s="1">
        <v>65</v>
      </c>
      <c r="H69" s="1">
        <v>60</v>
      </c>
      <c r="I69" s="1">
        <v>30</v>
      </c>
      <c r="J69" s="1">
        <f>((G69-H69)/I69*calibration_curve!$C$2*60)/VLOOKUP(C69,key!A:C,2,FALSE)</f>
        <v>70715.151515151505</v>
      </c>
      <c r="K69" s="1">
        <v>10</v>
      </c>
    </row>
    <row r="70" spans="1:11" x14ac:dyDescent="0.4">
      <c r="A70" s="9">
        <v>20210407</v>
      </c>
      <c r="B70" s="9">
        <v>-10</v>
      </c>
      <c r="C70" s="1" t="s">
        <v>144</v>
      </c>
      <c r="D70" s="1" t="str">
        <f>VLOOKUP(C70,key!A:C,3,FALSE)</f>
        <v>D-control</v>
      </c>
      <c r="E70" s="1" t="str">
        <f>F70&amp;"_"&amp;K70&amp;"_"&amp;B70</f>
        <v>D_10_-10</v>
      </c>
      <c r="F70" s="1" t="str">
        <f>LEFT(C70,1)</f>
        <v>D</v>
      </c>
      <c r="G70" s="1">
        <v>65</v>
      </c>
      <c r="H70" s="1">
        <v>60</v>
      </c>
      <c r="I70" s="1">
        <v>30</v>
      </c>
      <c r="J70" s="1">
        <f>((G70-H70)/I70*calibration_curve!$C$2*60)/VLOOKUP(C70,key!A:C,2,FALSE)</f>
        <v>59835.89743589743</v>
      </c>
      <c r="K70" s="1">
        <v>10</v>
      </c>
    </row>
    <row r="71" spans="1:11" x14ac:dyDescent="0.4">
      <c r="A71" s="9">
        <v>20210407</v>
      </c>
      <c r="B71" s="9">
        <v>-10</v>
      </c>
      <c r="C71" s="1" t="s">
        <v>145</v>
      </c>
      <c r="D71" s="1" t="str">
        <f>VLOOKUP(C71,key!A:C,3,FALSE)</f>
        <v>D-control</v>
      </c>
      <c r="E71" s="1" t="str">
        <f>F71&amp;"_"&amp;K71&amp;"_"&amp;B71</f>
        <v>D_10_-10</v>
      </c>
      <c r="F71" s="1" t="str">
        <f>LEFT(C71,1)</f>
        <v>D</v>
      </c>
      <c r="G71" s="1">
        <v>65</v>
      </c>
      <c r="H71" s="1">
        <v>60</v>
      </c>
      <c r="I71" s="1">
        <v>30</v>
      </c>
      <c r="J71" s="1">
        <f>((G71-H71)/I71*calibration_curve!$C$2*60)/VLOOKUP(C71,key!A:C,2,FALSE)</f>
        <v>80468.965517241377</v>
      </c>
      <c r="K71" s="1">
        <v>10</v>
      </c>
    </row>
    <row r="72" spans="1:11" x14ac:dyDescent="0.4">
      <c r="A72" s="9">
        <v>20210407</v>
      </c>
      <c r="B72" s="9">
        <v>-10</v>
      </c>
      <c r="C72" s="1" t="s">
        <v>147</v>
      </c>
      <c r="D72" s="1" t="str">
        <f>VLOOKUP(C72,key!A:C,3,FALSE)</f>
        <v>D-control</v>
      </c>
      <c r="E72" s="1" t="str">
        <f>F72&amp;"_"&amp;K72&amp;"_"&amp;B72</f>
        <v>D_10_-10</v>
      </c>
      <c r="F72" s="1" t="str">
        <f>LEFT(C72,1)</f>
        <v>D</v>
      </c>
      <c r="G72" s="1">
        <v>65</v>
      </c>
      <c r="H72" s="1">
        <v>60</v>
      </c>
      <c r="I72" s="1">
        <v>30</v>
      </c>
      <c r="J72" s="1">
        <f>((G72-H72)/I72*calibration_curve!$C$2*60)/VLOOKUP(C72,key!A:C,2,FALSE)</f>
        <v>70715.151515151505</v>
      </c>
      <c r="K72" s="1">
        <v>10</v>
      </c>
    </row>
    <row r="73" spans="1:11" x14ac:dyDescent="0.4">
      <c r="A73" s="9">
        <v>20210407</v>
      </c>
      <c r="B73" s="9">
        <v>-10</v>
      </c>
      <c r="C73" s="1" t="s">
        <v>148</v>
      </c>
      <c r="D73" s="1" t="str">
        <f>VLOOKUP(C73,key!A:C,3,FALSE)</f>
        <v>D-heat</v>
      </c>
      <c r="E73" s="1" t="str">
        <f>F73&amp;"_"&amp;K73&amp;"_"&amp;B73</f>
        <v>D_10_-10</v>
      </c>
      <c r="F73" s="1" t="str">
        <f>LEFT(C73,1)</f>
        <v>D</v>
      </c>
      <c r="G73" s="1">
        <v>65</v>
      </c>
      <c r="H73" s="1">
        <v>60</v>
      </c>
      <c r="I73" s="1">
        <v>30</v>
      </c>
      <c r="J73" s="1">
        <f>((G73-H73)/I73*calibration_curve!$C$2*60)/VLOOKUP(C73,key!A:C,2,FALSE)</f>
        <v>68635.294117647049</v>
      </c>
      <c r="K73" s="1">
        <v>10</v>
      </c>
    </row>
    <row r="74" spans="1:11" x14ac:dyDescent="0.4">
      <c r="A74" s="9">
        <v>20210407</v>
      </c>
      <c r="B74" s="9">
        <v>-10</v>
      </c>
      <c r="C74" s="1" t="s">
        <v>149</v>
      </c>
      <c r="D74" s="1" t="str">
        <f>VLOOKUP(C74,key!A:C,3,FALSE)</f>
        <v>D-control</v>
      </c>
      <c r="E74" s="1" t="str">
        <f>F74&amp;"_"&amp;K74&amp;"_"&amp;B74</f>
        <v>D_10_-10</v>
      </c>
      <c r="F74" s="1" t="str">
        <f>LEFT(C74,1)</f>
        <v>D</v>
      </c>
      <c r="G74" s="1">
        <v>64</v>
      </c>
      <c r="H74" s="1">
        <v>59</v>
      </c>
      <c r="I74" s="1">
        <v>30</v>
      </c>
      <c r="J74" s="1">
        <f>((G74-H74)/I74*calibration_curve!$C$2*60)/VLOOKUP(C74,key!A:C,2,FALSE)</f>
        <v>80468.965517241377</v>
      </c>
      <c r="K74" s="1">
        <v>10</v>
      </c>
    </row>
    <row r="75" spans="1:11" x14ac:dyDescent="0.4">
      <c r="A75" s="9">
        <v>20210407</v>
      </c>
      <c r="B75" s="9">
        <v>-10</v>
      </c>
      <c r="C75" s="1" t="s">
        <v>150</v>
      </c>
      <c r="D75" s="1" t="str">
        <f>VLOOKUP(C75,key!A:C,3,FALSE)</f>
        <v>D-control</v>
      </c>
      <c r="E75" s="1" t="str">
        <f>F75&amp;"_"&amp;K75&amp;"_"&amp;B75</f>
        <v>D_10_-10</v>
      </c>
      <c r="F75" s="1" t="str">
        <f>LEFT(C75,1)</f>
        <v>D</v>
      </c>
      <c r="G75" s="1">
        <v>65</v>
      </c>
      <c r="H75" s="1">
        <v>59</v>
      </c>
      <c r="I75" s="1">
        <v>30</v>
      </c>
      <c r="J75" s="1">
        <f>((G75-H75)/I75*calibration_curve!$C$2*60)/VLOOKUP(C75,key!A:C,2,FALSE)</f>
        <v>100011.42857142858</v>
      </c>
      <c r="K75" s="1">
        <v>10</v>
      </c>
    </row>
    <row r="76" spans="1:11" x14ac:dyDescent="0.4">
      <c r="A76" s="9">
        <v>20210407</v>
      </c>
      <c r="B76" s="9">
        <v>-10</v>
      </c>
      <c r="C76" s="1" t="s">
        <v>151</v>
      </c>
      <c r="D76" s="1" t="str">
        <f>VLOOKUP(C76,key!A:C,3,FALSE)</f>
        <v>D-control</v>
      </c>
      <c r="E76" s="1" t="str">
        <f>F76&amp;"_"&amp;K76&amp;"_"&amp;B76</f>
        <v>D_10_-10</v>
      </c>
      <c r="F76" s="1" t="str">
        <f>LEFT(C76,1)</f>
        <v>D</v>
      </c>
      <c r="G76" s="1">
        <v>66</v>
      </c>
      <c r="H76" s="1">
        <v>59</v>
      </c>
      <c r="I76" s="1">
        <v>30</v>
      </c>
      <c r="J76" s="1">
        <f>((G76-H76)/I76*calibration_curve!$C$2*60)/VLOOKUP(C76,key!A:C,2,FALSE)</f>
        <v>112656.55172413793</v>
      </c>
      <c r="K76" s="1">
        <v>10</v>
      </c>
    </row>
    <row r="77" spans="1:11" x14ac:dyDescent="0.4">
      <c r="A77" s="9">
        <v>20210407</v>
      </c>
      <c r="B77" s="9">
        <v>-10</v>
      </c>
      <c r="C77" s="1" t="s">
        <v>222</v>
      </c>
      <c r="D77" s="1" t="str">
        <f>VLOOKUP(C77,key!A:C,3,FALSE)</f>
        <v>T-heat</v>
      </c>
      <c r="E77" s="1" t="str">
        <f>F77&amp;"_"&amp;K77&amp;"_"&amp;B77</f>
        <v>T_10_-10</v>
      </c>
      <c r="F77" s="1" t="str">
        <f>LEFT(C77,1)</f>
        <v>T</v>
      </c>
      <c r="G77" s="1">
        <v>70</v>
      </c>
      <c r="H77" s="1">
        <v>46</v>
      </c>
      <c r="I77" s="1">
        <v>70</v>
      </c>
      <c r="J77" s="1">
        <f>((G77-H77)/I77*calibration_curve!$C$2*60)/VLOOKUP(C77,key!A:C,2,FALSE)</f>
        <v>184636.48351648351</v>
      </c>
      <c r="K77" s="1">
        <v>10</v>
      </c>
    </row>
    <row r="78" spans="1:11" x14ac:dyDescent="0.4">
      <c r="A78" s="9">
        <v>20210407</v>
      </c>
      <c r="B78" s="9">
        <v>-10</v>
      </c>
      <c r="C78" s="1" t="s">
        <v>224</v>
      </c>
      <c r="D78" s="1" t="str">
        <f>VLOOKUP(C78,key!A:C,3,FALSE)</f>
        <v>T-heat</v>
      </c>
      <c r="E78" s="1" t="str">
        <f>F78&amp;"_"&amp;K78&amp;"_"&amp;B78</f>
        <v>T_10_-10</v>
      </c>
      <c r="F78" s="1" t="str">
        <f>LEFT(C78,1)</f>
        <v>T</v>
      </c>
      <c r="G78" s="1">
        <v>64</v>
      </c>
      <c r="H78" s="1">
        <v>40</v>
      </c>
      <c r="I78" s="1">
        <v>70</v>
      </c>
      <c r="J78" s="1">
        <f>((G78-H78)/I78*calibration_curve!$C$2*60)/VLOOKUP(C78,key!A:C,2,FALSE)</f>
        <v>200022.85714285716</v>
      </c>
      <c r="K78" s="1">
        <v>10</v>
      </c>
    </row>
    <row r="79" spans="1:11" x14ac:dyDescent="0.4">
      <c r="A79" s="9">
        <v>20210407</v>
      </c>
      <c r="B79" s="9">
        <v>-10</v>
      </c>
      <c r="C79" s="1" t="s">
        <v>225</v>
      </c>
      <c r="D79" s="1" t="str">
        <f>VLOOKUP(C79,key!A:C,3,FALSE)</f>
        <v>T-heat</v>
      </c>
      <c r="E79" s="1" t="str">
        <f>F79&amp;"_"&amp;K79&amp;"_"&amp;B79</f>
        <v>T_10_-10</v>
      </c>
      <c r="F79" s="1" t="str">
        <f>LEFT(C79,1)</f>
        <v>T</v>
      </c>
      <c r="G79" s="1">
        <v>71</v>
      </c>
      <c r="H79" s="1">
        <v>47</v>
      </c>
      <c r="I79" s="1">
        <v>70</v>
      </c>
      <c r="J79" s="1">
        <f>((G79-H79)/I79*calibration_curve!$C$2*60)/VLOOKUP(C79,key!A:C,2,FALSE)</f>
        <v>184636.48351648351</v>
      </c>
      <c r="K79" s="1">
        <v>10</v>
      </c>
    </row>
    <row r="80" spans="1:11" x14ac:dyDescent="0.4">
      <c r="A80" s="9">
        <v>20210407</v>
      </c>
      <c r="B80" s="9">
        <v>-10</v>
      </c>
      <c r="C80" s="1" t="s">
        <v>226</v>
      </c>
      <c r="D80" s="1" t="str">
        <f>VLOOKUP(C80,key!A:C,3,FALSE)</f>
        <v>T-heat</v>
      </c>
      <c r="E80" s="1" t="str">
        <f>F80&amp;"_"&amp;K80&amp;"_"&amp;B80</f>
        <v>T_10_-10</v>
      </c>
      <c r="F80" s="1" t="str">
        <f>LEFT(C80,1)</f>
        <v>T</v>
      </c>
      <c r="G80" s="1">
        <v>71</v>
      </c>
      <c r="H80" s="1">
        <v>45</v>
      </c>
      <c r="I80" s="1">
        <v>70</v>
      </c>
      <c r="J80" s="1">
        <f>((G80-H80)/I80*calibration_curve!$C$2*60)/VLOOKUP(C80,key!A:C,2,FALSE)</f>
        <v>208023.7714285714</v>
      </c>
      <c r="K80" s="1">
        <v>10</v>
      </c>
    </row>
    <row r="81" spans="1:11" x14ac:dyDescent="0.4">
      <c r="A81" s="9">
        <v>20210407</v>
      </c>
      <c r="B81" s="9">
        <v>-10</v>
      </c>
      <c r="C81" s="1" t="s">
        <v>227</v>
      </c>
      <c r="D81" s="1" t="str">
        <f>VLOOKUP(C81,key!A:C,3,FALSE)</f>
        <v>T-heat</v>
      </c>
      <c r="E81" s="1" t="str">
        <f>F81&amp;"_"&amp;K81&amp;"_"&amp;B81</f>
        <v>T_10_-10</v>
      </c>
      <c r="F81" s="1" t="str">
        <f>LEFT(C81,1)</f>
        <v>T</v>
      </c>
      <c r="G81" s="1">
        <v>71</v>
      </c>
      <c r="H81" s="1">
        <v>46</v>
      </c>
      <c r="I81" s="1">
        <v>70</v>
      </c>
      <c r="J81" s="1">
        <f>((G81-H81)/I81*calibration_curve!$C$2*60)/VLOOKUP(C81,key!A:C,2,FALSE)</f>
        <v>178591.83673469388</v>
      </c>
      <c r="K81" s="1">
        <v>10</v>
      </c>
    </row>
    <row r="82" spans="1:11" x14ac:dyDescent="0.4">
      <c r="A82" s="9">
        <v>20210407</v>
      </c>
      <c r="B82" s="9">
        <v>-10</v>
      </c>
      <c r="C82" s="1" t="s">
        <v>228</v>
      </c>
      <c r="D82" s="1" t="str">
        <f>VLOOKUP(C82,key!A:C,3,FALSE)</f>
        <v>T-heat</v>
      </c>
      <c r="E82" s="1" t="str">
        <f>F82&amp;"_"&amp;K82&amp;"_"&amp;B82</f>
        <v>T_10_-10</v>
      </c>
      <c r="F82" s="1" t="str">
        <f>LEFT(C82,1)</f>
        <v>T</v>
      </c>
      <c r="G82" s="1">
        <v>70</v>
      </c>
      <c r="H82" s="1">
        <v>42</v>
      </c>
      <c r="I82" s="1">
        <v>70</v>
      </c>
      <c r="J82" s="1">
        <f>((G82-H82)/I82*calibration_curve!$C$2*60)/VLOOKUP(C82,key!A:C,2,FALSE)</f>
        <v>200022.85714285716</v>
      </c>
      <c r="K82" s="1">
        <v>10</v>
      </c>
    </row>
    <row r="83" spans="1:11" x14ac:dyDescent="0.4">
      <c r="A83" s="9">
        <v>20210407</v>
      </c>
      <c r="B83" s="9">
        <v>-10</v>
      </c>
      <c r="C83" s="1" t="s">
        <v>229</v>
      </c>
      <c r="D83" s="1" t="str">
        <f>VLOOKUP(C83,key!A:C,3,FALSE)</f>
        <v>T-heat</v>
      </c>
      <c r="E83" s="1" t="str">
        <f>F83&amp;"_"&amp;K83&amp;"_"&amp;B83</f>
        <v>T_10_-10</v>
      </c>
      <c r="F83" s="1" t="str">
        <f>LEFT(C83,1)</f>
        <v>T</v>
      </c>
      <c r="G83" s="1">
        <v>69</v>
      </c>
      <c r="H83" s="1">
        <v>41</v>
      </c>
      <c r="I83" s="1">
        <v>70</v>
      </c>
      <c r="J83" s="1">
        <f>((G83-H83)/I83*calibration_curve!$C$2*60)/VLOOKUP(C83,key!A:C,2,FALSE)</f>
        <v>186688</v>
      </c>
      <c r="K83" s="1">
        <v>10</v>
      </c>
    </row>
    <row r="84" spans="1:11" x14ac:dyDescent="0.4">
      <c r="A84" s="9">
        <v>20210407</v>
      </c>
      <c r="B84" s="9">
        <v>-10</v>
      </c>
      <c r="C84" s="1" t="s">
        <v>230</v>
      </c>
      <c r="D84" s="1" t="str">
        <f>VLOOKUP(C84,key!A:C,3,FALSE)</f>
        <v>T-heat</v>
      </c>
      <c r="E84" s="1" t="str">
        <f>F84&amp;"_"&amp;K84&amp;"_"&amp;B84</f>
        <v>T_10_-10</v>
      </c>
      <c r="F84" s="1" t="str">
        <f>LEFT(C84,1)</f>
        <v>T</v>
      </c>
      <c r="G84" s="1">
        <v>66</v>
      </c>
      <c r="H84" s="1">
        <v>46</v>
      </c>
      <c r="I84" s="1">
        <v>70</v>
      </c>
      <c r="J84" s="1">
        <f>((G84-H84)/I84*calibration_curve!$C$2*60)/VLOOKUP(C84,key!A:C,2,FALSE)</f>
        <v>160018.28571428571</v>
      </c>
      <c r="K84" s="1">
        <v>10</v>
      </c>
    </row>
    <row r="85" spans="1:11" x14ac:dyDescent="0.4">
      <c r="A85" s="9">
        <v>20210407</v>
      </c>
      <c r="B85" s="9">
        <v>-10</v>
      </c>
      <c r="C85" s="1" t="s">
        <v>231</v>
      </c>
      <c r="D85" s="1" t="str">
        <f>VLOOKUP(C85,key!A:C,3,FALSE)</f>
        <v>T-heat</v>
      </c>
      <c r="E85" s="1" t="str">
        <f>F85&amp;"_"&amp;K85&amp;"_"&amp;B85</f>
        <v>T_10_-10</v>
      </c>
      <c r="F85" s="1" t="str">
        <f>LEFT(C85,1)</f>
        <v>T</v>
      </c>
      <c r="G85" s="1">
        <v>69</v>
      </c>
      <c r="H85" s="1">
        <v>45</v>
      </c>
      <c r="I85" s="1">
        <v>70</v>
      </c>
      <c r="J85" s="1">
        <f>((G85-H85)/I85*calibration_curve!$C$2*60)/VLOOKUP(C85,key!A:C,2,FALSE)</f>
        <v>177798.09523809524</v>
      </c>
      <c r="K85" s="1">
        <v>10</v>
      </c>
    </row>
    <row r="86" spans="1:11" x14ac:dyDescent="0.4">
      <c r="A86" s="9">
        <v>20210407</v>
      </c>
      <c r="B86" s="9">
        <v>-10</v>
      </c>
      <c r="C86" s="1" t="s">
        <v>10</v>
      </c>
      <c r="D86" s="1" t="str">
        <f>VLOOKUP(C86,key!A:C,3,FALSE)</f>
        <v>T-heat</v>
      </c>
      <c r="E86" s="1" t="str">
        <f>F86&amp;"_"&amp;K86&amp;"_"&amp;B86</f>
        <v>T_10_-10</v>
      </c>
      <c r="F86" s="1" t="str">
        <f>LEFT(C86,1)</f>
        <v>T</v>
      </c>
      <c r="G86" s="1">
        <v>69</v>
      </c>
      <c r="H86" s="1">
        <v>48</v>
      </c>
      <c r="I86" s="1">
        <v>70</v>
      </c>
      <c r="J86" s="1">
        <f>((G86-H86)/I86*calibration_curve!$C$2*60)/VLOOKUP(C86,key!A:C,2,FALSE)</f>
        <v>168019.20000000001</v>
      </c>
      <c r="K86" s="1">
        <v>10</v>
      </c>
    </row>
    <row r="87" spans="1:11" x14ac:dyDescent="0.4">
      <c r="A87" s="9">
        <v>20210407</v>
      </c>
      <c r="B87" s="9">
        <v>-10</v>
      </c>
      <c r="C87" s="1" t="s">
        <v>11</v>
      </c>
      <c r="D87" s="1" t="str">
        <f>VLOOKUP(C87,key!A:C,3,FALSE)</f>
        <v>T-heat</v>
      </c>
      <c r="E87" s="1" t="str">
        <f>F87&amp;"_"&amp;K87&amp;"_"&amp;B87</f>
        <v>T_10_-10</v>
      </c>
      <c r="F87" s="1" t="str">
        <f>LEFT(C87,1)</f>
        <v>T</v>
      </c>
      <c r="G87" s="1">
        <v>67</v>
      </c>
      <c r="H87" s="1">
        <v>53</v>
      </c>
      <c r="I87" s="1">
        <v>50</v>
      </c>
      <c r="J87" s="1">
        <f>((G87-H87)/I87*calibration_curve!$C$2*60)/VLOOKUP(C87,key!A:C,2,FALSE)</f>
        <v>178202.18181818182</v>
      </c>
      <c r="K87" s="1">
        <v>10</v>
      </c>
    </row>
    <row r="88" spans="1:11" x14ac:dyDescent="0.4">
      <c r="A88" s="9">
        <v>20210407</v>
      </c>
      <c r="B88" s="9">
        <v>-10</v>
      </c>
      <c r="C88" s="1" t="s">
        <v>12</v>
      </c>
      <c r="D88" s="1" t="str">
        <f>VLOOKUP(C88,key!A:C,3,FALSE)</f>
        <v>T-heat</v>
      </c>
      <c r="E88" s="1" t="str">
        <f>F88&amp;"_"&amp;K88&amp;"_"&amp;B88</f>
        <v>T_10_-10</v>
      </c>
      <c r="F88" s="1" t="str">
        <f>LEFT(C88,1)</f>
        <v>T</v>
      </c>
      <c r="G88" s="1">
        <v>64</v>
      </c>
      <c r="H88" s="1">
        <v>50</v>
      </c>
      <c r="I88" s="1">
        <v>50</v>
      </c>
      <c r="J88" s="1">
        <f>((G88-H88)/I88*calibration_curve!$C$2*60)/VLOOKUP(C88,key!A:C,2,FALSE)</f>
        <v>150786.46153846156</v>
      </c>
      <c r="K88" s="1">
        <v>10</v>
      </c>
    </row>
    <row r="89" spans="1:11" x14ac:dyDescent="0.4">
      <c r="A89" s="9">
        <v>20210407</v>
      </c>
      <c r="B89" s="9">
        <v>-10</v>
      </c>
      <c r="C89" s="1" t="s">
        <v>13</v>
      </c>
      <c r="D89" s="1" t="str">
        <f>VLOOKUP(C89,key!A:C,3,FALSE)</f>
        <v>T-heat</v>
      </c>
      <c r="E89" s="1" t="str">
        <f>F89&amp;"_"&amp;K89&amp;"_"&amp;B89</f>
        <v>T_10_-10</v>
      </c>
      <c r="F89" s="1" t="str">
        <f>LEFT(C89,1)</f>
        <v>T</v>
      </c>
      <c r="G89" s="1">
        <v>67</v>
      </c>
      <c r="H89" s="1">
        <v>47</v>
      </c>
      <c r="I89" s="1">
        <v>50</v>
      </c>
      <c r="J89" s="1">
        <f>((G89-H89)/I89*calibration_curve!$C$2*60)/VLOOKUP(C89,key!A:C,2,FALSE)</f>
        <v>266697.14285714284</v>
      </c>
      <c r="K89" s="1">
        <v>10</v>
      </c>
    </row>
    <row r="90" spans="1:11" x14ac:dyDescent="0.4">
      <c r="A90" s="9">
        <v>20210407</v>
      </c>
      <c r="B90" s="9">
        <v>-10</v>
      </c>
      <c r="C90" s="1" t="s">
        <v>14</v>
      </c>
      <c r="D90" s="1" t="str">
        <f>VLOOKUP(C90,key!A:C,3,FALSE)</f>
        <v>T-heat</v>
      </c>
      <c r="E90" s="1" t="str">
        <f>F90&amp;"_"&amp;K90&amp;"_"&amp;B90</f>
        <v>T_10_-10</v>
      </c>
      <c r="F90" s="1" t="str">
        <f>LEFT(C90,1)</f>
        <v>T</v>
      </c>
      <c r="G90" s="1">
        <v>67</v>
      </c>
      <c r="H90" s="1">
        <v>40</v>
      </c>
      <c r="I90" s="1">
        <v>50</v>
      </c>
      <c r="J90" s="1">
        <f>((G90-H90)/I90*calibration_curve!$C$2*60)/VLOOKUP(C90,key!A:C,2,FALSE)</f>
        <v>343675.63636363635</v>
      </c>
      <c r="K90" s="1">
        <v>10</v>
      </c>
    </row>
    <row r="91" spans="1:11" x14ac:dyDescent="0.4">
      <c r="A91" s="9">
        <v>20210407</v>
      </c>
      <c r="B91" s="9">
        <v>-10</v>
      </c>
      <c r="C91" s="1" t="s">
        <v>15</v>
      </c>
      <c r="D91" s="1" t="str">
        <f>VLOOKUP(C91,key!A:C,3,FALSE)</f>
        <v>T-heat</v>
      </c>
      <c r="E91" s="1" t="str">
        <f>F91&amp;"_"&amp;K91&amp;"_"&amp;B91</f>
        <v>T_10_-10</v>
      </c>
      <c r="F91" s="1" t="str">
        <f>LEFT(C91,1)</f>
        <v>T</v>
      </c>
      <c r="G91" s="1">
        <v>67</v>
      </c>
      <c r="H91" s="1">
        <v>53</v>
      </c>
      <c r="I91" s="1">
        <v>50</v>
      </c>
      <c r="J91" s="1">
        <f>((G91-H91)/I91*calibration_curve!$C$2*60)/VLOOKUP(C91,key!A:C,2,FALSE)</f>
        <v>156817.92000000001</v>
      </c>
      <c r="K91" s="1">
        <v>10</v>
      </c>
    </row>
    <row r="92" spans="1:11" x14ac:dyDescent="0.4">
      <c r="A92" s="9">
        <v>20210407</v>
      </c>
      <c r="B92" s="9">
        <v>-10</v>
      </c>
      <c r="C92" s="1" t="s">
        <v>16</v>
      </c>
      <c r="D92" s="1" t="str">
        <f>VLOOKUP(C92,key!A:C,3,FALSE)</f>
        <v>T-heat</v>
      </c>
      <c r="E92" s="1" t="str">
        <f>F92&amp;"_"&amp;K92&amp;"_"&amp;B92</f>
        <v>T_10_-10</v>
      </c>
      <c r="F92" s="1" t="str">
        <f>LEFT(C92,1)</f>
        <v>T</v>
      </c>
      <c r="G92" s="1">
        <v>67</v>
      </c>
      <c r="H92" s="1">
        <v>46</v>
      </c>
      <c r="I92" s="1">
        <v>50</v>
      </c>
      <c r="J92" s="1">
        <f>((G92-H92)/I92*calibration_curve!$C$2*60)/VLOOKUP(C92,key!A:C,2,FALSE)</f>
        <v>245028</v>
      </c>
      <c r="K92" s="1">
        <v>10</v>
      </c>
    </row>
    <row r="93" spans="1:11" x14ac:dyDescent="0.4">
      <c r="A93" s="9">
        <v>20210407</v>
      </c>
      <c r="B93" s="9">
        <v>-10</v>
      </c>
      <c r="C93" s="1" t="s">
        <v>17</v>
      </c>
      <c r="D93" s="1" t="str">
        <f>VLOOKUP(C93,key!A:C,3,FALSE)</f>
        <v>T-heat</v>
      </c>
      <c r="E93" s="1" t="str">
        <f>F93&amp;"_"&amp;K93&amp;"_"&amp;B93</f>
        <v>T_10_-10</v>
      </c>
      <c r="F93" s="1" t="str">
        <f>LEFT(C93,1)</f>
        <v>T</v>
      </c>
      <c r="G93" s="1">
        <v>67</v>
      </c>
      <c r="H93" s="1">
        <v>42</v>
      </c>
      <c r="I93" s="1">
        <v>50</v>
      </c>
      <c r="J93" s="1">
        <f>((G93-H93)/I93*calibration_curve!$C$2*60)/VLOOKUP(C93,key!A:C,2,FALSE)</f>
        <v>241406.89655172414</v>
      </c>
      <c r="K93" s="1">
        <v>10</v>
      </c>
    </row>
    <row r="94" spans="1:11" x14ac:dyDescent="0.4">
      <c r="A94" s="9">
        <v>20210407</v>
      </c>
      <c r="B94" s="9">
        <v>-10</v>
      </c>
      <c r="C94" s="1" t="s">
        <v>18</v>
      </c>
      <c r="D94" s="1" t="str">
        <f>VLOOKUP(C94,key!A:C,3,FALSE)</f>
        <v>T-heat</v>
      </c>
      <c r="E94" s="1" t="str">
        <f>F94&amp;"_"&amp;K94&amp;"_"&amp;B94</f>
        <v>T_10_-10</v>
      </c>
      <c r="F94" s="1" t="str">
        <f>LEFT(C94,1)</f>
        <v>T</v>
      </c>
      <c r="G94" s="1">
        <v>67</v>
      </c>
      <c r="H94" s="1">
        <v>47</v>
      </c>
      <c r="I94" s="1">
        <v>50</v>
      </c>
      <c r="J94" s="1">
        <f>((G94-H94)/I94*calibration_curve!$C$2*60)/VLOOKUP(C94,key!A:C,2,FALSE)</f>
        <v>224025.60000000001</v>
      </c>
      <c r="K94" s="1">
        <v>10</v>
      </c>
    </row>
    <row r="95" spans="1:11" x14ac:dyDescent="0.4">
      <c r="A95" s="9">
        <v>20210407</v>
      </c>
      <c r="B95" s="9">
        <v>-10</v>
      </c>
      <c r="C95" s="1" t="s">
        <v>19</v>
      </c>
      <c r="D95" s="1" t="str">
        <f>VLOOKUP(C95,key!A:C,3,FALSE)</f>
        <v>T-heat</v>
      </c>
      <c r="E95" s="1" t="str">
        <f>F95&amp;"_"&amp;K95&amp;"_"&amp;B95</f>
        <v>T_10_-10</v>
      </c>
      <c r="F95" s="1" t="str">
        <f>LEFT(C95,1)</f>
        <v>T</v>
      </c>
      <c r="G95" s="1">
        <v>67</v>
      </c>
      <c r="H95" s="1">
        <v>52</v>
      </c>
      <c r="I95" s="1">
        <v>50</v>
      </c>
      <c r="J95" s="1">
        <f>((G95-H95)/I95*calibration_curve!$C$2*60)/VLOOKUP(C95,key!A:C,2,FALSE)</f>
        <v>182629.56521739133</v>
      </c>
      <c r="K95" s="1">
        <v>10</v>
      </c>
    </row>
    <row r="96" spans="1:11" x14ac:dyDescent="0.4">
      <c r="A96" s="9">
        <v>20210407</v>
      </c>
      <c r="B96" s="9">
        <v>-10</v>
      </c>
      <c r="C96" s="1" t="s">
        <v>20</v>
      </c>
      <c r="D96" s="1" t="str">
        <f>VLOOKUP(C96,key!A:C,3,FALSE)</f>
        <v>T-heat</v>
      </c>
      <c r="E96" s="1" t="str">
        <f>F96&amp;"_"&amp;K96&amp;"_"&amp;B96</f>
        <v>T_10_-10</v>
      </c>
      <c r="F96" s="1" t="str">
        <f>LEFT(C96,1)</f>
        <v>T</v>
      </c>
      <c r="G96" s="1">
        <v>67</v>
      </c>
      <c r="H96" s="1">
        <v>53</v>
      </c>
      <c r="I96" s="1">
        <v>50</v>
      </c>
      <c r="J96" s="1">
        <f>((G96-H96)/I96*calibration_curve!$C$2*60)/VLOOKUP(C96,key!A:C,2,FALSE)</f>
        <v>170454.26086956525</v>
      </c>
      <c r="K96" s="1">
        <v>10</v>
      </c>
    </row>
    <row r="97" spans="1:11" x14ac:dyDescent="0.4">
      <c r="A97" s="9">
        <v>20210407</v>
      </c>
      <c r="B97" s="9">
        <v>-10</v>
      </c>
      <c r="C97" s="1" t="s">
        <v>21</v>
      </c>
      <c r="D97" s="1" t="str">
        <f>VLOOKUP(C97,key!A:C,3,FALSE)</f>
        <v>T-heat</v>
      </c>
      <c r="E97" s="1" t="str">
        <f>F97&amp;"_"&amp;K97&amp;"_"&amp;B97</f>
        <v>T_10_-10</v>
      </c>
      <c r="F97" s="1" t="str">
        <f>LEFT(C97,1)</f>
        <v>T</v>
      </c>
      <c r="G97" s="1">
        <v>71</v>
      </c>
      <c r="H97" s="1">
        <v>49</v>
      </c>
      <c r="I97" s="1">
        <v>50</v>
      </c>
      <c r="J97" s="1">
        <f>((G97-H97)/I97*calibration_curve!$C$2*60)/VLOOKUP(C97,key!A:C,2,FALSE)</f>
        <v>236950.15384615384</v>
      </c>
      <c r="K97" s="1">
        <v>10</v>
      </c>
    </row>
    <row r="98" spans="1:11" x14ac:dyDescent="0.4">
      <c r="A98" s="9">
        <v>20210407</v>
      </c>
      <c r="B98" s="9">
        <v>-10</v>
      </c>
      <c r="C98" s="1" t="s">
        <v>22</v>
      </c>
      <c r="D98" s="1" t="str">
        <f>VLOOKUP(C98,key!A:C,3,FALSE)</f>
        <v>T-heat</v>
      </c>
      <c r="E98" s="1" t="str">
        <f>F98&amp;"_"&amp;K98&amp;"_"&amp;B98</f>
        <v>T_10_-10</v>
      </c>
      <c r="F98" s="1" t="str">
        <f>LEFT(C98,1)</f>
        <v>T</v>
      </c>
      <c r="G98" s="1">
        <v>73</v>
      </c>
      <c r="H98" s="1">
        <v>49</v>
      </c>
      <c r="I98" s="1">
        <v>50</v>
      </c>
      <c r="J98" s="1">
        <f>((G98-H98)/I98*calibration_curve!$C$2*60)/VLOOKUP(C98,key!A:C,2,FALSE)</f>
        <v>280032</v>
      </c>
      <c r="K98" s="1">
        <v>10</v>
      </c>
    </row>
    <row r="99" spans="1:11" x14ac:dyDescent="0.4">
      <c r="A99" s="9">
        <v>20210407</v>
      </c>
      <c r="B99" s="9">
        <v>-10</v>
      </c>
      <c r="C99" s="1" t="s">
        <v>23</v>
      </c>
      <c r="D99" s="1" t="str">
        <f>VLOOKUP(C99,key!A:C,3,FALSE)</f>
        <v>T-heat</v>
      </c>
      <c r="E99" s="1" t="str">
        <f>F99&amp;"_"&amp;K99&amp;"_"&amp;B99</f>
        <v>T_10_-10</v>
      </c>
      <c r="F99" s="1" t="str">
        <f>LEFT(C99,1)</f>
        <v>T</v>
      </c>
      <c r="G99" s="1">
        <v>72</v>
      </c>
      <c r="H99" s="1">
        <v>47</v>
      </c>
      <c r="I99" s="1">
        <v>50</v>
      </c>
      <c r="J99" s="1">
        <f>((G99-H99)/I99*calibration_curve!$C$2*60)/VLOOKUP(C99,key!A:C,2,FALSE)</f>
        <v>241406.89655172414</v>
      </c>
      <c r="K99" s="1">
        <v>10</v>
      </c>
    </row>
    <row r="100" spans="1:11" x14ac:dyDescent="0.4">
      <c r="A100" s="9">
        <v>20210407</v>
      </c>
      <c r="B100" s="9">
        <v>-10</v>
      </c>
      <c r="C100" s="1" t="s">
        <v>24</v>
      </c>
      <c r="D100" s="1" t="str">
        <f>VLOOKUP(C100,key!A:C,3,FALSE)</f>
        <v>T-heat</v>
      </c>
      <c r="E100" s="1" t="str">
        <f>F100&amp;"_"&amp;K100&amp;"_"&amp;B100</f>
        <v>T_10_-10</v>
      </c>
      <c r="F100" s="1" t="str">
        <f>LEFT(C100,1)</f>
        <v>T</v>
      </c>
      <c r="G100" s="1">
        <v>72</v>
      </c>
      <c r="H100" s="1">
        <v>47</v>
      </c>
      <c r="I100" s="1">
        <v>50</v>
      </c>
      <c r="J100" s="1">
        <f>((G100-H100)/I100*calibration_curve!$C$2*60)/VLOOKUP(C100,key!A:C,2,FALSE)</f>
        <v>333371.42857142858</v>
      </c>
      <c r="K100" s="1">
        <v>10</v>
      </c>
    </row>
    <row r="101" spans="1:11" x14ac:dyDescent="0.4">
      <c r="A101" s="9">
        <v>20210407</v>
      </c>
      <c r="B101" s="9">
        <v>-10</v>
      </c>
      <c r="C101" s="1" t="s">
        <v>25</v>
      </c>
      <c r="D101" s="1" t="str">
        <f>VLOOKUP(C101,key!A:C,3,FALSE)</f>
        <v>T-heat</v>
      </c>
      <c r="E101" s="1" t="str">
        <f>F101&amp;"_"&amp;K101&amp;"_"&amp;B101</f>
        <v>T_10_-10</v>
      </c>
      <c r="F101" s="1" t="str">
        <f>LEFT(C101,1)</f>
        <v>T</v>
      </c>
      <c r="G101" s="1">
        <v>72</v>
      </c>
      <c r="H101" s="1">
        <v>46</v>
      </c>
      <c r="I101" s="1">
        <v>50</v>
      </c>
      <c r="J101" s="1">
        <f>((G101-H101)/I101*calibration_curve!$C$2*60)/VLOOKUP(C101,key!A:C,2,FALSE)</f>
        <v>269660.44444444444</v>
      </c>
      <c r="K101" s="1">
        <v>10</v>
      </c>
    </row>
    <row r="102" spans="1:11" x14ac:dyDescent="0.4">
      <c r="A102" s="9">
        <v>20210407</v>
      </c>
      <c r="B102" s="9">
        <v>-10</v>
      </c>
      <c r="C102" s="1" t="s">
        <v>26</v>
      </c>
      <c r="D102" s="1" t="str">
        <f>VLOOKUP(C102,key!A:C,3,FALSE)</f>
        <v>T-heat</v>
      </c>
      <c r="E102" s="1" t="str">
        <f>F102&amp;"_"&amp;K102&amp;"_"&amp;B102</f>
        <v>T_10_-10</v>
      </c>
      <c r="F102" s="1" t="str">
        <f>LEFT(C102,1)</f>
        <v>T</v>
      </c>
      <c r="G102" s="1">
        <v>72</v>
      </c>
      <c r="H102" s="1">
        <v>49</v>
      </c>
      <c r="I102" s="1">
        <v>50</v>
      </c>
      <c r="J102" s="1">
        <f>((G102-H102)/I102*calibration_curve!$C$2*60)/VLOOKUP(C102,key!A:C,2,FALSE)</f>
        <v>257629.44000000003</v>
      </c>
      <c r="K102" s="1">
        <v>10</v>
      </c>
    </row>
    <row r="103" spans="1:11" x14ac:dyDescent="0.4">
      <c r="A103" s="9">
        <v>20210407</v>
      </c>
      <c r="B103" s="9">
        <v>-10</v>
      </c>
      <c r="C103" s="1" t="s">
        <v>27</v>
      </c>
      <c r="D103" s="1" t="str">
        <f>VLOOKUP(C103,key!A:C,3,FALSE)</f>
        <v>T-heat</v>
      </c>
      <c r="E103" s="1" t="str">
        <f>F103&amp;"_"&amp;K103&amp;"_"&amp;B103</f>
        <v>T_10_-10</v>
      </c>
      <c r="F103" s="1" t="str">
        <f>LEFT(C103,1)</f>
        <v>T</v>
      </c>
      <c r="G103" s="1">
        <v>72</v>
      </c>
      <c r="H103" s="1">
        <v>50</v>
      </c>
      <c r="I103" s="1">
        <v>50</v>
      </c>
      <c r="J103" s="1">
        <f>((G103-H103)/I103*calibration_curve!$C$2*60)/VLOOKUP(C103,key!A:C,2,FALSE)</f>
        <v>212438.06896551725</v>
      </c>
      <c r="K103" s="1">
        <v>10</v>
      </c>
    </row>
    <row r="104" spans="1:11" x14ac:dyDescent="0.4">
      <c r="A104" s="9">
        <v>20210407</v>
      </c>
      <c r="B104" s="9">
        <v>-10</v>
      </c>
      <c r="C104" s="1" t="s">
        <v>28</v>
      </c>
      <c r="D104" s="1" t="str">
        <f>VLOOKUP(C104,key!A:C,3,FALSE)</f>
        <v>T-heat</v>
      </c>
      <c r="E104" s="1" t="str">
        <f>F104&amp;"_"&amp;K104&amp;"_"&amp;B104</f>
        <v>T_10_-10</v>
      </c>
      <c r="F104" s="1" t="str">
        <f>LEFT(C104,1)</f>
        <v>T</v>
      </c>
      <c r="G104" s="1">
        <v>71</v>
      </c>
      <c r="H104" s="1">
        <v>45</v>
      </c>
      <c r="I104" s="1">
        <v>50</v>
      </c>
      <c r="J104" s="1">
        <f>((G104-H104)/I104*calibration_curve!$C$2*60)/VLOOKUP(C104,key!A:C,2,FALSE)</f>
        <v>291233.28000000003</v>
      </c>
      <c r="K104" s="1">
        <v>10</v>
      </c>
    </row>
    <row r="105" spans="1:11" x14ac:dyDescent="0.4">
      <c r="A105" s="9">
        <v>20210407</v>
      </c>
      <c r="B105" s="9">
        <v>-10</v>
      </c>
      <c r="C105" s="1" t="s">
        <v>29</v>
      </c>
      <c r="D105" s="1" t="str">
        <f>VLOOKUP(C105,key!A:C,3,FALSE)</f>
        <v>T-heat</v>
      </c>
      <c r="E105" s="1" t="str">
        <f>F105&amp;"_"&amp;K105&amp;"_"&amp;B105</f>
        <v>T_10_-10</v>
      </c>
      <c r="F105" s="1" t="str">
        <f>LEFT(C105,1)</f>
        <v>T</v>
      </c>
      <c r="G105" s="1">
        <v>72</v>
      </c>
      <c r="H105" s="1">
        <v>48</v>
      </c>
      <c r="I105" s="1">
        <v>50</v>
      </c>
      <c r="J105" s="1">
        <f>((G105-H105)/I105*calibration_curve!$C$2*60)/VLOOKUP(C105,key!A:C,2,FALSE)</f>
        <v>280032</v>
      </c>
      <c r="K105" s="1">
        <v>10</v>
      </c>
    </row>
    <row r="106" spans="1:11" x14ac:dyDescent="0.4">
      <c r="A106" s="9">
        <v>20210407</v>
      </c>
      <c r="B106" s="9">
        <v>-10</v>
      </c>
      <c r="C106" s="1" t="s">
        <v>30</v>
      </c>
      <c r="D106" s="1" t="str">
        <f>VLOOKUP(C106,key!A:C,3,FALSE)</f>
        <v>T-heat</v>
      </c>
      <c r="E106" s="1" t="str">
        <f>F106&amp;"_"&amp;K106&amp;"_"&amp;B106</f>
        <v>T_10_-10</v>
      </c>
      <c r="F106" s="1" t="str">
        <f>LEFT(C106,1)</f>
        <v>T</v>
      </c>
      <c r="G106" s="1">
        <v>68</v>
      </c>
      <c r="H106" s="1">
        <v>57</v>
      </c>
      <c r="I106" s="1">
        <v>45</v>
      </c>
      <c r="J106" s="1">
        <f>((G106-H106)/I106*calibration_curve!$C$2*60)/VLOOKUP(C106,key!A:C,2,FALSE)</f>
        <v>126763.45679012344</v>
      </c>
      <c r="K106" s="1">
        <v>10</v>
      </c>
    </row>
    <row r="107" spans="1:11" x14ac:dyDescent="0.4">
      <c r="A107" s="9">
        <v>20210407</v>
      </c>
      <c r="B107" s="9">
        <v>-10</v>
      </c>
      <c r="C107" s="1" t="s">
        <v>31</v>
      </c>
      <c r="D107" s="1" t="str">
        <f>VLOOKUP(C107,key!A:C,3,FALSE)</f>
        <v>T-heat</v>
      </c>
      <c r="E107" s="1" t="str">
        <f>F107&amp;"_"&amp;K107&amp;"_"&amp;B107</f>
        <v>T_10_-10</v>
      </c>
      <c r="F107" s="1" t="str">
        <f>LEFT(C107,1)</f>
        <v>T</v>
      </c>
      <c r="G107" s="1">
        <v>69</v>
      </c>
      <c r="H107" s="1">
        <v>59</v>
      </c>
      <c r="I107" s="1">
        <v>45</v>
      </c>
      <c r="J107" s="1">
        <f>((G107-H107)/I107*calibration_curve!$C$2*60)/VLOOKUP(C107,key!A:C,2,FALSE)</f>
        <v>124458.66666666666</v>
      </c>
      <c r="K107" s="1">
        <v>10</v>
      </c>
    </row>
    <row r="108" spans="1:11" x14ac:dyDescent="0.4">
      <c r="A108" s="9">
        <v>20210407</v>
      </c>
      <c r="B108" s="9">
        <v>-10</v>
      </c>
      <c r="C108" s="1" t="s">
        <v>32</v>
      </c>
      <c r="D108" s="1" t="str">
        <f>VLOOKUP(C108,key!A:C,3,FALSE)</f>
        <v>T-heat</v>
      </c>
      <c r="E108" s="1" t="str">
        <f>F108&amp;"_"&amp;K108&amp;"_"&amp;B108</f>
        <v>T_10_-10</v>
      </c>
      <c r="F108" s="1" t="str">
        <f>LEFT(C108,1)</f>
        <v>T</v>
      </c>
      <c r="G108" s="1">
        <v>69</v>
      </c>
      <c r="H108" s="1">
        <v>59</v>
      </c>
      <c r="I108" s="1">
        <v>45</v>
      </c>
      <c r="J108" s="1">
        <f>((G108-H108)/I108*calibration_curve!$C$2*60)/VLOOKUP(C108,key!A:C,2,FALSE)</f>
        <v>100369.89247311826</v>
      </c>
      <c r="K108" s="1">
        <v>10</v>
      </c>
    </row>
    <row r="109" spans="1:11" x14ac:dyDescent="0.4">
      <c r="A109" s="9">
        <v>20210407</v>
      </c>
      <c r="B109" s="9">
        <v>-10</v>
      </c>
      <c r="C109" s="1" t="s">
        <v>33</v>
      </c>
      <c r="D109" s="1" t="str">
        <f>VLOOKUP(C109,key!A:C,3,FALSE)</f>
        <v>T-heat</v>
      </c>
      <c r="E109" s="1" t="str">
        <f>F109&amp;"_"&amp;K109&amp;"_"&amp;B109</f>
        <v>T_10_-10</v>
      </c>
      <c r="F109" s="1" t="str">
        <f>LEFT(C109,1)</f>
        <v>T</v>
      </c>
      <c r="G109" s="1">
        <v>69</v>
      </c>
      <c r="H109" s="1">
        <v>58</v>
      </c>
      <c r="I109" s="1">
        <v>45</v>
      </c>
      <c r="J109" s="1">
        <f>((G109-H109)/I109*calibration_curve!$C$2*60)/VLOOKUP(C109,key!A:C,2,FALSE)</f>
        <v>114087.11111111111</v>
      </c>
      <c r="K109" s="1">
        <v>10</v>
      </c>
    </row>
    <row r="110" spans="1:11" x14ac:dyDescent="0.4">
      <c r="A110" s="9">
        <v>20210407</v>
      </c>
      <c r="B110" s="9">
        <v>-10</v>
      </c>
      <c r="C110" s="1" t="s">
        <v>34</v>
      </c>
      <c r="D110" s="1" t="str">
        <f>VLOOKUP(C110,key!A:C,3,FALSE)</f>
        <v>T-heat</v>
      </c>
      <c r="E110" s="1" t="str">
        <f>F110&amp;"_"&amp;K110&amp;"_"&amp;B110</f>
        <v>T_10_-10</v>
      </c>
      <c r="F110" s="1" t="str">
        <f>LEFT(C110,1)</f>
        <v>T</v>
      </c>
      <c r="G110" s="1">
        <v>69</v>
      </c>
      <c r="H110" s="1">
        <v>57</v>
      </c>
      <c r="I110" s="1">
        <v>45</v>
      </c>
      <c r="J110" s="1">
        <f>((G110-H110)/I110*calibration_curve!$C$2*60)/VLOOKUP(C110,key!A:C,2,FALSE)</f>
        <v>196513.68421052632</v>
      </c>
      <c r="K110" s="1">
        <v>10</v>
      </c>
    </row>
    <row r="111" spans="1:11" x14ac:dyDescent="0.4">
      <c r="A111" s="9">
        <v>20210407</v>
      </c>
      <c r="B111" s="9">
        <v>-10</v>
      </c>
      <c r="C111" s="1" t="s">
        <v>35</v>
      </c>
      <c r="D111" s="1" t="str">
        <f>VLOOKUP(C111,key!A:C,3,FALSE)</f>
        <v>T-heat</v>
      </c>
      <c r="E111" s="1" t="str">
        <f>F111&amp;"_"&amp;K111&amp;"_"&amp;B111</f>
        <v>T_10_-10</v>
      </c>
      <c r="F111" s="1" t="str">
        <f>LEFT(C111,1)</f>
        <v>T</v>
      </c>
      <c r="G111" s="1">
        <v>69</v>
      </c>
      <c r="H111" s="1">
        <v>59</v>
      </c>
      <c r="I111" s="1">
        <v>45</v>
      </c>
      <c r="J111" s="1">
        <f>((G111-H111)/I111*calibration_curve!$C$2*60)/VLOOKUP(C111,key!A:C,2,FALSE)</f>
        <v>107291.9540229885</v>
      </c>
      <c r="K111" s="1">
        <v>10</v>
      </c>
    </row>
    <row r="112" spans="1:11" x14ac:dyDescent="0.4">
      <c r="A112" s="9">
        <v>20210407</v>
      </c>
      <c r="B112" s="9">
        <v>-10</v>
      </c>
      <c r="C112" s="1" t="s">
        <v>36</v>
      </c>
      <c r="D112" s="1" t="str">
        <f>VLOOKUP(C112,key!A:C,3,FALSE)</f>
        <v>T-heat</v>
      </c>
      <c r="E112" s="1" t="str">
        <f>F112&amp;"_"&amp;K112&amp;"_"&amp;B112</f>
        <v>T_10_-10</v>
      </c>
      <c r="F112" s="1" t="str">
        <f>LEFT(C112,1)</f>
        <v>T</v>
      </c>
      <c r="G112" s="1">
        <v>69</v>
      </c>
      <c r="H112" s="1">
        <v>60</v>
      </c>
      <c r="I112" s="1">
        <v>45</v>
      </c>
      <c r="J112" s="1">
        <f>((G112-H112)/I112*calibration_curve!$C$2*60)/VLOOKUP(C112,key!A:C,2,FALSE)</f>
        <v>96562.758620689652</v>
      </c>
      <c r="K112" s="1">
        <v>10</v>
      </c>
    </row>
    <row r="113" spans="1:11" x14ac:dyDescent="0.4">
      <c r="A113" s="9">
        <v>20210407</v>
      </c>
      <c r="B113" s="9">
        <v>-10</v>
      </c>
      <c r="C113" s="1" t="s">
        <v>37</v>
      </c>
      <c r="D113" s="1" t="str">
        <f>VLOOKUP(C113,key!A:C,3,FALSE)</f>
        <v>T-heat</v>
      </c>
      <c r="E113" s="1" t="str">
        <f>F113&amp;"_"&amp;K113&amp;"_"&amp;B113</f>
        <v>T_10_-10</v>
      </c>
      <c r="F113" s="1" t="str">
        <f>LEFT(C113,1)</f>
        <v>T</v>
      </c>
      <c r="G113" s="1">
        <v>69</v>
      </c>
      <c r="H113" s="1">
        <v>58</v>
      </c>
      <c r="I113" s="1">
        <v>45</v>
      </c>
      <c r="J113" s="1">
        <f>((G113-H113)/I113*calibration_curve!$C$2*60)/VLOOKUP(C113,key!A:C,2,FALSE)</f>
        <v>131638.97435897434</v>
      </c>
      <c r="K113" s="1">
        <v>10</v>
      </c>
    </row>
    <row r="114" spans="1:11" x14ac:dyDescent="0.4">
      <c r="A114" s="9">
        <v>20210407</v>
      </c>
      <c r="B114" s="9">
        <v>-10</v>
      </c>
      <c r="C114" s="1" t="s">
        <v>38</v>
      </c>
      <c r="D114" s="1" t="str">
        <f>VLOOKUP(C114,key!A:C,3,FALSE)</f>
        <v>T-heat</v>
      </c>
      <c r="E114" s="1" t="str">
        <f>F114&amp;"_"&amp;K114&amp;"_"&amp;B114</f>
        <v>T_10_-10</v>
      </c>
      <c r="F114" s="1" t="str">
        <f>LEFT(C114,1)</f>
        <v>T</v>
      </c>
      <c r="G114" s="1">
        <v>69</v>
      </c>
      <c r="H114" s="1">
        <v>57</v>
      </c>
      <c r="I114" s="1">
        <v>45</v>
      </c>
      <c r="J114" s="1">
        <f>((G114-H114)/I114*calibration_curve!$C$2*60)/VLOOKUP(C114,key!A:C,2,FALSE)</f>
        <v>155573.33333333334</v>
      </c>
      <c r="K114" s="1">
        <v>10</v>
      </c>
    </row>
    <row r="115" spans="1:11" x14ac:dyDescent="0.4">
      <c r="A115" s="9">
        <v>20210407</v>
      </c>
      <c r="B115" s="9">
        <v>-10</v>
      </c>
      <c r="C115" s="1" t="s">
        <v>39</v>
      </c>
      <c r="D115" s="1" t="str">
        <f>VLOOKUP(C115,key!A:C,3,FALSE)</f>
        <v>T-control</v>
      </c>
      <c r="E115" s="1" t="str">
        <f>F115&amp;"_"&amp;K115&amp;"_"&amp;B115</f>
        <v>T_10_-10</v>
      </c>
      <c r="F115" s="1" t="str">
        <f>LEFT(C115,1)</f>
        <v>T</v>
      </c>
      <c r="G115" s="1">
        <v>71</v>
      </c>
      <c r="H115" s="1">
        <v>48</v>
      </c>
      <c r="I115" s="1">
        <v>50</v>
      </c>
      <c r="J115" s="1">
        <f>((G115-H115)/I115*calibration_curve!$C$2*60)/VLOOKUP(C115,key!A:C,2,FALSE)</f>
        <v>257629.44000000003</v>
      </c>
      <c r="K115" s="1">
        <v>10</v>
      </c>
    </row>
    <row r="116" spans="1:11" x14ac:dyDescent="0.4">
      <c r="A116" s="9">
        <v>20210407</v>
      </c>
      <c r="B116" s="9">
        <v>-10</v>
      </c>
      <c r="C116" s="1" t="s">
        <v>40</v>
      </c>
      <c r="D116" s="1" t="str">
        <f>VLOOKUP(C116,key!A:C,3,FALSE)</f>
        <v>T-heat</v>
      </c>
      <c r="E116" s="1" t="str">
        <f>F116&amp;"_"&amp;K116&amp;"_"&amp;B116</f>
        <v>T_10_-10</v>
      </c>
      <c r="F116" s="1" t="str">
        <f>LEFT(C116,1)</f>
        <v>T</v>
      </c>
      <c r="G116" s="1">
        <v>69</v>
      </c>
      <c r="H116" s="1">
        <v>59</v>
      </c>
      <c r="I116" s="1">
        <v>45</v>
      </c>
      <c r="J116" s="1">
        <f>((G116-H116)/I116*calibration_curve!$C$2*60)/VLOOKUP(C116,key!A:C,2,FALSE)</f>
        <v>141430.30303030301</v>
      </c>
      <c r="K116" s="1">
        <v>10</v>
      </c>
    </row>
    <row r="117" spans="1:11" x14ac:dyDescent="0.4">
      <c r="A117" s="9">
        <v>20210407</v>
      </c>
      <c r="B117" s="9">
        <v>-10</v>
      </c>
      <c r="C117" s="1" t="s">
        <v>41</v>
      </c>
      <c r="D117" s="1" t="str">
        <f>VLOOKUP(C117,key!A:C,3,FALSE)</f>
        <v>T-control</v>
      </c>
      <c r="E117" s="1" t="str">
        <f>F117&amp;"_"&amp;K117&amp;"_"&amp;B117</f>
        <v>T_10_-10</v>
      </c>
      <c r="F117" s="1" t="str">
        <f>LEFT(C117,1)</f>
        <v>T</v>
      </c>
      <c r="G117" s="1">
        <v>69</v>
      </c>
      <c r="H117" s="1">
        <v>58</v>
      </c>
      <c r="I117" s="1">
        <v>45</v>
      </c>
      <c r="J117" s="1">
        <f>((G117-H117)/I117*calibration_curve!$C$2*60)/VLOOKUP(C117,key!A:C,2,FALSE)</f>
        <v>136904.53333333333</v>
      </c>
      <c r="K117" s="1">
        <v>10</v>
      </c>
    </row>
    <row r="118" spans="1:11" x14ac:dyDescent="0.4">
      <c r="A118" s="9">
        <v>20210407</v>
      </c>
      <c r="B118" s="9">
        <v>-10</v>
      </c>
      <c r="C118" s="1" t="s">
        <v>42</v>
      </c>
      <c r="D118" s="1" t="str">
        <f>VLOOKUP(C118,key!A:C,3,FALSE)</f>
        <v>T-control</v>
      </c>
      <c r="E118" s="1" t="str">
        <f>F118&amp;"_"&amp;K118&amp;"_"&amp;B118</f>
        <v>T_10_-10</v>
      </c>
      <c r="F118" s="1" t="str">
        <f>LEFT(C118,1)</f>
        <v>T</v>
      </c>
      <c r="G118" s="1">
        <v>67</v>
      </c>
      <c r="H118" s="1">
        <v>42</v>
      </c>
      <c r="I118" s="1">
        <v>45</v>
      </c>
      <c r="J118" s="1">
        <f>((G118-H118)/I118*calibration_curve!$C$2*60)/VLOOKUP(C118,key!A:C,2,FALSE)</f>
        <v>311146.66666666669</v>
      </c>
      <c r="K118" s="1">
        <v>10</v>
      </c>
    </row>
    <row r="119" spans="1:11" x14ac:dyDescent="0.4">
      <c r="A119" s="9">
        <v>20210407</v>
      </c>
      <c r="B119" s="9">
        <v>-10</v>
      </c>
      <c r="C119" s="1" t="s">
        <v>43</v>
      </c>
      <c r="D119" s="1" t="str">
        <f>VLOOKUP(C119,key!A:C,3,FALSE)</f>
        <v>T-control</v>
      </c>
      <c r="E119" s="1" t="str">
        <f>F119&amp;"_"&amp;K119&amp;"_"&amp;B119</f>
        <v>T_10_-10</v>
      </c>
      <c r="F119" s="1" t="str">
        <f>LEFT(C119,1)</f>
        <v>T</v>
      </c>
      <c r="G119" s="1">
        <v>66</v>
      </c>
      <c r="H119" s="1">
        <v>59</v>
      </c>
      <c r="I119" s="1">
        <v>45</v>
      </c>
      <c r="J119" s="1">
        <f>((G119-H119)/I119*calibration_curve!$C$2*60)/VLOOKUP(C119,key!A:C,2,FALSE)</f>
        <v>94696.811594202911</v>
      </c>
      <c r="K119" s="1">
        <v>10</v>
      </c>
    </row>
    <row r="120" spans="1:11" x14ac:dyDescent="0.4">
      <c r="A120" s="9">
        <v>20210407</v>
      </c>
      <c r="B120" s="9">
        <v>-10</v>
      </c>
      <c r="C120" s="1" t="s">
        <v>44</v>
      </c>
      <c r="D120" s="1" t="str">
        <f>VLOOKUP(C120,key!A:C,3,FALSE)</f>
        <v>T-control</v>
      </c>
      <c r="E120" s="1" t="str">
        <f>F120&amp;"_"&amp;K120&amp;"_"&amp;B120</f>
        <v>T_10_-10</v>
      </c>
      <c r="F120" s="1" t="str">
        <f>LEFT(C120,1)</f>
        <v>T</v>
      </c>
      <c r="G120" s="1">
        <v>65</v>
      </c>
      <c r="H120" s="1">
        <v>59</v>
      </c>
      <c r="I120" s="1">
        <v>45</v>
      </c>
      <c r="J120" s="1">
        <f>((G120-H120)/I120*calibration_curve!$C$2*60)/VLOOKUP(C120,key!A:C,2,FALSE)</f>
        <v>77786.666666666672</v>
      </c>
      <c r="K120" s="1">
        <v>10</v>
      </c>
    </row>
    <row r="121" spans="1:11" x14ac:dyDescent="0.4">
      <c r="A121" s="9">
        <v>20210407</v>
      </c>
      <c r="B121" s="9">
        <v>-10</v>
      </c>
      <c r="C121" s="1" t="s">
        <v>45</v>
      </c>
      <c r="D121" s="1" t="str">
        <f>VLOOKUP(C121,key!A:C,3,FALSE)</f>
        <v>T-control</v>
      </c>
      <c r="E121" s="1" t="str">
        <f>F121&amp;"_"&amp;K121&amp;"_"&amp;B121</f>
        <v>T_10_-10</v>
      </c>
      <c r="F121" s="1" t="str">
        <f>LEFT(C121,1)</f>
        <v>T</v>
      </c>
      <c r="G121" s="1">
        <v>66</v>
      </c>
      <c r="H121" s="1">
        <v>59</v>
      </c>
      <c r="I121" s="1">
        <v>45</v>
      </c>
      <c r="J121" s="1">
        <f>((G121-H121)/I121*calibration_curve!$C$2*60)/VLOOKUP(C121,key!A:C,2,FALSE)</f>
        <v>90751.111111111124</v>
      </c>
      <c r="K121" s="1">
        <v>10</v>
      </c>
    </row>
    <row r="122" spans="1:11" x14ac:dyDescent="0.4">
      <c r="A122" s="9">
        <v>20210407</v>
      </c>
      <c r="B122" s="9">
        <v>-10</v>
      </c>
      <c r="C122" s="1" t="s">
        <v>46</v>
      </c>
      <c r="D122" s="1" t="str">
        <f>VLOOKUP(C122,key!A:C,3,FALSE)</f>
        <v>T-control</v>
      </c>
      <c r="E122" s="1" t="str">
        <f>F122&amp;"_"&amp;K122&amp;"_"&amp;B122</f>
        <v>T_10_-10</v>
      </c>
      <c r="F122" s="1" t="str">
        <f>LEFT(C122,1)</f>
        <v>T</v>
      </c>
      <c r="G122" s="1">
        <v>65</v>
      </c>
      <c r="H122" s="1">
        <v>58</v>
      </c>
      <c r="I122" s="1">
        <v>45</v>
      </c>
      <c r="J122" s="1">
        <f>((G122-H122)/I122*calibration_curve!$C$2*60)/VLOOKUP(C122,key!A:C,2,FALSE)</f>
        <v>94696.811594202911</v>
      </c>
      <c r="K122" s="1">
        <v>10</v>
      </c>
    </row>
    <row r="123" spans="1:11" x14ac:dyDescent="0.4">
      <c r="A123" s="9">
        <v>20210407</v>
      </c>
      <c r="B123" s="9">
        <v>-10</v>
      </c>
      <c r="C123" s="1" t="s">
        <v>47</v>
      </c>
      <c r="D123" s="1" t="str">
        <f>VLOOKUP(C123,key!A:C,3,FALSE)</f>
        <v>T-heat</v>
      </c>
      <c r="E123" s="1" t="str">
        <f>F123&amp;"_"&amp;K123&amp;"_"&amp;B123</f>
        <v>T_10_-10</v>
      </c>
      <c r="F123" s="1" t="str">
        <f>LEFT(C123,1)</f>
        <v>T</v>
      </c>
      <c r="G123" s="1">
        <v>64</v>
      </c>
      <c r="H123" s="1">
        <v>59</v>
      </c>
      <c r="I123" s="1">
        <v>45</v>
      </c>
      <c r="J123" s="1">
        <f>((G123-H123)/I123*calibration_curve!$C$2*60)/VLOOKUP(C123,key!A:C,2,FALSE)</f>
        <v>59835.897435897423</v>
      </c>
      <c r="K123" s="1">
        <v>10</v>
      </c>
    </row>
    <row r="124" spans="1:11" x14ac:dyDescent="0.4">
      <c r="A124" s="9">
        <v>20210407</v>
      </c>
      <c r="B124" s="9">
        <v>-10</v>
      </c>
      <c r="C124" s="1" t="s">
        <v>48</v>
      </c>
      <c r="D124" s="1" t="str">
        <f>VLOOKUP(C124,key!A:C,3,FALSE)</f>
        <v>T-control</v>
      </c>
      <c r="E124" s="1" t="str">
        <f>F124&amp;"_"&amp;K124&amp;"_"&amp;B124</f>
        <v>T_10_-10</v>
      </c>
      <c r="F124" s="1" t="str">
        <f>LEFT(C124,1)</f>
        <v>T</v>
      </c>
      <c r="G124" s="1">
        <v>65</v>
      </c>
      <c r="H124" s="1">
        <v>52</v>
      </c>
      <c r="I124" s="1">
        <v>30</v>
      </c>
      <c r="J124" s="1">
        <f>((G124-H124)/I124*calibration_curve!$C$2*60)/VLOOKUP(C124,key!A:C,2,FALSE)</f>
        <v>233360</v>
      </c>
      <c r="K124" s="1">
        <v>10</v>
      </c>
    </row>
    <row r="125" spans="1:11" x14ac:dyDescent="0.4">
      <c r="A125" s="9">
        <v>20210407</v>
      </c>
      <c r="B125" s="9">
        <v>-10</v>
      </c>
      <c r="C125" s="1" t="s">
        <v>49</v>
      </c>
      <c r="D125" s="1" t="str">
        <f>VLOOKUP(C125,key!A:C,3,FALSE)</f>
        <v>T-control</v>
      </c>
      <c r="E125" s="1" t="str">
        <f>F125&amp;"_"&amp;K125&amp;"_"&amp;B125</f>
        <v>T_10_-10</v>
      </c>
      <c r="F125" s="1" t="str">
        <f>LEFT(C125,1)</f>
        <v>T</v>
      </c>
      <c r="G125" s="1">
        <v>64</v>
      </c>
      <c r="H125" s="1">
        <v>51</v>
      </c>
      <c r="I125" s="1">
        <v>30</v>
      </c>
      <c r="J125" s="1">
        <f>((G125-H125)/I125*calibration_curve!$C$2*60)/VLOOKUP(C125,key!A:C,2,FALSE)</f>
        <v>242694.39999999999</v>
      </c>
      <c r="K125" s="1">
        <v>10</v>
      </c>
    </row>
    <row r="126" spans="1:11" x14ac:dyDescent="0.4">
      <c r="A126" s="9">
        <v>20210407</v>
      </c>
      <c r="B126" s="9">
        <v>-10</v>
      </c>
      <c r="C126" s="1" t="s">
        <v>50</v>
      </c>
      <c r="D126" s="1" t="str">
        <f>VLOOKUP(C126,key!A:C,3,FALSE)</f>
        <v>T-control</v>
      </c>
      <c r="E126" s="1" t="str">
        <f>F126&amp;"_"&amp;K126&amp;"_"&amp;B126</f>
        <v>T_10_-10</v>
      </c>
      <c r="F126" s="1" t="str">
        <f>LEFT(C126,1)</f>
        <v>T</v>
      </c>
      <c r="G126" s="1">
        <v>64</v>
      </c>
      <c r="H126" s="1">
        <v>51</v>
      </c>
      <c r="I126" s="1">
        <v>30</v>
      </c>
      <c r="J126" s="1">
        <f>((G126-H126)/I126*calibration_curve!$C$2*60)/VLOOKUP(C126,key!A:C,2,FALSE)</f>
        <v>209219.31034482759</v>
      </c>
      <c r="K126" s="1">
        <v>10</v>
      </c>
    </row>
    <row r="127" spans="1:11" x14ac:dyDescent="0.4">
      <c r="A127" s="9">
        <v>20210407</v>
      </c>
      <c r="B127" s="9">
        <v>-10</v>
      </c>
      <c r="C127" s="1" t="s">
        <v>51</v>
      </c>
      <c r="D127" s="1" t="str">
        <f>VLOOKUP(C127,key!A:C,3,FALSE)</f>
        <v>T-control</v>
      </c>
      <c r="E127" s="1" t="str">
        <f>F127&amp;"_"&amp;K127&amp;"_"&amp;B127</f>
        <v>T_10_-10</v>
      </c>
      <c r="F127" s="1" t="str">
        <f>LEFT(C127,1)</f>
        <v>T</v>
      </c>
      <c r="G127" s="1">
        <v>64</v>
      </c>
      <c r="H127" s="1">
        <v>51</v>
      </c>
      <c r="I127" s="1">
        <v>30</v>
      </c>
      <c r="J127" s="1">
        <f>((G127-H127)/I127*calibration_curve!$C$2*60)/VLOOKUP(C127,key!A:C,2,FALSE)</f>
        <v>252806.66666666669</v>
      </c>
      <c r="K127" s="1">
        <v>10</v>
      </c>
    </row>
    <row r="128" spans="1:11" x14ac:dyDescent="0.4">
      <c r="A128" s="9">
        <v>20210407</v>
      </c>
      <c r="B128" s="9">
        <v>-10</v>
      </c>
      <c r="C128" s="1" t="s">
        <v>52</v>
      </c>
      <c r="D128" s="1" t="str">
        <f>VLOOKUP(C128,key!A:C,3,FALSE)</f>
        <v>T-control</v>
      </c>
      <c r="E128" s="1" t="str">
        <f>F128&amp;"_"&amp;K128&amp;"_"&amp;B128</f>
        <v>T_10_-10</v>
      </c>
      <c r="F128" s="1" t="str">
        <f>LEFT(C128,1)</f>
        <v>T</v>
      </c>
      <c r="G128" s="1">
        <v>64</v>
      </c>
      <c r="H128" s="1">
        <v>51</v>
      </c>
      <c r="I128" s="1">
        <v>30</v>
      </c>
      <c r="J128" s="1">
        <f>((G128-H128)/I128*calibration_curve!$C$2*60)/VLOOKUP(C128,key!A:C,2,FALSE)</f>
        <v>263798.26086956525</v>
      </c>
      <c r="K128" s="1">
        <v>10</v>
      </c>
    </row>
    <row r="129" spans="1:11" x14ac:dyDescent="0.4">
      <c r="A129" s="9">
        <v>20210407</v>
      </c>
      <c r="B129" s="9">
        <v>-10</v>
      </c>
      <c r="C129" s="1" t="s">
        <v>53</v>
      </c>
      <c r="D129" s="1" t="str">
        <f>VLOOKUP(C129,key!A:C,3,FALSE)</f>
        <v>T-control</v>
      </c>
      <c r="E129" s="1" t="str">
        <f>F129&amp;"_"&amp;K129&amp;"_"&amp;B129</f>
        <v>T_10_-10</v>
      </c>
      <c r="F129" s="1" t="str">
        <f>LEFT(C129,1)</f>
        <v>T</v>
      </c>
      <c r="G129" s="1">
        <v>64</v>
      </c>
      <c r="H129" s="1">
        <v>48</v>
      </c>
      <c r="I129" s="1">
        <v>30</v>
      </c>
      <c r="J129" s="1">
        <f>((G129-H129)/I129*calibration_curve!$C$2*60)/VLOOKUP(C129,key!A:C,2,FALSE)</f>
        <v>311146.66666666669</v>
      </c>
      <c r="K129" s="1">
        <v>10</v>
      </c>
    </row>
    <row r="130" spans="1:11" x14ac:dyDescent="0.4">
      <c r="A130" s="9">
        <v>20210407</v>
      </c>
      <c r="B130" s="9">
        <v>-10</v>
      </c>
      <c r="C130" s="1" t="s">
        <v>54</v>
      </c>
      <c r="D130" s="1" t="str">
        <f>VLOOKUP(C130,key!A:C,3,FALSE)</f>
        <v>T-control</v>
      </c>
      <c r="E130" s="1" t="str">
        <f>F130&amp;"_"&amp;K130&amp;"_"&amp;B130</f>
        <v>T_10_-10</v>
      </c>
      <c r="F130" s="1" t="str">
        <f>LEFT(C130,1)</f>
        <v>T</v>
      </c>
      <c r="G130" s="1">
        <v>64</v>
      </c>
      <c r="H130" s="1">
        <v>50</v>
      </c>
      <c r="I130" s="1">
        <v>30</v>
      </c>
      <c r="J130" s="1">
        <f>((G130-H130)/I130*calibration_curve!$C$2*60)/VLOOKUP(C130,key!A:C,2,FALSE)</f>
        <v>251310.76923076922</v>
      </c>
      <c r="K130" s="1">
        <v>10</v>
      </c>
    </row>
    <row r="131" spans="1:11" x14ac:dyDescent="0.4">
      <c r="A131" s="9">
        <v>20210407</v>
      </c>
      <c r="B131" s="9">
        <v>-10</v>
      </c>
      <c r="C131" s="1" t="s">
        <v>55</v>
      </c>
      <c r="D131" s="1" t="str">
        <f>VLOOKUP(C131,key!A:C,3,FALSE)</f>
        <v>T-control</v>
      </c>
      <c r="E131" s="1" t="str">
        <f>F131&amp;"_"&amp;K131&amp;"_"&amp;B131</f>
        <v>T_10_-10</v>
      </c>
      <c r="F131" s="1" t="str">
        <f>LEFT(C131,1)</f>
        <v>T</v>
      </c>
      <c r="G131" s="1">
        <v>64</v>
      </c>
      <c r="H131" s="1">
        <v>50</v>
      </c>
      <c r="I131" s="1">
        <v>30</v>
      </c>
      <c r="J131" s="1">
        <f>((G131-H131)/I131*calibration_curve!$C$2*60)/VLOOKUP(C131,key!A:C,2,FALSE)</f>
        <v>261363.20000000001</v>
      </c>
      <c r="K131" s="1">
        <v>10</v>
      </c>
    </row>
    <row r="132" spans="1:11" x14ac:dyDescent="0.4">
      <c r="A132" s="9">
        <v>20210407</v>
      </c>
      <c r="B132" s="9">
        <v>-10</v>
      </c>
      <c r="C132" s="1" t="s">
        <v>56</v>
      </c>
      <c r="D132" s="1" t="str">
        <f>VLOOKUP(C132,key!A:C,3,FALSE)</f>
        <v>T-control</v>
      </c>
      <c r="E132" s="1" t="str">
        <f>F132&amp;"_"&amp;K132&amp;"_"&amp;B132</f>
        <v>T_10_-10</v>
      </c>
      <c r="F132" s="1" t="str">
        <f>LEFT(C132,1)</f>
        <v>T</v>
      </c>
      <c r="G132" s="1">
        <v>64</v>
      </c>
      <c r="H132" s="1">
        <v>50</v>
      </c>
      <c r="I132" s="1">
        <v>30</v>
      </c>
      <c r="J132" s="1">
        <f>((G132-H132)/I132*calibration_curve!$C$2*60)/VLOOKUP(C132,key!A:C,2,FALSE)</f>
        <v>261363.20000000001</v>
      </c>
      <c r="K132" s="1">
        <v>10</v>
      </c>
    </row>
    <row r="133" spans="1:11" x14ac:dyDescent="0.4">
      <c r="A133" s="9">
        <v>20210407</v>
      </c>
      <c r="B133" s="9">
        <v>-10</v>
      </c>
      <c r="C133" s="1" t="s">
        <v>57</v>
      </c>
      <c r="D133" s="1" t="str">
        <f>VLOOKUP(C133,key!A:C,3,FALSE)</f>
        <v>T-control</v>
      </c>
      <c r="E133" s="1" t="str">
        <f>F133&amp;"_"&amp;K133&amp;"_"&amp;B133</f>
        <v>T_10_-10</v>
      </c>
      <c r="F133" s="1" t="str">
        <f>LEFT(C133,1)</f>
        <v>T</v>
      </c>
      <c r="G133" s="1">
        <v>64</v>
      </c>
      <c r="H133" s="1">
        <v>52</v>
      </c>
      <c r="I133" s="1">
        <v>30</v>
      </c>
      <c r="J133" s="1">
        <f>((G133-H133)/I133*calibration_curve!$C$2*60)/VLOOKUP(C133,key!A:C,2,FALSE)</f>
        <v>233360</v>
      </c>
      <c r="K133" s="1">
        <v>10</v>
      </c>
    </row>
    <row r="134" spans="1:11" x14ac:dyDescent="0.4">
      <c r="A134" s="9">
        <v>20210407</v>
      </c>
      <c r="B134" s="9">
        <v>-10</v>
      </c>
      <c r="C134" s="1" t="s">
        <v>58</v>
      </c>
      <c r="D134" s="1" t="str">
        <f>VLOOKUP(C134,key!A:C,3,FALSE)</f>
        <v>T-control</v>
      </c>
      <c r="E134" s="1" t="str">
        <f>F134&amp;"_"&amp;K134&amp;"_"&amp;B134</f>
        <v>T_10_-10</v>
      </c>
      <c r="F134" s="1" t="str">
        <f>LEFT(C134,1)</f>
        <v>T</v>
      </c>
      <c r="G134" s="1">
        <v>63</v>
      </c>
      <c r="H134" s="1">
        <v>51</v>
      </c>
      <c r="I134" s="1">
        <v>30</v>
      </c>
      <c r="J134" s="1">
        <f>((G134-H134)/I134*calibration_curve!$C$2*60)/VLOOKUP(C134,key!A:C,2,FALSE)</f>
        <v>266697.14285714284</v>
      </c>
      <c r="K134" s="1">
        <v>10</v>
      </c>
    </row>
    <row r="135" spans="1:11" x14ac:dyDescent="0.4">
      <c r="A135" s="9">
        <v>20210407</v>
      </c>
      <c r="B135" s="9">
        <v>-10</v>
      </c>
      <c r="C135" s="1" t="s">
        <v>59</v>
      </c>
      <c r="D135" s="1" t="str">
        <f>VLOOKUP(C135,key!A:C,3,FALSE)</f>
        <v>T-heat</v>
      </c>
      <c r="E135" s="1" t="str">
        <f>F135&amp;"_"&amp;K135&amp;"_"&amp;B135</f>
        <v>T_10_-10</v>
      </c>
      <c r="F135" s="1" t="str">
        <f>LEFT(C135,1)</f>
        <v>T</v>
      </c>
      <c r="G135" s="1">
        <v>59</v>
      </c>
      <c r="H135" s="1">
        <v>52</v>
      </c>
      <c r="I135" s="1">
        <v>30</v>
      </c>
      <c r="J135" s="1">
        <f>((G135-H135)/I135*calibration_curve!$C$2*60)/VLOOKUP(C135,key!A:C,2,FALSE)</f>
        <v>116680.00000000001</v>
      </c>
      <c r="K135" s="1">
        <v>10</v>
      </c>
    </row>
    <row r="136" spans="1:11" x14ac:dyDescent="0.4">
      <c r="A136" s="9">
        <v>20210407</v>
      </c>
      <c r="B136" s="9">
        <v>-10</v>
      </c>
      <c r="C136" s="1" t="s">
        <v>60</v>
      </c>
      <c r="D136" s="1" t="str">
        <f>VLOOKUP(C136,key!A:C,3,FALSE)</f>
        <v>T-control</v>
      </c>
      <c r="E136" s="1" t="str">
        <f>F136&amp;"_"&amp;K136&amp;"_"&amp;B136</f>
        <v>T_10_-10</v>
      </c>
      <c r="F136" s="1" t="str">
        <f>LEFT(C136,1)</f>
        <v>T</v>
      </c>
      <c r="G136" s="1">
        <v>60</v>
      </c>
      <c r="H136" s="1">
        <v>51</v>
      </c>
      <c r="I136" s="1">
        <v>30</v>
      </c>
      <c r="J136" s="1">
        <f>((G136-H136)/I136*calibration_curve!$C$2*60)/VLOOKUP(C136,key!A:C,2,FALSE)</f>
        <v>168019.20000000001</v>
      </c>
      <c r="K136" s="1">
        <v>10</v>
      </c>
    </row>
    <row r="137" spans="1:11" x14ac:dyDescent="0.4">
      <c r="A137" s="9">
        <v>20210407</v>
      </c>
      <c r="B137" s="9">
        <v>-10</v>
      </c>
      <c r="C137" s="1" t="s">
        <v>61</v>
      </c>
      <c r="D137" s="1" t="str">
        <f>VLOOKUP(C137,key!A:C,3,FALSE)</f>
        <v>T-heat</v>
      </c>
      <c r="E137" s="1" t="str">
        <f>F137&amp;"_"&amp;K137&amp;"_"&amp;B137</f>
        <v>T_10_-10</v>
      </c>
      <c r="F137" s="1" t="str">
        <f>LEFT(C137,1)</f>
        <v>T</v>
      </c>
      <c r="G137" s="1">
        <v>66</v>
      </c>
      <c r="H137" s="1">
        <v>50</v>
      </c>
      <c r="I137" s="1">
        <v>30</v>
      </c>
      <c r="J137" s="1">
        <f>((G137-H137)/I137*calibration_curve!$C$2*60)/VLOOKUP(C137,key!A:C,2,FALSE)</f>
        <v>298700.79999999999</v>
      </c>
      <c r="K137" s="1">
        <v>10</v>
      </c>
    </row>
    <row r="138" spans="1:11" x14ac:dyDescent="0.4">
      <c r="A138" s="9">
        <v>20210407</v>
      </c>
      <c r="B138" s="9">
        <v>-10</v>
      </c>
      <c r="C138" s="1" t="s">
        <v>62</v>
      </c>
      <c r="D138" s="1" t="str">
        <f>VLOOKUP(C138,key!A:C,3,FALSE)</f>
        <v>T-control</v>
      </c>
      <c r="E138" s="1" t="str">
        <f>F138&amp;"_"&amp;K138&amp;"_"&amp;B138</f>
        <v>T_10_-10</v>
      </c>
      <c r="F138" s="1" t="str">
        <f>LEFT(C138,1)</f>
        <v>T</v>
      </c>
      <c r="G138" s="1">
        <v>65</v>
      </c>
      <c r="H138" s="1">
        <v>51</v>
      </c>
      <c r="I138" s="1">
        <v>30</v>
      </c>
      <c r="J138" s="1">
        <f>((G138-H138)/I138*calibration_curve!$C$2*60)/VLOOKUP(C138,key!A:C,2,FALSE)</f>
        <v>311146.66666666663</v>
      </c>
      <c r="K138" s="1">
        <v>10</v>
      </c>
    </row>
    <row r="139" spans="1:11" x14ac:dyDescent="0.4">
      <c r="A139" s="9">
        <v>20210407</v>
      </c>
      <c r="B139" s="9">
        <v>-10</v>
      </c>
      <c r="C139" s="1" t="s">
        <v>63</v>
      </c>
      <c r="D139" s="1" t="str">
        <f>VLOOKUP(C139,key!A:C,3,FALSE)</f>
        <v>T-heat</v>
      </c>
      <c r="E139" s="1" t="str">
        <f>F139&amp;"_"&amp;K139&amp;"_"&amp;B139</f>
        <v>T_10_-10</v>
      </c>
      <c r="F139" s="1" t="str">
        <f>LEFT(C139,1)</f>
        <v>T</v>
      </c>
      <c r="G139" s="1">
        <v>64</v>
      </c>
      <c r="H139" s="1">
        <v>49</v>
      </c>
      <c r="I139" s="1">
        <v>30</v>
      </c>
      <c r="J139" s="1">
        <f>((G139-H139)/I139*calibration_curve!$C$2*60)/VLOOKUP(C139,key!A:C,2,FALSE)</f>
        <v>269261.53846153844</v>
      </c>
      <c r="K139" s="1">
        <v>10</v>
      </c>
    </row>
    <row r="140" spans="1:11" x14ac:dyDescent="0.4">
      <c r="A140" s="9">
        <v>20210407</v>
      </c>
      <c r="B140" s="9">
        <v>-10</v>
      </c>
      <c r="C140" s="1" t="s">
        <v>64</v>
      </c>
      <c r="D140" s="1" t="str">
        <f>VLOOKUP(C140,key!A:C,3,FALSE)</f>
        <v>T-heat</v>
      </c>
      <c r="E140" s="1" t="str">
        <f>F140&amp;"_"&amp;K140&amp;"_"&amp;B140</f>
        <v>T_10_-10</v>
      </c>
      <c r="F140" s="1" t="str">
        <f>LEFT(C140,1)</f>
        <v>T</v>
      </c>
      <c r="G140" s="1">
        <v>64</v>
      </c>
      <c r="H140" s="1">
        <v>51</v>
      </c>
      <c r="I140" s="1">
        <v>30</v>
      </c>
      <c r="J140" s="1">
        <f>((G140-H140)/I140*calibration_curve!$C$2*60)/VLOOKUP(C140,key!A:C,2,FALSE)</f>
        <v>224717.03703703702</v>
      </c>
      <c r="K140" s="1">
        <v>10</v>
      </c>
    </row>
    <row r="141" spans="1:11" x14ac:dyDescent="0.4">
      <c r="A141" s="9">
        <v>20210407</v>
      </c>
      <c r="B141" s="9">
        <v>-10</v>
      </c>
      <c r="C141" s="1" t="s">
        <v>65</v>
      </c>
      <c r="D141" s="1" t="str">
        <f>VLOOKUP(C141,key!A:C,3,FALSE)</f>
        <v>T-heat</v>
      </c>
      <c r="E141" s="1" t="str">
        <f>F141&amp;"_"&amp;K141&amp;"_"&amp;B141</f>
        <v>T_10_-10</v>
      </c>
      <c r="F141" s="1" t="str">
        <f>LEFT(C141,1)</f>
        <v>T</v>
      </c>
      <c r="G141" s="1">
        <v>64</v>
      </c>
      <c r="H141" s="1">
        <v>50</v>
      </c>
      <c r="I141" s="1">
        <v>30</v>
      </c>
      <c r="J141" s="1">
        <f>((G141-H141)/I141*calibration_curve!$C$2*60)/VLOOKUP(C141,key!A:C,2,FALSE)</f>
        <v>261363.20000000001</v>
      </c>
      <c r="K141" s="1">
        <v>10</v>
      </c>
    </row>
    <row r="142" spans="1:11" x14ac:dyDescent="0.4">
      <c r="A142" s="9">
        <v>20210407</v>
      </c>
      <c r="B142" s="9">
        <v>-10</v>
      </c>
      <c r="C142" s="1" t="s">
        <v>66</v>
      </c>
      <c r="D142" s="1" t="str">
        <f>VLOOKUP(C142,key!A:C,3,FALSE)</f>
        <v>T-control</v>
      </c>
      <c r="E142" s="1" t="str">
        <f>F142&amp;"_"&amp;K142&amp;"_"&amp;B142</f>
        <v>T_10_-10</v>
      </c>
      <c r="F142" s="1" t="str">
        <f>LEFT(C142,1)</f>
        <v>T</v>
      </c>
      <c r="G142" s="1">
        <v>64</v>
      </c>
      <c r="H142" s="1">
        <v>51</v>
      </c>
      <c r="I142" s="1">
        <v>30</v>
      </c>
      <c r="J142" s="1">
        <f>((G142-H142)/I142*calibration_curve!$C$2*60)/VLOOKUP(C142,key!A:C,2,FALSE)</f>
        <v>242694.39999999999</v>
      </c>
      <c r="K142" s="1">
        <v>10</v>
      </c>
    </row>
    <row r="143" spans="1:11" x14ac:dyDescent="0.4">
      <c r="A143" s="9">
        <v>20210407</v>
      </c>
      <c r="B143" s="9">
        <v>-10</v>
      </c>
      <c r="C143" s="1" t="s">
        <v>67</v>
      </c>
      <c r="D143" s="1" t="str">
        <f>VLOOKUP(C143,key!A:C,3,FALSE)</f>
        <v>T-control</v>
      </c>
      <c r="E143" s="1" t="str">
        <f>F143&amp;"_"&amp;K143&amp;"_"&amp;B143</f>
        <v>T_10_-10</v>
      </c>
      <c r="F143" s="1" t="str">
        <f>LEFT(C143,1)</f>
        <v>T</v>
      </c>
      <c r="G143" s="1">
        <v>64</v>
      </c>
      <c r="H143" s="1">
        <v>49</v>
      </c>
      <c r="I143" s="1">
        <v>30</v>
      </c>
      <c r="J143" s="1">
        <f>((G143-H143)/I143*calibration_curve!$C$2*60)/VLOOKUP(C143,key!A:C,2,FALSE)</f>
        <v>269261.53846153844</v>
      </c>
      <c r="K143" s="1">
        <v>10</v>
      </c>
    </row>
    <row r="144" spans="1:11" x14ac:dyDescent="0.4">
      <c r="A144" s="9">
        <v>20210407</v>
      </c>
      <c r="B144" s="9">
        <v>-10</v>
      </c>
      <c r="C144" s="1" t="s">
        <v>68</v>
      </c>
      <c r="D144" s="1" t="str">
        <f>VLOOKUP(C144,key!A:C,3,FALSE)</f>
        <v>T-control</v>
      </c>
      <c r="E144" s="1" t="str">
        <f>F144&amp;"_"&amp;K144&amp;"_"&amp;B144</f>
        <v>T_10_-10</v>
      </c>
      <c r="F144" s="1" t="str">
        <f>LEFT(C144,1)</f>
        <v>T</v>
      </c>
      <c r="G144" s="1">
        <v>64</v>
      </c>
      <c r="H144" s="1">
        <v>59</v>
      </c>
      <c r="I144" s="1">
        <v>45</v>
      </c>
      <c r="J144" s="1">
        <f>((G144-H144)/I144*calibration_curve!$C$2*60)/VLOOKUP(C144,key!A:C,2,FALSE)</f>
        <v>62229.333333333328</v>
      </c>
      <c r="K144" s="1">
        <v>10</v>
      </c>
    </row>
    <row r="145" spans="1:11" x14ac:dyDescent="0.4">
      <c r="A145" s="9">
        <v>20210407</v>
      </c>
      <c r="B145" s="9">
        <v>-10</v>
      </c>
      <c r="C145" s="1" t="s">
        <v>69</v>
      </c>
      <c r="D145" s="1" t="str">
        <f>VLOOKUP(C145,key!A:C,3,FALSE)</f>
        <v>T-control</v>
      </c>
      <c r="E145" s="1" t="str">
        <f>F145&amp;"_"&amp;K145&amp;"_"&amp;B145</f>
        <v>T_10_-10</v>
      </c>
      <c r="F145" s="1" t="str">
        <f>LEFT(C145,1)</f>
        <v>T</v>
      </c>
      <c r="G145" s="1">
        <v>64</v>
      </c>
      <c r="H145" s="1">
        <v>59</v>
      </c>
      <c r="I145" s="1">
        <v>45</v>
      </c>
      <c r="J145" s="1">
        <f>((G145-H145)/I145*calibration_curve!$C$2*60)/VLOOKUP(C145,key!A:C,2,FALSE)</f>
        <v>62229.333333333328</v>
      </c>
      <c r="K145" s="1">
        <v>10</v>
      </c>
    </row>
    <row r="146" spans="1:11" x14ac:dyDescent="0.4">
      <c r="A146" s="9">
        <v>20210407</v>
      </c>
      <c r="B146" s="9">
        <v>-10</v>
      </c>
      <c r="C146" s="1" t="s">
        <v>70</v>
      </c>
      <c r="D146" s="1" t="str">
        <f>VLOOKUP(C146,key!A:C,3,FALSE)</f>
        <v>T-control</v>
      </c>
      <c r="E146" s="1" t="str">
        <f>F146&amp;"_"&amp;K146&amp;"_"&amp;B146</f>
        <v>T_10_-10</v>
      </c>
      <c r="F146" s="1" t="str">
        <f>LEFT(C146,1)</f>
        <v>T</v>
      </c>
      <c r="G146" s="1">
        <v>63</v>
      </c>
      <c r="H146" s="1">
        <v>58</v>
      </c>
      <c r="I146" s="1">
        <v>45</v>
      </c>
      <c r="J146" s="1">
        <f>((G146-H146)/I146*calibration_curve!$C$2*60)/VLOOKUP(C146,key!A:C,2,FALSE)</f>
        <v>64822.222222222219</v>
      </c>
      <c r="K146" s="1">
        <v>10</v>
      </c>
    </row>
    <row r="147" spans="1:11" x14ac:dyDescent="0.4">
      <c r="A147" s="9">
        <v>20210407</v>
      </c>
      <c r="B147" s="9">
        <v>-10</v>
      </c>
      <c r="C147" s="1" t="s">
        <v>152</v>
      </c>
      <c r="D147" s="1" t="str">
        <f>VLOOKUP(C147,key!A:C,3,FALSE)</f>
        <v>T-control</v>
      </c>
      <c r="E147" s="1" t="str">
        <f>F147&amp;"_"&amp;K147&amp;"_"&amp;B147</f>
        <v>T_10_-10</v>
      </c>
      <c r="F147" s="1" t="str">
        <f>LEFT(C147,1)</f>
        <v>T</v>
      </c>
      <c r="G147" s="1">
        <v>64</v>
      </c>
      <c r="H147" s="1">
        <v>58</v>
      </c>
      <c r="I147" s="1">
        <v>45</v>
      </c>
      <c r="J147" s="1">
        <f>((G147-H147)/I147*calibration_curve!$C$2*60)/VLOOKUP(C147,key!A:C,2,FALSE)</f>
        <v>84858.181818181809</v>
      </c>
      <c r="K147" s="1">
        <v>10</v>
      </c>
    </row>
    <row r="148" spans="1:11" x14ac:dyDescent="0.4">
      <c r="A148" s="9">
        <v>20210407</v>
      </c>
      <c r="B148" s="9">
        <v>-10</v>
      </c>
      <c r="C148" s="1" t="s">
        <v>153</v>
      </c>
      <c r="D148" s="1" t="str">
        <f>VLOOKUP(C148,key!A:C,3,FALSE)</f>
        <v>T-control</v>
      </c>
      <c r="E148" s="1" t="str">
        <f>F148&amp;"_"&amp;K148&amp;"_"&amp;B148</f>
        <v>T_10_-10</v>
      </c>
      <c r="F148" s="1" t="str">
        <f>LEFT(C148,1)</f>
        <v>T</v>
      </c>
      <c r="G148" s="1">
        <v>64</v>
      </c>
      <c r="H148" s="1">
        <v>59</v>
      </c>
      <c r="I148" s="1">
        <v>45</v>
      </c>
      <c r="J148" s="1">
        <f>((G148-H148)/I148*calibration_curve!$C$2*60)/VLOOKUP(C148,key!A:C,2,FALSE)</f>
        <v>67640.579710144928</v>
      </c>
      <c r="K148" s="1">
        <v>10</v>
      </c>
    </row>
    <row r="149" spans="1:11" x14ac:dyDescent="0.4">
      <c r="A149" s="9">
        <v>20210407</v>
      </c>
      <c r="B149" s="9">
        <v>-10</v>
      </c>
      <c r="C149" s="1" t="s">
        <v>154</v>
      </c>
      <c r="D149" s="1" t="str">
        <f>VLOOKUP(C149,key!A:C,3,FALSE)</f>
        <v>T-control</v>
      </c>
      <c r="E149" s="1" t="str">
        <f>F149&amp;"_"&amp;K149&amp;"_"&amp;B149</f>
        <v>T_10_-10</v>
      </c>
      <c r="F149" s="1" t="str">
        <f>LEFT(C149,1)</f>
        <v>T</v>
      </c>
      <c r="G149" s="1">
        <v>64</v>
      </c>
      <c r="H149" s="1">
        <v>56</v>
      </c>
      <c r="I149" s="1">
        <v>45</v>
      </c>
      <c r="J149" s="1">
        <f>((G149-H149)/I149*calibration_curve!$C$2*60)/VLOOKUP(C149,key!A:C,2,FALSE)</f>
        <v>103715.55555555556</v>
      </c>
      <c r="K149" s="1">
        <v>10</v>
      </c>
    </row>
    <row r="150" spans="1:11" x14ac:dyDescent="0.4">
      <c r="A150" s="9">
        <v>20210407</v>
      </c>
      <c r="B150" s="9">
        <v>-10</v>
      </c>
      <c r="C150" s="1" t="s">
        <v>155</v>
      </c>
      <c r="D150" s="1" t="str">
        <f>VLOOKUP(C150,key!A:C,3,FALSE)</f>
        <v>T-control</v>
      </c>
      <c r="E150" s="1" t="str">
        <f>F150&amp;"_"&amp;K150&amp;"_"&amp;B150</f>
        <v>T_10_-10</v>
      </c>
      <c r="F150" s="1" t="str">
        <f>LEFT(C150,1)</f>
        <v>T</v>
      </c>
      <c r="G150" s="1">
        <v>64</v>
      </c>
      <c r="H150" s="1">
        <v>58</v>
      </c>
      <c r="I150" s="1">
        <v>45</v>
      </c>
      <c r="J150" s="1">
        <f>((G150-H150)/I150*calibration_curve!$C$2*60)/VLOOKUP(C150,key!A:C,2,FALSE)</f>
        <v>81168.695652173919</v>
      </c>
      <c r="K150" s="1">
        <v>10</v>
      </c>
    </row>
    <row r="151" spans="1:11" x14ac:dyDescent="0.4">
      <c r="A151" s="9">
        <v>20210407</v>
      </c>
      <c r="B151" s="9">
        <v>-10</v>
      </c>
      <c r="C151" s="1" t="s">
        <v>156</v>
      </c>
      <c r="D151" s="1" t="str">
        <f>VLOOKUP(C151,key!A:C,3,FALSE)</f>
        <v>T-control</v>
      </c>
      <c r="E151" s="1" t="str">
        <f>F151&amp;"_"&amp;K151&amp;"_"&amp;B151</f>
        <v>T_10_-10</v>
      </c>
      <c r="F151" s="1" t="str">
        <f>LEFT(C151,1)</f>
        <v>T</v>
      </c>
      <c r="G151" s="1">
        <v>64</v>
      </c>
      <c r="H151" s="1">
        <v>59</v>
      </c>
      <c r="I151" s="1">
        <v>45</v>
      </c>
      <c r="J151" s="1">
        <f>((G151-H151)/I151*calibration_curve!$C$2*60)/VLOOKUP(C151,key!A:C,2,FALSE)</f>
        <v>64822.222222222219</v>
      </c>
      <c r="K151" s="1">
        <v>10</v>
      </c>
    </row>
    <row r="152" spans="1:11" x14ac:dyDescent="0.4">
      <c r="A152" s="11">
        <v>44305</v>
      </c>
      <c r="B152" s="9">
        <v>1</v>
      </c>
      <c r="C152" s="1" t="s">
        <v>199</v>
      </c>
      <c r="D152" s="1" t="str">
        <f>VLOOKUP(C152,key!A:C,3,FALSE)</f>
        <v>D-heat</v>
      </c>
      <c r="E152" s="1" t="str">
        <f>F152&amp;"_"&amp;K152&amp;"_"&amp;B152</f>
        <v>D_30_1</v>
      </c>
      <c r="F152" s="1" t="str">
        <f>LEFT(C152,1)</f>
        <v>D</v>
      </c>
      <c r="G152" s="1">
        <v>72</v>
      </c>
      <c r="H152" s="1">
        <v>42</v>
      </c>
      <c r="I152" s="1">
        <v>45</v>
      </c>
      <c r="J152" s="1">
        <f>((G152-H152)/I152*calibration_curve!$C$2*60)/VLOOKUP(C152,key!A:C,2,FALSE)</f>
        <v>266697.14285714284</v>
      </c>
      <c r="K152" s="1">
        <v>30</v>
      </c>
    </row>
    <row r="153" spans="1:11" x14ac:dyDescent="0.4">
      <c r="A153" s="11">
        <v>44305</v>
      </c>
      <c r="B153" s="9">
        <v>1</v>
      </c>
      <c r="C153" s="1" t="s">
        <v>101</v>
      </c>
      <c r="D153" s="1" t="str">
        <f>VLOOKUP(C153,key!A:C,3,FALSE)</f>
        <v>D-heat</v>
      </c>
      <c r="E153" s="1" t="str">
        <f>F153&amp;"_"&amp;K153&amp;"_"&amp;B153</f>
        <v>D_30_1</v>
      </c>
      <c r="F153" s="1" t="str">
        <f>LEFT(C153,1)</f>
        <v>D</v>
      </c>
      <c r="G153" s="1">
        <v>86</v>
      </c>
      <c r="H153" s="1">
        <v>54</v>
      </c>
      <c r="I153" s="1">
        <v>45</v>
      </c>
      <c r="J153" s="1">
        <f>((G153-H153)/I153*calibration_curve!$C$2*60)/VLOOKUP(C153,key!A:C,2,FALSE)</f>
        <v>292843.92156862747</v>
      </c>
      <c r="K153" s="1">
        <v>30</v>
      </c>
    </row>
    <row r="154" spans="1:11" x14ac:dyDescent="0.4">
      <c r="A154" s="11">
        <v>44305</v>
      </c>
      <c r="B154" s="9">
        <v>1</v>
      </c>
      <c r="C154" s="1" t="s">
        <v>201</v>
      </c>
      <c r="D154" s="1" t="str">
        <f>VLOOKUP(C154,key!A:C,3,FALSE)</f>
        <v>D-heat</v>
      </c>
      <c r="E154" s="1" t="str">
        <f>F154&amp;"_"&amp;K154&amp;"_"&amp;B154</f>
        <v>D_30_1</v>
      </c>
      <c r="F154" s="1" t="str">
        <f>LEFT(C154,1)</f>
        <v>D</v>
      </c>
      <c r="G154" s="1">
        <v>86</v>
      </c>
      <c r="H154" s="1">
        <v>57</v>
      </c>
      <c r="I154" s="1">
        <v>45</v>
      </c>
      <c r="J154" s="1">
        <f>((G154-H154)/I154*calibration_curve!$C$2*60)/VLOOKUP(C154,key!A:C,2,FALSE)</f>
        <v>237454.03508771936</v>
      </c>
      <c r="K154" s="1">
        <v>30</v>
      </c>
    </row>
    <row r="155" spans="1:11" x14ac:dyDescent="0.4">
      <c r="A155" s="11">
        <v>44305</v>
      </c>
      <c r="B155" s="9">
        <v>1</v>
      </c>
      <c r="C155" s="1" t="s">
        <v>202</v>
      </c>
      <c r="D155" s="1" t="str">
        <f>VLOOKUP(C155,key!A:C,3,FALSE)</f>
        <v>D-heat</v>
      </c>
      <c r="E155" s="1" t="str">
        <f>F155&amp;"_"&amp;K155&amp;"_"&amp;B155</f>
        <v>D_30_1</v>
      </c>
      <c r="F155" s="1" t="str">
        <f>LEFT(C155,1)</f>
        <v>D</v>
      </c>
      <c r="G155" s="1">
        <v>86</v>
      </c>
      <c r="H155" s="1">
        <v>56</v>
      </c>
      <c r="I155" s="1">
        <v>45</v>
      </c>
      <c r="J155" s="1">
        <f>((G155-H155)/I155*calibration_curve!$C$2*60)/VLOOKUP(C155,key!A:C,2,FALSE)</f>
        <v>282860.60606060602</v>
      </c>
      <c r="K155" s="1">
        <v>30</v>
      </c>
    </row>
    <row r="156" spans="1:11" x14ac:dyDescent="0.4">
      <c r="A156" s="11">
        <v>44305</v>
      </c>
      <c r="B156" s="9">
        <v>1</v>
      </c>
      <c r="C156" s="1" t="s">
        <v>203</v>
      </c>
      <c r="D156" s="1" t="str">
        <f>VLOOKUP(C156,key!A:C,3,FALSE)</f>
        <v>D-heat</v>
      </c>
      <c r="E156" s="1" t="str">
        <f>F156&amp;"_"&amp;K156&amp;"_"&amp;B156</f>
        <v>D_30_1</v>
      </c>
      <c r="F156" s="1" t="str">
        <f>LEFT(C156,1)</f>
        <v>D</v>
      </c>
      <c r="G156" s="1">
        <v>86</v>
      </c>
      <c r="H156" s="1">
        <v>59</v>
      </c>
      <c r="I156" s="1">
        <v>45</v>
      </c>
      <c r="J156" s="1">
        <f>((G156-H156)/I156*calibration_curve!$C$2*60)/VLOOKUP(C156,key!A:C,2,FALSE)</f>
        <v>254574.54545454547</v>
      </c>
      <c r="K156" s="1">
        <v>30</v>
      </c>
    </row>
    <row r="157" spans="1:11" x14ac:dyDescent="0.4">
      <c r="A157" s="11">
        <v>44305</v>
      </c>
      <c r="B157" s="9">
        <v>1</v>
      </c>
      <c r="C157" s="1" t="s">
        <v>204</v>
      </c>
      <c r="D157" s="1" t="str">
        <f>VLOOKUP(C157,key!A:C,3,FALSE)</f>
        <v>D-heat</v>
      </c>
      <c r="E157" s="1" t="str">
        <f>F157&amp;"_"&amp;K157&amp;"_"&amp;B157</f>
        <v>D_30_1</v>
      </c>
      <c r="F157" s="1" t="str">
        <f>LEFT(C157,1)</f>
        <v>D</v>
      </c>
      <c r="G157" s="1">
        <v>86</v>
      </c>
      <c r="H157" s="1">
        <v>60</v>
      </c>
      <c r="I157" s="1">
        <v>45</v>
      </c>
      <c r="J157" s="1">
        <f>((G157-H157)/I157*calibration_curve!$C$2*60)/VLOOKUP(C157,key!A:C,2,FALSE)</f>
        <v>269660.44444444444</v>
      </c>
      <c r="K157" s="1">
        <v>30</v>
      </c>
    </row>
    <row r="158" spans="1:11" x14ac:dyDescent="0.4">
      <c r="A158" s="11">
        <v>44305</v>
      </c>
      <c r="B158" s="9">
        <v>1</v>
      </c>
      <c r="C158" s="1" t="s">
        <v>206</v>
      </c>
      <c r="D158" s="1" t="str">
        <f>VLOOKUP(C158,key!A:C,3,FALSE)</f>
        <v>D-heat</v>
      </c>
      <c r="E158" s="1" t="str">
        <f>F158&amp;"_"&amp;K158&amp;"_"&amp;B158</f>
        <v>D_30_1</v>
      </c>
      <c r="F158" s="1" t="str">
        <f>LEFT(C158,1)</f>
        <v>D</v>
      </c>
      <c r="G158" s="1">
        <v>86</v>
      </c>
      <c r="H158" s="1">
        <v>61</v>
      </c>
      <c r="I158" s="1">
        <v>45</v>
      </c>
      <c r="J158" s="1">
        <f>((G158-H158)/I158*calibration_curve!$C$2*60)/VLOOKUP(C158,key!A:C,2,FALSE)</f>
        <v>204701.75438596494</v>
      </c>
      <c r="K158" s="1">
        <v>30</v>
      </c>
    </row>
    <row r="159" spans="1:11" x14ac:dyDescent="0.4">
      <c r="A159" s="11">
        <v>44305</v>
      </c>
      <c r="B159" s="9">
        <v>1</v>
      </c>
      <c r="C159" s="1" t="s">
        <v>207</v>
      </c>
      <c r="D159" s="1" t="str">
        <f>VLOOKUP(C159,key!A:C,3,FALSE)</f>
        <v>D-heat</v>
      </c>
      <c r="E159" s="1" t="str">
        <f>F159&amp;"_"&amp;K159&amp;"_"&amp;B159</f>
        <v>D_30_1</v>
      </c>
      <c r="F159" s="1" t="str">
        <f>LEFT(C159,1)</f>
        <v>D</v>
      </c>
      <c r="G159" s="1">
        <v>86</v>
      </c>
      <c r="H159" s="1">
        <v>66</v>
      </c>
      <c r="I159" s="1">
        <v>45</v>
      </c>
      <c r="J159" s="1">
        <f>((G159-H159)/I159*calibration_curve!$C$2*60)/VLOOKUP(C159,key!A:C,2,FALSE)</f>
        <v>207431.11111111109</v>
      </c>
      <c r="K159" s="1">
        <v>30</v>
      </c>
    </row>
    <row r="160" spans="1:11" x14ac:dyDescent="0.4">
      <c r="A160" s="11">
        <v>44305</v>
      </c>
      <c r="B160" s="9">
        <v>1</v>
      </c>
      <c r="C160" s="1" t="s">
        <v>208</v>
      </c>
      <c r="D160" s="1" t="str">
        <f>VLOOKUP(C160,key!A:C,3,FALSE)</f>
        <v>D-heat</v>
      </c>
      <c r="E160" s="1" t="str">
        <f>F160&amp;"_"&amp;K160&amp;"_"&amp;B160</f>
        <v>D_30_1</v>
      </c>
      <c r="F160" s="1" t="str">
        <f>LEFT(C160,1)</f>
        <v>D</v>
      </c>
      <c r="G160" s="1">
        <v>86</v>
      </c>
      <c r="H160" s="1">
        <v>59</v>
      </c>
      <c r="I160" s="1">
        <v>45</v>
      </c>
      <c r="J160" s="1">
        <f>((G160-H160)/I160*calibration_curve!$C$2*60)/VLOOKUP(C160,key!A:C,2,FALSE)</f>
        <v>254574.54545454547</v>
      </c>
      <c r="K160" s="1">
        <v>30</v>
      </c>
    </row>
    <row r="161" spans="1:11" x14ac:dyDescent="0.4">
      <c r="A161" s="11">
        <v>44305</v>
      </c>
      <c r="B161" s="9">
        <v>1</v>
      </c>
      <c r="C161" s="1" t="s">
        <v>85</v>
      </c>
      <c r="D161" s="1" t="str">
        <f>VLOOKUP(C161,key!A:C,3,FALSE)</f>
        <v>D-heat</v>
      </c>
      <c r="E161" s="1" t="str">
        <f>F161&amp;"_"&amp;K161&amp;"_"&amp;B161</f>
        <v>D_30_1</v>
      </c>
      <c r="F161" s="1" t="str">
        <f>LEFT(C161,1)</f>
        <v>D</v>
      </c>
      <c r="G161" s="1">
        <v>86</v>
      </c>
      <c r="H161" s="1">
        <v>54</v>
      </c>
      <c r="I161" s="1">
        <v>45</v>
      </c>
      <c r="J161" s="1">
        <f>((G161-H161)/I161*calibration_curve!$C$2*60)/VLOOKUP(C161,key!A:C,2,FALSE)</f>
        <v>331889.77777777781</v>
      </c>
      <c r="K161" s="1">
        <v>30</v>
      </c>
    </row>
    <row r="162" spans="1:11" x14ac:dyDescent="0.4">
      <c r="A162" s="11">
        <v>44305</v>
      </c>
      <c r="B162" s="9">
        <v>1</v>
      </c>
      <c r="C162" s="1" t="s">
        <v>86</v>
      </c>
      <c r="D162" s="1" t="str">
        <f>VLOOKUP(C162,key!A:C,3,FALSE)</f>
        <v>D-heat</v>
      </c>
      <c r="E162" s="1" t="str">
        <f>F162&amp;"_"&amp;K162&amp;"_"&amp;B162</f>
        <v>D_30_1</v>
      </c>
      <c r="F162" s="1" t="str">
        <f>LEFT(C162,1)</f>
        <v>D</v>
      </c>
      <c r="G162" s="1">
        <v>86</v>
      </c>
      <c r="H162" s="1">
        <v>60</v>
      </c>
      <c r="I162" s="1">
        <v>45</v>
      </c>
      <c r="J162" s="1">
        <f>((G162-H162)/I162*calibration_curve!$C$2*60)/VLOOKUP(C162,key!A:C,2,FALSE)</f>
        <v>231137.52380952379</v>
      </c>
      <c r="K162" s="1">
        <v>30</v>
      </c>
    </row>
    <row r="163" spans="1:11" x14ac:dyDescent="0.4">
      <c r="A163" s="11">
        <v>44305</v>
      </c>
      <c r="B163" s="9">
        <v>1</v>
      </c>
      <c r="C163" s="1" t="s">
        <v>87</v>
      </c>
      <c r="D163" s="1" t="str">
        <f>VLOOKUP(C163,key!A:C,3,FALSE)</f>
        <v>D-heat</v>
      </c>
      <c r="E163" s="1" t="str">
        <f>F163&amp;"_"&amp;K163&amp;"_"&amp;B163</f>
        <v>D_30_1</v>
      </c>
      <c r="F163" s="1" t="str">
        <f>LEFT(C163,1)</f>
        <v>D</v>
      </c>
      <c r="G163" s="1">
        <v>86</v>
      </c>
      <c r="H163" s="1">
        <v>60</v>
      </c>
      <c r="I163" s="1">
        <v>45</v>
      </c>
      <c r="J163" s="1">
        <f>((G163-H163)/I163*calibration_curve!$C$2*60)/VLOOKUP(C163,key!A:C,2,FALSE)</f>
        <v>260961.7204301075</v>
      </c>
      <c r="K163" s="1">
        <v>30</v>
      </c>
    </row>
    <row r="164" spans="1:11" x14ac:dyDescent="0.4">
      <c r="A164" s="11">
        <v>44305</v>
      </c>
      <c r="B164" s="9">
        <v>1</v>
      </c>
      <c r="C164" s="1" t="s">
        <v>88</v>
      </c>
      <c r="D164" s="1" t="str">
        <f>VLOOKUP(C164,key!A:C,3,FALSE)</f>
        <v>D-heat</v>
      </c>
      <c r="E164" s="1" t="str">
        <f>F164&amp;"_"&amp;K164&amp;"_"&amp;B164</f>
        <v>D_30_1</v>
      </c>
      <c r="F164" s="1" t="str">
        <f>LEFT(C164,1)</f>
        <v>D</v>
      </c>
      <c r="G164" s="1">
        <v>72</v>
      </c>
      <c r="H164" s="1">
        <v>39</v>
      </c>
      <c r="I164" s="1">
        <v>45</v>
      </c>
      <c r="J164" s="1">
        <f>((G164-H164)/I164*calibration_curve!$C$2*60)/VLOOKUP(C164,key!A:C,2,FALSE)</f>
        <v>320870</v>
      </c>
      <c r="K164" s="1">
        <v>30</v>
      </c>
    </row>
    <row r="165" spans="1:11" x14ac:dyDescent="0.4">
      <c r="A165" s="11">
        <v>44305</v>
      </c>
      <c r="B165" s="9">
        <v>1</v>
      </c>
      <c r="C165" s="1" t="s">
        <v>89</v>
      </c>
      <c r="D165" s="1" t="str">
        <f>VLOOKUP(C165,key!A:C,3,FALSE)</f>
        <v>D-heat</v>
      </c>
      <c r="E165" s="1" t="str">
        <f>F165&amp;"_"&amp;K165&amp;"_"&amp;B165</f>
        <v>D_30_1</v>
      </c>
      <c r="F165" s="1" t="str">
        <f>LEFT(C165,1)</f>
        <v>D</v>
      </c>
      <c r="G165" s="1">
        <v>72</v>
      </c>
      <c r="H165" s="1">
        <v>42</v>
      </c>
      <c r="I165" s="1">
        <v>45</v>
      </c>
      <c r="J165" s="1">
        <f>((G165-H165)/I165*calibration_curve!$C$2*60)/VLOOKUP(C165,key!A:C,2,FALSE)</f>
        <v>282860.60606060602</v>
      </c>
      <c r="K165" s="1">
        <v>30</v>
      </c>
    </row>
    <row r="166" spans="1:11" x14ac:dyDescent="0.4">
      <c r="A166" s="11">
        <v>44305</v>
      </c>
      <c r="B166" s="9">
        <v>1</v>
      </c>
      <c r="C166" s="1" t="s">
        <v>90</v>
      </c>
      <c r="D166" s="1" t="str">
        <f>VLOOKUP(C166,key!A:C,3,FALSE)</f>
        <v>D-heat</v>
      </c>
      <c r="E166" s="1" t="str">
        <f>F166&amp;"_"&amp;K166&amp;"_"&amp;B166</f>
        <v>D_30_1</v>
      </c>
      <c r="F166" s="1" t="str">
        <f>LEFT(C166,1)</f>
        <v>D</v>
      </c>
      <c r="G166" s="1">
        <v>72</v>
      </c>
      <c r="H166" s="1">
        <v>29</v>
      </c>
      <c r="I166" s="1">
        <v>45</v>
      </c>
      <c r="J166" s="1">
        <f>((G166-H166)/I166*calibration_curve!$C$2*60)/VLOOKUP(C166,key!A:C,2,FALSE)</f>
        <v>382265.90476190479</v>
      </c>
      <c r="K166" s="1">
        <v>30</v>
      </c>
    </row>
    <row r="167" spans="1:11" x14ac:dyDescent="0.4">
      <c r="A167" s="11">
        <v>44305</v>
      </c>
      <c r="B167" s="9">
        <v>1</v>
      </c>
      <c r="C167" s="1" t="s">
        <v>91</v>
      </c>
      <c r="D167" s="1" t="str">
        <f>VLOOKUP(C167,key!A:C,3,FALSE)</f>
        <v>D-heat</v>
      </c>
      <c r="E167" s="1" t="str">
        <f>F167&amp;"_"&amp;K167&amp;"_"&amp;B167</f>
        <v>D_30_1</v>
      </c>
      <c r="F167" s="1" t="str">
        <f>LEFT(C167,1)</f>
        <v>D</v>
      </c>
      <c r="G167" s="1">
        <v>72</v>
      </c>
      <c r="H167" s="1">
        <v>30</v>
      </c>
      <c r="I167" s="1">
        <v>45</v>
      </c>
      <c r="J167" s="1">
        <f>((G167-H167)/I167*calibration_curve!$C$2*60)/VLOOKUP(C167,key!A:C,2,FALSE)</f>
        <v>435605.33333333331</v>
      </c>
      <c r="K167" s="1">
        <v>30</v>
      </c>
    </row>
    <row r="168" spans="1:11" x14ac:dyDescent="0.4">
      <c r="A168" s="11">
        <v>44305</v>
      </c>
      <c r="B168" s="9">
        <v>1</v>
      </c>
      <c r="C168" s="1" t="s">
        <v>92</v>
      </c>
      <c r="D168" s="1" t="str">
        <f>VLOOKUP(C168,key!A:C,3,FALSE)</f>
        <v>D-heat</v>
      </c>
      <c r="E168" s="1" t="str">
        <f>F168&amp;"_"&amp;K168&amp;"_"&amp;B168</f>
        <v>D_30_1</v>
      </c>
      <c r="F168" s="1" t="str">
        <f>LEFT(C168,1)</f>
        <v>D</v>
      </c>
      <c r="G168" s="1">
        <v>72</v>
      </c>
      <c r="H168" s="1">
        <v>28</v>
      </c>
      <c r="I168" s="1">
        <v>45</v>
      </c>
      <c r="J168" s="1">
        <f>((G168-H168)/I168*calibration_curve!$C$2*60)/VLOOKUP(C168,key!A:C,2,FALSE)</f>
        <v>380290.37037037034</v>
      </c>
      <c r="K168" s="1">
        <v>30</v>
      </c>
    </row>
    <row r="169" spans="1:11" x14ac:dyDescent="0.4">
      <c r="A169" s="11">
        <v>44305</v>
      </c>
      <c r="B169" s="9">
        <v>1</v>
      </c>
      <c r="C169" s="1" t="s">
        <v>93</v>
      </c>
      <c r="D169" s="1" t="str">
        <f>VLOOKUP(C169,key!A:C,3,FALSE)</f>
        <v>D-heat</v>
      </c>
      <c r="E169" s="1" t="str">
        <f>F169&amp;"_"&amp;K169&amp;"_"&amp;B169</f>
        <v>D_30_1</v>
      </c>
      <c r="F169" s="1" t="str">
        <f>LEFT(C169,1)</f>
        <v>D</v>
      </c>
      <c r="G169" s="1">
        <v>72</v>
      </c>
      <c r="H169" s="1">
        <v>29</v>
      </c>
      <c r="I169" s="1">
        <v>45</v>
      </c>
      <c r="J169" s="1">
        <f>((G169-H169)/I169*calibration_curve!$C$2*60)/VLOOKUP(C169,key!A:C,2,FALSE)</f>
        <v>393509.01960784319</v>
      </c>
      <c r="K169" s="1">
        <v>30</v>
      </c>
    </row>
    <row r="170" spans="1:11" x14ac:dyDescent="0.4">
      <c r="A170" s="11">
        <v>44305</v>
      </c>
      <c r="B170" s="9">
        <v>1</v>
      </c>
      <c r="C170" s="1" t="s">
        <v>94</v>
      </c>
      <c r="D170" s="1" t="str">
        <f>VLOOKUP(C170,key!A:C,3,FALSE)</f>
        <v>D-heat</v>
      </c>
      <c r="E170" s="1" t="str">
        <f>F170&amp;"_"&amp;K170&amp;"_"&amp;B170</f>
        <v>D_30_1</v>
      </c>
      <c r="F170" s="1" t="str">
        <f>LEFT(C170,1)</f>
        <v>D</v>
      </c>
      <c r="G170" s="1">
        <v>72</v>
      </c>
      <c r="H170" s="1">
        <v>26</v>
      </c>
      <c r="I170" s="1">
        <v>45</v>
      </c>
      <c r="J170" s="1">
        <f>((G170-H170)/I170*calibration_curve!$C$2*60)/VLOOKUP(C170,key!A:C,2,FALSE)</f>
        <v>376651.22807017539</v>
      </c>
      <c r="K170" s="1">
        <v>30</v>
      </c>
    </row>
    <row r="171" spans="1:11" x14ac:dyDescent="0.4">
      <c r="A171" s="11">
        <v>44305</v>
      </c>
      <c r="B171" s="9">
        <v>1</v>
      </c>
      <c r="C171" s="1" t="s">
        <v>95</v>
      </c>
      <c r="D171" s="1" t="str">
        <f>VLOOKUP(C171,key!A:C,3,FALSE)</f>
        <v>D-heat</v>
      </c>
      <c r="E171" s="1" t="str">
        <f>F171&amp;"_"&amp;K171&amp;"_"&amp;B171</f>
        <v>D_30_1</v>
      </c>
      <c r="F171" s="1" t="str">
        <f>LEFT(C171,1)</f>
        <v>D</v>
      </c>
      <c r="G171" s="1">
        <v>72</v>
      </c>
      <c r="H171" s="1">
        <v>31</v>
      </c>
      <c r="I171" s="1">
        <v>45</v>
      </c>
      <c r="J171" s="1">
        <f>((G171-H171)/I171*calibration_curve!$C$2*60)/VLOOKUP(C171,key!A:C,2,FALSE)</f>
        <v>327102.90598290606</v>
      </c>
      <c r="K171" s="1">
        <v>30</v>
      </c>
    </row>
    <row r="172" spans="1:11" x14ac:dyDescent="0.4">
      <c r="A172" s="11">
        <v>44305</v>
      </c>
      <c r="B172" s="9">
        <v>1</v>
      </c>
      <c r="C172" s="1" t="s">
        <v>96</v>
      </c>
      <c r="D172" s="1" t="str">
        <f>VLOOKUP(C172,key!A:C,3,FALSE)</f>
        <v>D-heat</v>
      </c>
      <c r="E172" s="1" t="str">
        <f>F172&amp;"_"&amp;K172&amp;"_"&amp;B172</f>
        <v>D_30_1</v>
      </c>
      <c r="F172" s="1" t="str">
        <f>LEFT(C172,1)</f>
        <v>D</v>
      </c>
      <c r="G172" s="1">
        <v>72</v>
      </c>
      <c r="H172" s="1">
        <v>25</v>
      </c>
      <c r="I172" s="1">
        <v>45</v>
      </c>
      <c r="J172" s="1">
        <f>((G172-H172)/I172*calibration_curve!$C$2*60)/VLOOKUP(C172,key!A:C,2,FALSE)</f>
        <v>356680.32520325208</v>
      </c>
      <c r="K172" s="1">
        <v>30</v>
      </c>
    </row>
    <row r="173" spans="1:11" x14ac:dyDescent="0.4">
      <c r="A173" s="11">
        <v>44305</v>
      </c>
      <c r="B173" s="9">
        <v>1</v>
      </c>
      <c r="C173" s="1" t="s">
        <v>97</v>
      </c>
      <c r="D173" s="1" t="str">
        <f>VLOOKUP(C173,key!A:C,3,FALSE)</f>
        <v>D-heat</v>
      </c>
      <c r="E173" s="1" t="str">
        <f>F173&amp;"_"&amp;K173&amp;"_"&amp;B173</f>
        <v>D_30_1</v>
      </c>
      <c r="F173" s="1" t="str">
        <f>LEFT(C173,1)</f>
        <v>D</v>
      </c>
      <c r="G173" s="1">
        <v>72</v>
      </c>
      <c r="H173" s="1">
        <v>23</v>
      </c>
      <c r="I173" s="1">
        <v>45</v>
      </c>
      <c r="J173" s="1">
        <f>((G173-H173)/I173*calibration_curve!$C$2*60)/VLOOKUP(C173,key!A:C,2,FALSE)</f>
        <v>412059.09909909905</v>
      </c>
      <c r="K173" s="1">
        <v>30</v>
      </c>
    </row>
    <row r="174" spans="1:11" x14ac:dyDescent="0.4">
      <c r="A174" s="11">
        <v>44305</v>
      </c>
      <c r="B174" s="9">
        <v>1</v>
      </c>
      <c r="C174" s="1" t="s">
        <v>98</v>
      </c>
      <c r="D174" s="1" t="str">
        <f>VLOOKUP(C174,key!A:C,3,FALSE)</f>
        <v>D-heat</v>
      </c>
      <c r="E174" s="1" t="str">
        <f>F174&amp;"_"&amp;K174&amp;"_"&amp;B174</f>
        <v>D_30_1</v>
      </c>
      <c r="F174" s="1" t="str">
        <f>LEFT(C174,1)</f>
        <v>D</v>
      </c>
      <c r="G174" s="1">
        <v>72</v>
      </c>
      <c r="H174" s="1">
        <v>28</v>
      </c>
      <c r="I174" s="1">
        <v>45</v>
      </c>
      <c r="J174" s="1">
        <f>((G174-H174)/I174*calibration_curve!$C$2*60)/VLOOKUP(C174,key!A:C,2,FALSE)</f>
        <v>351037.26495726494</v>
      </c>
      <c r="K174" s="1">
        <v>30</v>
      </c>
    </row>
    <row r="175" spans="1:11" x14ac:dyDescent="0.4">
      <c r="A175" s="11">
        <v>44305</v>
      </c>
      <c r="B175" s="9">
        <v>1</v>
      </c>
      <c r="C175" s="1" t="s">
        <v>99</v>
      </c>
      <c r="D175" s="1" t="str">
        <f>VLOOKUP(C175,key!A:C,3,FALSE)</f>
        <v>D-heat</v>
      </c>
      <c r="E175" s="1" t="str">
        <f>F175&amp;"_"&amp;K175&amp;"_"&amp;B175</f>
        <v>D_30_1</v>
      </c>
      <c r="F175" s="1" t="str">
        <f>LEFT(C175,1)</f>
        <v>D</v>
      </c>
      <c r="G175" s="1">
        <v>72</v>
      </c>
      <c r="H175" s="1">
        <v>27</v>
      </c>
      <c r="I175" s="1">
        <v>45</v>
      </c>
      <c r="J175" s="1">
        <f>((G175-H175)/I175*calibration_curve!$C$2*60)/VLOOKUP(C175,key!A:C,2,FALSE)</f>
        <v>378421.6216216216</v>
      </c>
      <c r="K175" s="1">
        <v>30</v>
      </c>
    </row>
    <row r="176" spans="1:11" x14ac:dyDescent="0.4">
      <c r="A176" s="11">
        <v>44305</v>
      </c>
      <c r="B176" s="9">
        <v>1</v>
      </c>
      <c r="C176" s="1" t="s">
        <v>100</v>
      </c>
      <c r="D176" s="1" t="str">
        <f>VLOOKUP(C176,key!A:C,3,FALSE)</f>
        <v>D-heat</v>
      </c>
      <c r="E176" s="1" t="str">
        <f>F176&amp;"_"&amp;K176&amp;"_"&amp;B176</f>
        <v>D_30_1</v>
      </c>
      <c r="F176" s="1" t="str">
        <f>LEFT(C176,1)</f>
        <v>D</v>
      </c>
      <c r="G176" s="1">
        <v>72</v>
      </c>
      <c r="H176" s="1">
        <v>23</v>
      </c>
      <c r="I176" s="1">
        <v>45</v>
      </c>
      <c r="J176" s="1">
        <f>((G176-H176)/I176*calibration_curve!$C$2*60)/VLOOKUP(C176,key!A:C,2,FALSE)</f>
        <v>448417.25490196072</v>
      </c>
      <c r="K176" s="1">
        <v>30</v>
      </c>
    </row>
    <row r="177" spans="1:11" x14ac:dyDescent="0.4">
      <c r="A177" s="11">
        <v>44305</v>
      </c>
      <c r="B177" s="9">
        <v>1</v>
      </c>
      <c r="C177" s="1" t="s">
        <v>106</v>
      </c>
      <c r="D177" s="1" t="str">
        <f>VLOOKUP(C177,key!A:C,3,FALSE)</f>
        <v>D-heat</v>
      </c>
      <c r="E177" s="1" t="str">
        <f>F177&amp;"_"&amp;K177&amp;"_"&amp;B177</f>
        <v>D_30_1</v>
      </c>
      <c r="F177" s="1" t="str">
        <f>LEFT(C177,1)</f>
        <v>D</v>
      </c>
      <c r="G177" s="1">
        <v>86</v>
      </c>
      <c r="H177" s="1">
        <v>51</v>
      </c>
      <c r="I177" s="1">
        <v>45</v>
      </c>
      <c r="J177" s="1">
        <f>((G177-H177)/I177*calibration_curve!$C$2*60)/VLOOKUP(C177,key!A:C,2,FALSE)</f>
        <v>302503.70370370365</v>
      </c>
      <c r="K177" s="1">
        <v>30</v>
      </c>
    </row>
    <row r="178" spans="1:11" x14ac:dyDescent="0.4">
      <c r="A178" s="11">
        <v>44305</v>
      </c>
      <c r="B178" s="9">
        <v>1</v>
      </c>
      <c r="C178" s="1" t="s">
        <v>107</v>
      </c>
      <c r="D178" s="1" t="str">
        <f>VLOOKUP(C178,key!A:C,3,FALSE)</f>
        <v>D-heat</v>
      </c>
      <c r="E178" s="1" t="str">
        <f>F178&amp;"_"&amp;K178&amp;"_"&amp;B178</f>
        <v>D_30_1</v>
      </c>
      <c r="F178" s="1" t="str">
        <f>LEFT(C178,1)</f>
        <v>D</v>
      </c>
      <c r="G178" s="1">
        <v>86</v>
      </c>
      <c r="H178" s="1">
        <v>52</v>
      </c>
      <c r="I178" s="1">
        <v>45</v>
      </c>
      <c r="J178" s="1">
        <f>((G178-H178)/I178*calibration_curve!$C$2*60)/VLOOKUP(C178,key!A:C,2,FALSE)</f>
        <v>311146.66666666663</v>
      </c>
      <c r="K178" s="1">
        <v>30</v>
      </c>
    </row>
    <row r="179" spans="1:11" x14ac:dyDescent="0.4">
      <c r="A179" s="11">
        <v>44305</v>
      </c>
      <c r="B179" s="9">
        <v>1</v>
      </c>
      <c r="C179" s="1" t="s">
        <v>108</v>
      </c>
      <c r="D179" s="1" t="str">
        <f>VLOOKUP(C179,key!A:C,3,FALSE)</f>
        <v>D-heat</v>
      </c>
      <c r="E179" s="1" t="str">
        <f>F179&amp;"_"&amp;K179&amp;"_"&amp;B179</f>
        <v>D_30_1</v>
      </c>
      <c r="F179" s="1" t="str">
        <f>LEFT(C179,1)</f>
        <v>D</v>
      </c>
      <c r="G179" s="1">
        <v>86</v>
      </c>
      <c r="H179" s="1">
        <v>61</v>
      </c>
      <c r="I179" s="1">
        <v>45</v>
      </c>
      <c r="J179" s="1">
        <f>((G179-H179)/I179*calibration_curve!$C$2*60)/VLOOKUP(C179,key!A:C,2,FALSE)</f>
        <v>222247.61904761908</v>
      </c>
      <c r="K179" s="1">
        <v>30</v>
      </c>
    </row>
    <row r="180" spans="1:11" x14ac:dyDescent="0.4">
      <c r="A180" s="11">
        <v>44305</v>
      </c>
      <c r="B180" s="9">
        <v>1</v>
      </c>
      <c r="C180" s="1" t="s">
        <v>109</v>
      </c>
      <c r="D180" s="1" t="str">
        <f>VLOOKUP(C180,key!A:C,3,FALSE)</f>
        <v>D-heat</v>
      </c>
      <c r="E180" s="1" t="str">
        <f>F180&amp;"_"&amp;K180&amp;"_"&amp;B180</f>
        <v>D_30_1</v>
      </c>
      <c r="F180" s="1" t="str">
        <f>LEFT(C180,1)</f>
        <v>D</v>
      </c>
      <c r="G180" s="1">
        <v>86</v>
      </c>
      <c r="H180" s="1">
        <v>70</v>
      </c>
      <c r="I180" s="1">
        <v>45</v>
      </c>
      <c r="J180" s="1">
        <f>((G180-H180)/I180*calibration_curve!$C$2*60)/VLOOKUP(C180,key!A:C,2,FALSE)</f>
        <v>150858.98989898991</v>
      </c>
      <c r="K180" s="1">
        <v>30</v>
      </c>
    </row>
    <row r="181" spans="1:11" x14ac:dyDescent="0.4">
      <c r="A181" s="11">
        <v>44305</v>
      </c>
      <c r="B181" s="9">
        <v>1</v>
      </c>
      <c r="C181" s="1" t="s">
        <v>110</v>
      </c>
      <c r="D181" s="1" t="str">
        <f>VLOOKUP(C181,key!A:C,3,FALSE)</f>
        <v>D-heat</v>
      </c>
      <c r="E181" s="1" t="str">
        <f>F181&amp;"_"&amp;K181&amp;"_"&amp;B181</f>
        <v>D_30_1</v>
      </c>
      <c r="F181" s="1" t="str">
        <f>LEFT(C181,1)</f>
        <v>D</v>
      </c>
      <c r="G181" s="1">
        <v>86</v>
      </c>
      <c r="H181" s="1">
        <v>55</v>
      </c>
      <c r="I181" s="1">
        <v>45</v>
      </c>
      <c r="J181" s="1">
        <f>((G181-H181)/I181*calibration_curve!$C$2*60)/VLOOKUP(C181,key!A:C,2,FALSE)</f>
        <v>311146.66666666663</v>
      </c>
      <c r="K181" s="1">
        <v>30</v>
      </c>
    </row>
    <row r="182" spans="1:11" x14ac:dyDescent="0.4">
      <c r="A182" s="11">
        <v>44305</v>
      </c>
      <c r="B182" s="9">
        <v>1</v>
      </c>
      <c r="C182" s="1" t="s">
        <v>111</v>
      </c>
      <c r="D182" s="1" t="str">
        <f>VLOOKUP(C182,key!A:C,3,FALSE)</f>
        <v>D-heat</v>
      </c>
      <c r="E182" s="1" t="str">
        <f>F182&amp;"_"&amp;K182&amp;"_"&amp;B182</f>
        <v>D_30_1</v>
      </c>
      <c r="F182" s="1" t="str">
        <f>LEFT(C182,1)</f>
        <v>D</v>
      </c>
      <c r="G182" s="1">
        <v>86</v>
      </c>
      <c r="H182" s="1">
        <v>57</v>
      </c>
      <c r="I182" s="1">
        <v>45</v>
      </c>
      <c r="J182" s="1">
        <f>((G182-H182)/I182*calibration_curve!$C$2*60)/VLOOKUP(C182,key!A:C,2,FALSE)</f>
        <v>291072.68817204307</v>
      </c>
      <c r="K182" s="1">
        <v>30</v>
      </c>
    </row>
    <row r="183" spans="1:11" x14ac:dyDescent="0.4">
      <c r="A183" s="11">
        <v>44305</v>
      </c>
      <c r="B183" s="9">
        <v>1</v>
      </c>
      <c r="C183" s="1" t="s">
        <v>112</v>
      </c>
      <c r="D183" s="1" t="str">
        <f>VLOOKUP(C183,key!A:C,3,FALSE)</f>
        <v>D-heat</v>
      </c>
      <c r="E183" s="1" t="str">
        <f>F183&amp;"_"&amp;K183&amp;"_"&amp;B183</f>
        <v>D_30_1</v>
      </c>
      <c r="F183" s="1" t="str">
        <f>LEFT(C183,1)</f>
        <v>D</v>
      </c>
      <c r="G183" s="1">
        <v>86</v>
      </c>
      <c r="H183" s="1">
        <v>62</v>
      </c>
      <c r="I183" s="1">
        <v>45</v>
      </c>
      <c r="J183" s="1">
        <f>((G183-H183)/I183*calibration_curve!$C$2*60)/VLOOKUP(C183,key!A:C,2,FALSE)</f>
        <v>219632.9411764706</v>
      </c>
      <c r="K183" s="1">
        <v>30</v>
      </c>
    </row>
    <row r="184" spans="1:11" x14ac:dyDescent="0.4">
      <c r="A184" s="11">
        <v>44305</v>
      </c>
      <c r="B184" s="9">
        <v>1</v>
      </c>
      <c r="C184" s="1" t="s">
        <v>113</v>
      </c>
      <c r="D184" s="1" t="str">
        <f>VLOOKUP(C184,key!A:C,3,FALSE)</f>
        <v>D-heat</v>
      </c>
      <c r="E184" s="1" t="str">
        <f>F184&amp;"_"&amp;K184&amp;"_"&amp;B184</f>
        <v>D_30_1</v>
      </c>
      <c r="F184" s="1" t="str">
        <f>LEFT(C184,1)</f>
        <v>D</v>
      </c>
      <c r="G184" s="1">
        <v>86</v>
      </c>
      <c r="H184" s="1">
        <v>74</v>
      </c>
      <c r="I184" s="1">
        <v>45</v>
      </c>
      <c r="J184" s="1">
        <f>((G184-H184)/I184*calibration_curve!$C$2*60)/VLOOKUP(C184,key!A:C,2,FALSE)</f>
        <v>98256.84210526316</v>
      </c>
      <c r="K184" s="1">
        <v>30</v>
      </c>
    </row>
    <row r="185" spans="1:11" x14ac:dyDescent="0.4">
      <c r="A185" s="11">
        <v>44305</v>
      </c>
      <c r="B185" s="9">
        <v>1</v>
      </c>
      <c r="C185" s="1" t="s">
        <v>114</v>
      </c>
      <c r="D185" s="1" t="str">
        <f>VLOOKUP(C185,key!A:C,3,FALSE)</f>
        <v>D-heat</v>
      </c>
      <c r="E185" s="1" t="str">
        <f>F185&amp;"_"&amp;K185&amp;"_"&amp;B185</f>
        <v>D_30_1</v>
      </c>
      <c r="F185" s="1" t="str">
        <f>LEFT(C185,1)</f>
        <v>D</v>
      </c>
      <c r="G185" s="1">
        <v>86</v>
      </c>
      <c r="H185" s="1">
        <v>75</v>
      </c>
      <c r="I185" s="1">
        <v>45</v>
      </c>
      <c r="J185" s="1">
        <f>((G185-H185)/I185*calibration_curve!$C$2*60)/VLOOKUP(C185,key!A:C,2,FALSE)</f>
        <v>97788.952380952382</v>
      </c>
      <c r="K185" s="1">
        <v>30</v>
      </c>
    </row>
    <row r="186" spans="1:11" x14ac:dyDescent="0.4">
      <c r="A186" s="11">
        <v>44305</v>
      </c>
      <c r="B186" s="9">
        <v>1</v>
      </c>
      <c r="C186" s="1" t="s">
        <v>117</v>
      </c>
      <c r="D186" s="1" t="str">
        <f>VLOOKUP(C186,key!A:C,3,FALSE)</f>
        <v>D-heat</v>
      </c>
      <c r="E186" s="1" t="str">
        <f>F186&amp;"_"&amp;K186&amp;"_"&amp;B186</f>
        <v>D_30_1</v>
      </c>
      <c r="F186" s="1" t="str">
        <f>LEFT(C186,1)</f>
        <v>D</v>
      </c>
      <c r="G186" s="1">
        <v>86</v>
      </c>
      <c r="H186" s="1">
        <v>69</v>
      </c>
      <c r="I186" s="1">
        <v>45</v>
      </c>
      <c r="J186" s="1">
        <f>((G186-H186)/I186*calibration_curve!$C$2*60)/VLOOKUP(C186,key!A:C,2,FALSE)</f>
        <v>151128.38095238092</v>
      </c>
      <c r="K186" s="1">
        <v>30</v>
      </c>
    </row>
    <row r="187" spans="1:11" x14ac:dyDescent="0.4">
      <c r="A187" s="11">
        <v>44305</v>
      </c>
      <c r="B187" s="9">
        <v>1</v>
      </c>
      <c r="C187" s="1" t="s">
        <v>222</v>
      </c>
      <c r="D187" s="1" t="str">
        <f>VLOOKUP(C187,key!A:C,3,FALSE)</f>
        <v>T-heat</v>
      </c>
      <c r="E187" s="1" t="str">
        <f>F187&amp;"_"&amp;K187&amp;"_"&amp;B187</f>
        <v>T_30_1</v>
      </c>
      <c r="F187" s="1" t="str">
        <f>LEFT(C187,1)</f>
        <v>T</v>
      </c>
      <c r="G187" s="1">
        <v>72</v>
      </c>
      <c r="H187" s="1">
        <v>63</v>
      </c>
      <c r="I187" s="1">
        <v>30</v>
      </c>
      <c r="J187" s="1">
        <f>((G187-H187)/I187*calibration_curve!$C$2*60)/VLOOKUP(C187,key!A:C,2,FALSE)</f>
        <v>161556.92307692306</v>
      </c>
      <c r="K187" s="1">
        <v>30</v>
      </c>
    </row>
    <row r="188" spans="1:11" x14ac:dyDescent="0.4">
      <c r="A188" s="11">
        <v>44305</v>
      </c>
      <c r="B188" s="9">
        <v>1</v>
      </c>
      <c r="C188" s="1" t="s">
        <v>224</v>
      </c>
      <c r="D188" s="1" t="str">
        <f>VLOOKUP(C188,key!A:C,3,FALSE)</f>
        <v>T-heat</v>
      </c>
      <c r="E188" s="1" t="str">
        <f>F188&amp;"_"&amp;K188&amp;"_"&amp;B188</f>
        <v>T_30_1</v>
      </c>
      <c r="F188" s="1" t="str">
        <f>LEFT(C188,1)</f>
        <v>T</v>
      </c>
      <c r="G188" s="1">
        <v>72</v>
      </c>
      <c r="H188" s="1">
        <v>59</v>
      </c>
      <c r="I188" s="1">
        <v>30</v>
      </c>
      <c r="J188" s="1">
        <f>((G188-H188)/I188*calibration_curve!$C$2*60)/VLOOKUP(C188,key!A:C,2,FALSE)</f>
        <v>252806.66666666669</v>
      </c>
      <c r="K188" s="1">
        <v>30</v>
      </c>
    </row>
    <row r="189" spans="1:11" x14ac:dyDescent="0.4">
      <c r="A189" s="11">
        <v>44305</v>
      </c>
      <c r="B189" s="9">
        <v>1</v>
      </c>
      <c r="C189" s="1" t="s">
        <v>225</v>
      </c>
      <c r="D189" s="1" t="str">
        <f>VLOOKUP(C189,key!A:C,3,FALSE)</f>
        <v>T-heat</v>
      </c>
      <c r="E189" s="1" t="str">
        <f>F189&amp;"_"&amp;K189&amp;"_"&amp;B189</f>
        <v>T_30_1</v>
      </c>
      <c r="F189" s="1" t="str">
        <f>LEFT(C189,1)</f>
        <v>T</v>
      </c>
      <c r="G189" s="1">
        <v>72</v>
      </c>
      <c r="H189" s="1">
        <v>67</v>
      </c>
      <c r="I189" s="1">
        <v>30</v>
      </c>
      <c r="J189" s="1">
        <f>((G189-H189)/I189*calibration_curve!$C$2*60)/VLOOKUP(C189,key!A:C,2,FALSE)</f>
        <v>89753.846153846142</v>
      </c>
      <c r="K189" s="1">
        <v>30</v>
      </c>
    </row>
    <row r="190" spans="1:11" x14ac:dyDescent="0.4">
      <c r="A190" s="11">
        <v>44305</v>
      </c>
      <c r="B190" s="9">
        <v>1</v>
      </c>
      <c r="C190" s="1" t="s">
        <v>226</v>
      </c>
      <c r="D190" s="1" t="str">
        <f>VLOOKUP(C190,key!A:C,3,FALSE)</f>
        <v>T-heat</v>
      </c>
      <c r="E190" s="1" t="str">
        <f>F190&amp;"_"&amp;K190&amp;"_"&amp;B190</f>
        <v>T_30_1</v>
      </c>
      <c r="F190" s="1" t="str">
        <f>LEFT(C190,1)</f>
        <v>T</v>
      </c>
      <c r="G190" s="1">
        <v>72</v>
      </c>
      <c r="H190" s="1">
        <v>58</v>
      </c>
      <c r="I190" s="1">
        <v>30</v>
      </c>
      <c r="J190" s="1">
        <f>((G190-H190)/I190*calibration_curve!$C$2*60)/VLOOKUP(C190,key!A:C,2,FALSE)</f>
        <v>261363.20000000001</v>
      </c>
      <c r="K190" s="1">
        <v>30</v>
      </c>
    </row>
    <row r="191" spans="1:11" x14ac:dyDescent="0.4">
      <c r="A191" s="11">
        <v>44305</v>
      </c>
      <c r="B191" s="9">
        <v>1</v>
      </c>
      <c r="C191" s="1" t="s">
        <v>227</v>
      </c>
      <c r="D191" s="1" t="str">
        <f>VLOOKUP(C191,key!A:C,3,FALSE)</f>
        <v>T-heat</v>
      </c>
      <c r="E191" s="1" t="str">
        <f>F191&amp;"_"&amp;K191&amp;"_"&amp;B191</f>
        <v>T_30_1</v>
      </c>
      <c r="F191" s="1" t="str">
        <f>LEFT(C191,1)</f>
        <v>T</v>
      </c>
      <c r="G191" s="1">
        <v>72</v>
      </c>
      <c r="H191" s="1">
        <v>64</v>
      </c>
      <c r="I191" s="1">
        <v>30</v>
      </c>
      <c r="J191" s="1">
        <f>((G191-H191)/I191*calibration_curve!$C$2*60)/VLOOKUP(C191,key!A:C,2,FALSE)</f>
        <v>133348.57142857145</v>
      </c>
      <c r="K191" s="1">
        <v>30</v>
      </c>
    </row>
    <row r="192" spans="1:11" x14ac:dyDescent="0.4">
      <c r="A192" s="11">
        <v>44305</v>
      </c>
      <c r="B192" s="9">
        <v>1</v>
      </c>
      <c r="C192" s="1" t="s">
        <v>228</v>
      </c>
      <c r="D192" s="1" t="str">
        <f>VLOOKUP(C192,key!A:C,3,FALSE)</f>
        <v>T-heat</v>
      </c>
      <c r="E192" s="1" t="str">
        <f>F192&amp;"_"&amp;K192&amp;"_"&amp;B192</f>
        <v>T_30_1</v>
      </c>
      <c r="F192" s="1" t="str">
        <f>LEFT(C192,1)</f>
        <v>T</v>
      </c>
      <c r="G192" s="1">
        <v>72</v>
      </c>
      <c r="H192" s="1">
        <v>63</v>
      </c>
      <c r="I192" s="1">
        <v>30</v>
      </c>
      <c r="J192" s="1">
        <f>((G192-H192)/I192*calibration_curve!$C$2*60)/VLOOKUP(C192,key!A:C,2,FALSE)</f>
        <v>150017.14285714287</v>
      </c>
      <c r="K192" s="1">
        <v>30</v>
      </c>
    </row>
    <row r="193" spans="1:11" x14ac:dyDescent="0.4">
      <c r="A193" s="11">
        <v>44305</v>
      </c>
      <c r="B193" s="9">
        <v>1</v>
      </c>
      <c r="C193" s="1" t="s">
        <v>229</v>
      </c>
      <c r="D193" s="1" t="str">
        <f>VLOOKUP(C193,key!A:C,3,FALSE)</f>
        <v>T-heat</v>
      </c>
      <c r="E193" s="1" t="str">
        <f>F193&amp;"_"&amp;K193&amp;"_"&amp;B193</f>
        <v>T_30_1</v>
      </c>
      <c r="F193" s="1" t="str">
        <f>LEFT(C193,1)</f>
        <v>T</v>
      </c>
      <c r="G193" s="1">
        <v>72</v>
      </c>
      <c r="H193" s="1">
        <v>62</v>
      </c>
      <c r="I193" s="1">
        <v>30</v>
      </c>
      <c r="J193" s="1">
        <f>((G193-H193)/I193*calibration_curve!$C$2*60)/VLOOKUP(C193,key!A:C,2,FALSE)</f>
        <v>155573.33333333331</v>
      </c>
      <c r="K193" s="1">
        <v>30</v>
      </c>
    </row>
    <row r="194" spans="1:11" x14ac:dyDescent="0.4">
      <c r="A194" s="11">
        <v>44305</v>
      </c>
      <c r="B194" s="9">
        <v>1</v>
      </c>
      <c r="C194" s="1" t="s">
        <v>230</v>
      </c>
      <c r="D194" s="1" t="str">
        <f>VLOOKUP(C194,key!A:C,3,FALSE)</f>
        <v>T-heat</v>
      </c>
      <c r="E194" s="1" t="str">
        <f>F194&amp;"_"&amp;K194&amp;"_"&amp;B194</f>
        <v>T_30_1</v>
      </c>
      <c r="F194" s="1" t="str">
        <f>LEFT(C194,1)</f>
        <v>T</v>
      </c>
      <c r="G194" s="1">
        <v>72</v>
      </c>
      <c r="H194" s="1">
        <v>63</v>
      </c>
      <c r="I194" s="1">
        <v>30</v>
      </c>
      <c r="J194" s="1">
        <f>((G194-H194)/I194*calibration_curve!$C$2*60)/VLOOKUP(C194,key!A:C,2,FALSE)</f>
        <v>168019.20000000001</v>
      </c>
      <c r="K194" s="1">
        <v>30</v>
      </c>
    </row>
    <row r="195" spans="1:11" x14ac:dyDescent="0.4">
      <c r="A195" s="11">
        <v>44305</v>
      </c>
      <c r="B195" s="9">
        <v>1</v>
      </c>
      <c r="C195" s="1" t="s">
        <v>231</v>
      </c>
      <c r="D195" s="1" t="str">
        <f>VLOOKUP(C195,key!A:C,3,FALSE)</f>
        <v>T-heat</v>
      </c>
      <c r="E195" s="1" t="str">
        <f>F195&amp;"_"&amp;K195&amp;"_"&amp;B195</f>
        <v>T_30_1</v>
      </c>
      <c r="F195" s="1" t="str">
        <f>LEFT(C195,1)</f>
        <v>T</v>
      </c>
      <c r="G195" s="1">
        <v>72</v>
      </c>
      <c r="H195" s="1">
        <v>65</v>
      </c>
      <c r="I195" s="1">
        <v>30</v>
      </c>
      <c r="J195" s="1">
        <f>((G195-H195)/I195*calibration_curve!$C$2*60)/VLOOKUP(C195,key!A:C,2,FALSE)</f>
        <v>121001.48148148147</v>
      </c>
      <c r="K195" s="1">
        <v>30</v>
      </c>
    </row>
    <row r="196" spans="1:11" x14ac:dyDescent="0.4">
      <c r="A196" s="11">
        <v>44305</v>
      </c>
      <c r="B196" s="9">
        <v>1</v>
      </c>
      <c r="C196" s="1" t="s">
        <v>10</v>
      </c>
      <c r="D196" s="1" t="str">
        <f>VLOOKUP(C196,key!A:C,3,FALSE)</f>
        <v>T-heat</v>
      </c>
      <c r="E196" s="1" t="str">
        <f>F196&amp;"_"&amp;K196&amp;"_"&amp;B196</f>
        <v>T_30_1</v>
      </c>
      <c r="F196" s="1" t="str">
        <f>LEFT(C196,1)</f>
        <v>T</v>
      </c>
      <c r="G196" s="1">
        <v>72</v>
      </c>
      <c r="H196" s="1">
        <v>62</v>
      </c>
      <c r="I196" s="1">
        <v>30</v>
      </c>
      <c r="J196" s="1">
        <f>((G196-H196)/I196*calibration_curve!$C$2*60)/VLOOKUP(C196,key!A:C,2,FALSE)</f>
        <v>186687.99999999997</v>
      </c>
      <c r="K196" s="1">
        <v>30</v>
      </c>
    </row>
    <row r="197" spans="1:11" x14ac:dyDescent="0.4">
      <c r="A197" s="11">
        <v>44305</v>
      </c>
      <c r="B197" s="9">
        <v>1</v>
      </c>
      <c r="C197" s="1" t="s">
        <v>11</v>
      </c>
      <c r="D197" s="1" t="str">
        <f>VLOOKUP(C197,key!A:C,3,FALSE)</f>
        <v>T-heat</v>
      </c>
      <c r="E197" s="1" t="str">
        <f>F197&amp;"_"&amp;K197&amp;"_"&amp;B197</f>
        <v>T_30_1</v>
      </c>
      <c r="F197" s="1" t="str">
        <f>LEFT(C197,1)</f>
        <v>T</v>
      </c>
      <c r="G197" s="1">
        <v>72</v>
      </c>
      <c r="H197" s="1">
        <v>62</v>
      </c>
      <c r="I197" s="1">
        <v>30</v>
      </c>
      <c r="J197" s="1">
        <f>((G197-H197)/I197*calibration_curve!$C$2*60)/VLOOKUP(C197,key!A:C,2,FALSE)</f>
        <v>212145.4545454545</v>
      </c>
      <c r="K197" s="1">
        <v>30</v>
      </c>
    </row>
    <row r="198" spans="1:11" x14ac:dyDescent="0.4">
      <c r="A198" s="11">
        <v>44305</v>
      </c>
      <c r="B198" s="9">
        <v>1</v>
      </c>
      <c r="C198" s="1" t="s">
        <v>12</v>
      </c>
      <c r="D198" s="1" t="str">
        <f>VLOOKUP(C198,key!A:C,3,FALSE)</f>
        <v>T-heat</v>
      </c>
      <c r="E198" s="1" t="str">
        <f>F198&amp;"_"&amp;K198&amp;"_"&amp;B198</f>
        <v>T_30_1</v>
      </c>
      <c r="F198" s="1" t="str">
        <f>LEFT(C198,1)</f>
        <v>T</v>
      </c>
      <c r="G198" s="1">
        <v>72</v>
      </c>
      <c r="H198" s="1">
        <v>62</v>
      </c>
      <c r="I198" s="1">
        <v>30</v>
      </c>
      <c r="J198" s="1">
        <f>((G198-H198)/I198*calibration_curve!$C$2*60)/VLOOKUP(C198,key!A:C,2,FALSE)</f>
        <v>179507.69230769228</v>
      </c>
      <c r="K198" s="1">
        <v>30</v>
      </c>
    </row>
    <row r="199" spans="1:11" x14ac:dyDescent="0.4">
      <c r="A199" s="11">
        <v>44305</v>
      </c>
      <c r="B199" s="9">
        <v>1</v>
      </c>
      <c r="C199" s="1" t="s">
        <v>13</v>
      </c>
      <c r="D199" s="1" t="str">
        <f>VLOOKUP(C199,key!A:C,3,FALSE)</f>
        <v>T-heat</v>
      </c>
      <c r="E199" s="1" t="str">
        <f>F199&amp;"_"&amp;K199&amp;"_"&amp;B199</f>
        <v>T_30_1</v>
      </c>
      <c r="F199" s="1" t="str">
        <f>LEFT(C199,1)</f>
        <v>T</v>
      </c>
      <c r="G199" s="1">
        <v>72</v>
      </c>
      <c r="H199" s="1">
        <v>64</v>
      </c>
      <c r="I199" s="1">
        <v>30</v>
      </c>
      <c r="J199" s="1">
        <f>((G199-H199)/I199*calibration_curve!$C$2*60)/VLOOKUP(C199,key!A:C,2,FALSE)</f>
        <v>177798.09523809524</v>
      </c>
      <c r="K199" s="1">
        <v>30</v>
      </c>
    </row>
    <row r="200" spans="1:11" x14ac:dyDescent="0.4">
      <c r="A200" s="11">
        <v>44305</v>
      </c>
      <c r="B200" s="9">
        <v>1</v>
      </c>
      <c r="C200" s="1" t="s">
        <v>14</v>
      </c>
      <c r="D200" s="1" t="str">
        <f>VLOOKUP(C200,key!A:C,3,FALSE)</f>
        <v>T-heat</v>
      </c>
      <c r="E200" s="1" t="str">
        <f>F200&amp;"_"&amp;K200&amp;"_"&amp;B200</f>
        <v>T_30_1</v>
      </c>
      <c r="F200" s="1" t="str">
        <f>LEFT(C200,1)</f>
        <v>T</v>
      </c>
      <c r="G200" s="1">
        <v>72</v>
      </c>
      <c r="H200" s="1">
        <v>61</v>
      </c>
      <c r="I200" s="1">
        <v>30</v>
      </c>
      <c r="J200" s="1">
        <f>((G200-H200)/I200*calibration_curve!$C$2*60)/VLOOKUP(C200,key!A:C,2,FALSE)</f>
        <v>233359.99999999997</v>
      </c>
      <c r="K200" s="1">
        <v>30</v>
      </c>
    </row>
    <row r="201" spans="1:11" x14ac:dyDescent="0.4">
      <c r="A201" s="11">
        <v>44305</v>
      </c>
      <c r="B201" s="9">
        <v>1</v>
      </c>
      <c r="C201" s="1" t="s">
        <v>15</v>
      </c>
      <c r="D201" s="1" t="str">
        <f>VLOOKUP(C201,key!A:C,3,FALSE)</f>
        <v>T-heat</v>
      </c>
      <c r="E201" s="1" t="str">
        <f>F201&amp;"_"&amp;K201&amp;"_"&amp;B201</f>
        <v>T_30_1</v>
      </c>
      <c r="F201" s="1" t="str">
        <f>LEFT(C201,1)</f>
        <v>T</v>
      </c>
      <c r="G201" s="1">
        <v>72</v>
      </c>
      <c r="H201" s="1">
        <v>56</v>
      </c>
      <c r="I201" s="1">
        <v>30</v>
      </c>
      <c r="J201" s="1">
        <f>((G201-H201)/I201*calibration_curve!$C$2*60)/VLOOKUP(C201,key!A:C,2,FALSE)</f>
        <v>298700.79999999999</v>
      </c>
      <c r="K201" s="1">
        <v>30</v>
      </c>
    </row>
    <row r="202" spans="1:11" x14ac:dyDescent="0.4">
      <c r="A202" s="11">
        <v>44305</v>
      </c>
      <c r="B202" s="9">
        <v>1</v>
      </c>
      <c r="C202" s="1" t="s">
        <v>16</v>
      </c>
      <c r="D202" s="1" t="str">
        <f>VLOOKUP(C202,key!A:C,3,FALSE)</f>
        <v>T-heat</v>
      </c>
      <c r="E202" s="1" t="str">
        <f>F202&amp;"_"&amp;K202&amp;"_"&amp;B202</f>
        <v>T_30_1</v>
      </c>
      <c r="F202" s="1" t="str">
        <f>LEFT(C202,1)</f>
        <v>T</v>
      </c>
      <c r="G202" s="1">
        <v>72</v>
      </c>
      <c r="H202" s="1">
        <v>62</v>
      </c>
      <c r="I202" s="1">
        <v>30</v>
      </c>
      <c r="J202" s="1">
        <f>((G202-H202)/I202*calibration_curve!$C$2*60)/VLOOKUP(C202,key!A:C,2,FALSE)</f>
        <v>194466.66666666666</v>
      </c>
      <c r="K202" s="1">
        <v>30</v>
      </c>
    </row>
    <row r="203" spans="1:11" x14ac:dyDescent="0.4">
      <c r="A203" s="11">
        <v>44305</v>
      </c>
      <c r="B203" s="9">
        <v>1</v>
      </c>
      <c r="C203" s="1" t="s">
        <v>17</v>
      </c>
      <c r="D203" s="1" t="str">
        <f>VLOOKUP(C203,key!A:C,3,FALSE)</f>
        <v>T-heat</v>
      </c>
      <c r="E203" s="1" t="str">
        <f>F203&amp;"_"&amp;K203&amp;"_"&amp;B203</f>
        <v>T_30_1</v>
      </c>
      <c r="F203" s="1" t="str">
        <f>LEFT(C203,1)</f>
        <v>T</v>
      </c>
      <c r="G203" s="1">
        <v>72</v>
      </c>
      <c r="H203" s="1">
        <v>65</v>
      </c>
      <c r="I203" s="1">
        <v>30</v>
      </c>
      <c r="J203" s="1">
        <f>((G203-H203)/I203*calibration_curve!$C$2*60)/VLOOKUP(C203,key!A:C,2,FALSE)</f>
        <v>112656.55172413793</v>
      </c>
      <c r="K203" s="1">
        <v>30</v>
      </c>
    </row>
    <row r="204" spans="1:11" x14ac:dyDescent="0.4">
      <c r="A204" s="11">
        <v>44305</v>
      </c>
      <c r="B204" s="9">
        <v>1</v>
      </c>
      <c r="C204" s="1" t="s">
        <v>18</v>
      </c>
      <c r="D204" s="1" t="str">
        <f>VLOOKUP(C204,key!A:C,3,FALSE)</f>
        <v>T-heat</v>
      </c>
      <c r="E204" s="1" t="str">
        <f>F204&amp;"_"&amp;K204&amp;"_"&amp;B204</f>
        <v>T_30_1</v>
      </c>
      <c r="F204" s="1" t="str">
        <f>LEFT(C204,1)</f>
        <v>T</v>
      </c>
      <c r="G204" s="1">
        <v>72</v>
      </c>
      <c r="H204" s="1">
        <v>61</v>
      </c>
      <c r="I204" s="1">
        <v>30</v>
      </c>
      <c r="J204" s="1">
        <f>((G204-H204)/I204*calibration_curve!$C$2*60)/VLOOKUP(C204,key!A:C,2,FALSE)</f>
        <v>205356.79999999999</v>
      </c>
      <c r="K204" s="1">
        <v>30</v>
      </c>
    </row>
    <row r="205" spans="1:11" x14ac:dyDescent="0.4">
      <c r="A205" s="11">
        <v>44305</v>
      </c>
      <c r="B205" s="9">
        <v>1</v>
      </c>
      <c r="C205" s="1" t="s">
        <v>19</v>
      </c>
      <c r="D205" s="1" t="str">
        <f>VLOOKUP(C205,key!A:C,3,FALSE)</f>
        <v>T-heat</v>
      </c>
      <c r="E205" s="1" t="str">
        <f>F205&amp;"_"&amp;K205&amp;"_"&amp;B205</f>
        <v>T_30_1</v>
      </c>
      <c r="F205" s="1" t="str">
        <f>LEFT(C205,1)</f>
        <v>T</v>
      </c>
      <c r="G205" s="1">
        <v>72</v>
      </c>
      <c r="H205" s="1">
        <v>57</v>
      </c>
      <c r="I205" s="1">
        <v>30</v>
      </c>
      <c r="J205" s="1">
        <f>((G205-H205)/I205*calibration_curve!$C$2*60)/VLOOKUP(C205,key!A:C,2,FALSE)</f>
        <v>304382.60869565222</v>
      </c>
      <c r="K205" s="1">
        <v>30</v>
      </c>
    </row>
    <row r="206" spans="1:11" x14ac:dyDescent="0.4">
      <c r="A206" s="11">
        <v>44305</v>
      </c>
      <c r="B206" s="9">
        <v>1</v>
      </c>
      <c r="C206" s="1" t="s">
        <v>20</v>
      </c>
      <c r="D206" s="1" t="str">
        <f>VLOOKUP(C206,key!A:C,3,FALSE)</f>
        <v>T-heat</v>
      </c>
      <c r="E206" s="1" t="str">
        <f>F206&amp;"_"&amp;K206&amp;"_"&amp;B206</f>
        <v>T_30_1</v>
      </c>
      <c r="F206" s="1" t="str">
        <f>LEFT(C206,1)</f>
        <v>T</v>
      </c>
      <c r="G206" s="1">
        <v>72</v>
      </c>
      <c r="H206" s="1">
        <v>61</v>
      </c>
      <c r="I206" s="1">
        <v>30</v>
      </c>
      <c r="J206" s="1">
        <f>((G206-H206)/I206*calibration_curve!$C$2*60)/VLOOKUP(C206,key!A:C,2,FALSE)</f>
        <v>223213.91304347827</v>
      </c>
      <c r="K206" s="1">
        <v>30</v>
      </c>
    </row>
    <row r="207" spans="1:11" x14ac:dyDescent="0.4">
      <c r="A207" s="11">
        <v>44305</v>
      </c>
      <c r="B207" s="9">
        <v>1</v>
      </c>
      <c r="C207" s="1" t="s">
        <v>21</v>
      </c>
      <c r="D207" s="1" t="str">
        <f>VLOOKUP(C207,key!A:C,3,FALSE)</f>
        <v>T-heat</v>
      </c>
      <c r="E207" s="1" t="str">
        <f>F207&amp;"_"&amp;K207&amp;"_"&amp;B207</f>
        <v>T_30_1</v>
      </c>
      <c r="F207" s="1" t="str">
        <f>LEFT(C207,1)</f>
        <v>T</v>
      </c>
      <c r="G207" s="1">
        <v>72</v>
      </c>
      <c r="H207" s="1">
        <v>68</v>
      </c>
      <c r="I207" s="1">
        <v>30</v>
      </c>
      <c r="J207" s="1">
        <f>((G207-H207)/I207*calibration_curve!$C$2*60)/VLOOKUP(C207,key!A:C,2,FALSE)</f>
        <v>71803.076923076922</v>
      </c>
      <c r="K207" s="1">
        <v>30</v>
      </c>
    </row>
    <row r="208" spans="1:11" x14ac:dyDescent="0.4">
      <c r="A208" s="11">
        <v>44305</v>
      </c>
      <c r="B208" s="9">
        <v>1</v>
      </c>
      <c r="C208" s="1" t="s">
        <v>22</v>
      </c>
      <c r="D208" s="1" t="str">
        <f>VLOOKUP(C208,key!A:C,3,FALSE)</f>
        <v>T-heat</v>
      </c>
      <c r="E208" s="1" t="str">
        <f>F208&amp;"_"&amp;K208&amp;"_"&amp;B208</f>
        <v>T_30_1</v>
      </c>
      <c r="F208" s="1" t="str">
        <f>LEFT(C208,1)</f>
        <v>T</v>
      </c>
      <c r="G208" s="1">
        <v>72</v>
      </c>
      <c r="H208" s="1">
        <v>63</v>
      </c>
      <c r="I208" s="1">
        <v>30</v>
      </c>
      <c r="J208" s="1">
        <f>((G208-H208)/I208*calibration_curve!$C$2*60)/VLOOKUP(C208,key!A:C,2,FALSE)</f>
        <v>175020</v>
      </c>
      <c r="K208" s="1">
        <v>30</v>
      </c>
    </row>
    <row r="209" spans="1:11" x14ac:dyDescent="0.4">
      <c r="A209" s="11">
        <v>44305</v>
      </c>
      <c r="B209" s="9">
        <v>1</v>
      </c>
      <c r="C209" s="1" t="s">
        <v>23</v>
      </c>
      <c r="D209" s="1" t="str">
        <f>VLOOKUP(C209,key!A:C,3,FALSE)</f>
        <v>T-heat</v>
      </c>
      <c r="E209" s="1" t="str">
        <f>F209&amp;"_"&amp;K209&amp;"_"&amp;B209</f>
        <v>T_30_1</v>
      </c>
      <c r="F209" s="1" t="str">
        <f>LEFT(C209,1)</f>
        <v>T</v>
      </c>
      <c r="G209" s="1">
        <v>72</v>
      </c>
      <c r="H209" s="1">
        <v>62</v>
      </c>
      <c r="I209" s="1">
        <v>30</v>
      </c>
      <c r="J209" s="1">
        <f>((G209-H209)/I209*calibration_curve!$C$2*60)/VLOOKUP(C209,key!A:C,2,FALSE)</f>
        <v>160937.93103448275</v>
      </c>
      <c r="K209" s="1">
        <v>30</v>
      </c>
    </row>
    <row r="210" spans="1:11" x14ac:dyDescent="0.4">
      <c r="A210" s="11">
        <v>44305</v>
      </c>
      <c r="B210" s="9">
        <v>1</v>
      </c>
      <c r="C210" s="1" t="s">
        <v>24</v>
      </c>
      <c r="D210" s="1" t="str">
        <f>VLOOKUP(C210,key!A:C,3,FALSE)</f>
        <v>T-heat</v>
      </c>
      <c r="E210" s="1" t="str">
        <f>F210&amp;"_"&amp;K210&amp;"_"&amp;B210</f>
        <v>T_30_1</v>
      </c>
      <c r="F210" s="1" t="str">
        <f>LEFT(C210,1)</f>
        <v>T</v>
      </c>
      <c r="G210" s="1">
        <v>72</v>
      </c>
      <c r="H210" s="1">
        <v>62</v>
      </c>
      <c r="I210" s="1">
        <v>30</v>
      </c>
      <c r="J210" s="1">
        <f>((G210-H210)/I210*calibration_curve!$C$2*60)/VLOOKUP(C210,key!A:C,2,FALSE)</f>
        <v>222247.61904761902</v>
      </c>
      <c r="K210" s="1">
        <v>30</v>
      </c>
    </row>
    <row r="211" spans="1:11" x14ac:dyDescent="0.4">
      <c r="A211" s="11">
        <v>44305</v>
      </c>
      <c r="B211" s="9">
        <v>1</v>
      </c>
      <c r="C211" s="1" t="s">
        <v>25</v>
      </c>
      <c r="D211" s="1" t="str">
        <f>VLOOKUP(C211,key!A:C,3,FALSE)</f>
        <v>T-heat</v>
      </c>
      <c r="E211" s="1" t="str">
        <f>F211&amp;"_"&amp;K211&amp;"_"&amp;B211</f>
        <v>T_30_1</v>
      </c>
      <c r="F211" s="1" t="str">
        <f>LEFT(C211,1)</f>
        <v>T</v>
      </c>
      <c r="G211" s="1">
        <v>72</v>
      </c>
      <c r="H211" s="1">
        <v>65</v>
      </c>
      <c r="I211" s="1">
        <v>45</v>
      </c>
      <c r="J211" s="1">
        <f>((G211-H211)/I211*calibration_curve!$C$2*60)/VLOOKUP(C211,key!A:C,2,FALSE)</f>
        <v>80667.654320987655</v>
      </c>
      <c r="K211" s="1">
        <v>30</v>
      </c>
    </row>
    <row r="212" spans="1:11" x14ac:dyDescent="0.4">
      <c r="A212" s="11">
        <v>44305</v>
      </c>
      <c r="B212" s="9">
        <v>1</v>
      </c>
      <c r="C212" s="1" t="s">
        <v>26</v>
      </c>
      <c r="D212" s="1" t="str">
        <f>VLOOKUP(C212,key!A:C,3,FALSE)</f>
        <v>T-heat</v>
      </c>
      <c r="E212" s="1" t="str">
        <f>F212&amp;"_"&amp;K212&amp;"_"&amp;B212</f>
        <v>T_30_1</v>
      </c>
      <c r="F212" s="1" t="str">
        <f>LEFT(C212,1)</f>
        <v>T</v>
      </c>
      <c r="G212" s="1">
        <v>72</v>
      </c>
      <c r="H212" s="1">
        <v>62</v>
      </c>
      <c r="I212" s="1">
        <v>45</v>
      </c>
      <c r="J212" s="1">
        <f>((G212-H212)/I212*calibration_curve!$C$2*60)/VLOOKUP(C212,key!A:C,2,FALSE)</f>
        <v>124458.66666666666</v>
      </c>
      <c r="K212" s="1">
        <v>30</v>
      </c>
    </row>
    <row r="213" spans="1:11" x14ac:dyDescent="0.4">
      <c r="A213" s="11">
        <v>44305</v>
      </c>
      <c r="B213" s="9">
        <v>1</v>
      </c>
      <c r="C213" s="1" t="s">
        <v>27</v>
      </c>
      <c r="D213" s="1" t="str">
        <f>VLOOKUP(C213,key!A:C,3,FALSE)</f>
        <v>T-heat</v>
      </c>
      <c r="E213" s="1" t="str">
        <f>F213&amp;"_"&amp;K213&amp;"_"&amp;B213</f>
        <v>T_30_1</v>
      </c>
      <c r="F213" s="1" t="str">
        <f>LEFT(C213,1)</f>
        <v>T</v>
      </c>
      <c r="G213" s="1">
        <v>72</v>
      </c>
      <c r="H213" s="1">
        <v>59</v>
      </c>
      <c r="I213" s="1">
        <v>45</v>
      </c>
      <c r="J213" s="1">
        <f>((G213-H213)/I213*calibration_curve!$C$2*60)/VLOOKUP(C213,key!A:C,2,FALSE)</f>
        <v>139479.54022988505</v>
      </c>
      <c r="K213" s="1">
        <v>30</v>
      </c>
    </row>
    <row r="214" spans="1:11" x14ac:dyDescent="0.4">
      <c r="A214" s="11">
        <v>44305</v>
      </c>
      <c r="B214" s="9">
        <v>1</v>
      </c>
      <c r="C214" s="1" t="s">
        <v>28</v>
      </c>
      <c r="D214" s="1" t="str">
        <f>VLOOKUP(C214,key!A:C,3,FALSE)</f>
        <v>T-heat</v>
      </c>
      <c r="E214" s="1" t="str">
        <f>F214&amp;"_"&amp;K214&amp;"_"&amp;B214</f>
        <v>T_30_1</v>
      </c>
      <c r="F214" s="1" t="str">
        <f>LEFT(C214,1)</f>
        <v>T</v>
      </c>
      <c r="G214" s="1">
        <v>72</v>
      </c>
      <c r="H214" s="1">
        <v>53</v>
      </c>
      <c r="I214" s="1">
        <v>45</v>
      </c>
      <c r="J214" s="1">
        <f>((G214-H214)/I214*calibration_curve!$C$2*60)/VLOOKUP(C214,key!A:C,2,FALSE)</f>
        <v>236471.4666666667</v>
      </c>
      <c r="K214" s="1">
        <v>30</v>
      </c>
    </row>
    <row r="215" spans="1:11" x14ac:dyDescent="0.4">
      <c r="A215" s="11">
        <v>44305</v>
      </c>
      <c r="B215" s="9">
        <v>1</v>
      </c>
      <c r="C215" s="1" t="s">
        <v>29</v>
      </c>
      <c r="D215" s="1" t="str">
        <f>VLOOKUP(C215,key!A:C,3,FALSE)</f>
        <v>T-heat</v>
      </c>
      <c r="E215" s="1" t="str">
        <f>F215&amp;"_"&amp;K215&amp;"_"&amp;B215</f>
        <v>T_30_1</v>
      </c>
      <c r="F215" s="1" t="str">
        <f>LEFT(C215,1)</f>
        <v>T</v>
      </c>
      <c r="G215" s="1">
        <v>72</v>
      </c>
      <c r="H215" s="1">
        <v>61</v>
      </c>
      <c r="I215" s="1">
        <v>45</v>
      </c>
      <c r="J215" s="1">
        <f>((G215-H215)/I215*calibration_curve!$C$2*60)/VLOOKUP(C215,key!A:C,2,FALSE)</f>
        <v>142608.88888888888</v>
      </c>
      <c r="K215" s="1">
        <v>30</v>
      </c>
    </row>
    <row r="216" spans="1:11" x14ac:dyDescent="0.4">
      <c r="A216" s="11">
        <v>44305</v>
      </c>
      <c r="B216" s="9">
        <v>1</v>
      </c>
      <c r="C216" s="1" t="s">
        <v>30</v>
      </c>
      <c r="D216" s="1" t="str">
        <f>VLOOKUP(C216,key!A:C,3,FALSE)</f>
        <v>T-heat</v>
      </c>
      <c r="E216" s="1" t="str">
        <f>F216&amp;"_"&amp;K216&amp;"_"&amp;B216</f>
        <v>T_30_1</v>
      </c>
      <c r="F216" s="1" t="str">
        <f>LEFT(C216,1)</f>
        <v>T</v>
      </c>
      <c r="G216" s="1">
        <v>72</v>
      </c>
      <c r="H216" s="1">
        <v>60</v>
      </c>
      <c r="I216" s="1">
        <v>45</v>
      </c>
      <c r="J216" s="1">
        <f>((G216-H216)/I216*calibration_curve!$C$2*60)/VLOOKUP(C216,key!A:C,2,FALSE)</f>
        <v>138287.40740740739</v>
      </c>
      <c r="K216" s="1">
        <v>30</v>
      </c>
    </row>
    <row r="217" spans="1:11" x14ac:dyDescent="0.4">
      <c r="A217" s="11">
        <v>44305</v>
      </c>
      <c r="B217" s="9">
        <v>1</v>
      </c>
      <c r="C217" s="1" t="s">
        <v>31</v>
      </c>
      <c r="D217" s="1" t="str">
        <f>VLOOKUP(C217,key!A:C,3,FALSE)</f>
        <v>T-heat</v>
      </c>
      <c r="E217" s="1" t="str">
        <f>F217&amp;"_"&amp;K217&amp;"_"&amp;B217</f>
        <v>T_30_1</v>
      </c>
      <c r="F217" s="1" t="str">
        <f>LEFT(C217,1)</f>
        <v>T</v>
      </c>
      <c r="G217" s="1">
        <v>72</v>
      </c>
      <c r="H217" s="1">
        <v>63</v>
      </c>
      <c r="I217" s="1">
        <v>45</v>
      </c>
      <c r="J217" s="1">
        <f>((G217-H217)/I217*calibration_curve!$C$2*60)/VLOOKUP(C217,key!A:C,2,FALSE)</f>
        <v>112012.8</v>
      </c>
      <c r="K217" s="1">
        <v>30</v>
      </c>
    </row>
    <row r="218" spans="1:11" x14ac:dyDescent="0.4">
      <c r="A218" s="11">
        <v>44305</v>
      </c>
      <c r="B218" s="9">
        <v>1</v>
      </c>
      <c r="C218" s="1" t="s">
        <v>32</v>
      </c>
      <c r="D218" s="1" t="str">
        <f>VLOOKUP(C218,key!A:C,3,FALSE)</f>
        <v>T-heat</v>
      </c>
      <c r="E218" s="1" t="str">
        <f>F218&amp;"_"&amp;K218&amp;"_"&amp;B218</f>
        <v>T_30_1</v>
      </c>
      <c r="F218" s="1" t="str">
        <f>LEFT(C218,1)</f>
        <v>T</v>
      </c>
      <c r="G218" s="1">
        <v>72</v>
      </c>
      <c r="H218" s="1">
        <v>62</v>
      </c>
      <c r="I218" s="1">
        <v>45</v>
      </c>
      <c r="J218" s="1">
        <f>((G218-H218)/I218*calibration_curve!$C$2*60)/VLOOKUP(C218,key!A:C,2,FALSE)</f>
        <v>100369.89247311826</v>
      </c>
      <c r="K218" s="1">
        <v>30</v>
      </c>
    </row>
    <row r="219" spans="1:11" x14ac:dyDescent="0.4">
      <c r="A219" s="11">
        <v>44309</v>
      </c>
      <c r="B219" s="10">
        <v>5</v>
      </c>
      <c r="C219" s="1" t="s">
        <v>89</v>
      </c>
      <c r="D219" s="1" t="str">
        <f>VLOOKUP(C219,key!A:C,3,FALSE)</f>
        <v>D-heat</v>
      </c>
      <c r="E219" s="1" t="str">
        <f>F219&amp;"_"&amp;K219&amp;"_"&amp;B219</f>
        <v>D_30_5</v>
      </c>
      <c r="F219" s="1" t="str">
        <f>LEFT(C219,1)</f>
        <v>D</v>
      </c>
      <c r="G219" s="1">
        <v>69</v>
      </c>
      <c r="H219" s="1">
        <v>43</v>
      </c>
      <c r="I219" s="1">
        <v>40</v>
      </c>
      <c r="J219" s="1">
        <f>((G219-H219)/I219*calibration_curve!$C$2*60)/VLOOKUP(C219,key!A:C,2,FALSE)</f>
        <v>275789.09090909094</v>
      </c>
      <c r="K219" s="1">
        <v>30</v>
      </c>
    </row>
    <row r="220" spans="1:11" x14ac:dyDescent="0.4">
      <c r="A220" s="11">
        <v>44309</v>
      </c>
      <c r="B220" s="10">
        <v>5</v>
      </c>
      <c r="C220" s="1" t="s">
        <v>90</v>
      </c>
      <c r="D220" s="1" t="str">
        <f>VLOOKUP(C220,key!A:C,3,FALSE)</f>
        <v>D-heat</v>
      </c>
      <c r="E220" s="1" t="str">
        <f>F220&amp;"_"&amp;K220&amp;"_"&amp;B220</f>
        <v>D_30_5</v>
      </c>
      <c r="F220" s="1" t="str">
        <f>LEFT(C220,1)</f>
        <v>D</v>
      </c>
      <c r="G220" s="1">
        <v>75</v>
      </c>
      <c r="H220" s="1">
        <v>36</v>
      </c>
      <c r="I220" s="1">
        <v>40</v>
      </c>
      <c r="J220" s="1">
        <f>((G220-H220)/I220*calibration_curve!$C$2*60)/VLOOKUP(C220,key!A:C,2,FALSE)</f>
        <v>390044.57142857142</v>
      </c>
      <c r="K220" s="1">
        <v>30</v>
      </c>
    </row>
    <row r="221" spans="1:11" x14ac:dyDescent="0.4">
      <c r="A221" s="11">
        <v>44309</v>
      </c>
      <c r="B221" s="10">
        <v>5</v>
      </c>
      <c r="C221" s="1" t="s">
        <v>91</v>
      </c>
      <c r="D221" s="1" t="str">
        <f>VLOOKUP(C221,key!A:C,3,FALSE)</f>
        <v>D-heat</v>
      </c>
      <c r="E221" s="1" t="str">
        <f>F221&amp;"_"&amp;K221&amp;"_"&amp;B221</f>
        <v>D_30_5</v>
      </c>
      <c r="F221" s="1" t="str">
        <f>LEFT(C221,1)</f>
        <v>D</v>
      </c>
      <c r="G221" s="1">
        <v>72</v>
      </c>
      <c r="H221" s="1">
        <v>29</v>
      </c>
      <c r="I221" s="1">
        <v>40</v>
      </c>
      <c r="J221" s="1">
        <f>((G221-H221)/I221*calibration_curve!$C$2*60)/VLOOKUP(C221,key!A:C,2,FALSE)</f>
        <v>501724</v>
      </c>
      <c r="K221" s="1">
        <v>30</v>
      </c>
    </row>
    <row r="222" spans="1:11" x14ac:dyDescent="0.4">
      <c r="A222" s="11">
        <v>44309</v>
      </c>
      <c r="B222" s="10">
        <v>5</v>
      </c>
      <c r="C222" s="1" t="s">
        <v>92</v>
      </c>
      <c r="D222" s="1" t="str">
        <f>VLOOKUP(C222,key!A:C,3,FALSE)</f>
        <v>D-heat</v>
      </c>
      <c r="E222" s="1" t="str">
        <f>F222&amp;"_"&amp;K222&amp;"_"&amp;B222</f>
        <v>D_30_5</v>
      </c>
      <c r="F222" s="1" t="str">
        <f>LEFT(C222,1)</f>
        <v>D</v>
      </c>
      <c r="G222" s="1">
        <v>70</v>
      </c>
      <c r="H222" s="1">
        <v>21</v>
      </c>
      <c r="I222" s="1">
        <v>40</v>
      </c>
      <c r="J222" s="1">
        <f>((G222-H222)/I222*calibration_curve!$C$2*60)/VLOOKUP(C222,key!A:C,2,FALSE)</f>
        <v>476443.33333333337</v>
      </c>
      <c r="K222" s="1">
        <v>30</v>
      </c>
    </row>
    <row r="223" spans="1:11" x14ac:dyDescent="0.4">
      <c r="A223" s="11">
        <v>44309</v>
      </c>
      <c r="B223" s="10">
        <v>5</v>
      </c>
      <c r="C223" s="1" t="s">
        <v>93</v>
      </c>
      <c r="D223" s="1" t="str">
        <f>VLOOKUP(C223,key!A:C,3,FALSE)</f>
        <v>D-heat</v>
      </c>
      <c r="E223" s="1" t="str">
        <f>F223&amp;"_"&amp;K223&amp;"_"&amp;B223</f>
        <v>D_30_5</v>
      </c>
      <c r="F223" s="1" t="str">
        <f>LEFT(C223,1)</f>
        <v>D</v>
      </c>
      <c r="G223" s="1">
        <v>69</v>
      </c>
      <c r="H223" s="1">
        <v>28</v>
      </c>
      <c r="I223" s="1">
        <v>40</v>
      </c>
      <c r="J223" s="1">
        <f>((G223-H223)/I223*calibration_curve!$C$2*60)/VLOOKUP(C223,key!A:C,2,FALSE)</f>
        <v>422107.05882352934</v>
      </c>
      <c r="K223" s="1">
        <v>30</v>
      </c>
    </row>
    <row r="224" spans="1:11" x14ac:dyDescent="0.4">
      <c r="A224" s="11">
        <v>44309</v>
      </c>
      <c r="B224" s="10">
        <v>5</v>
      </c>
      <c r="C224" s="1" t="s">
        <v>94</v>
      </c>
      <c r="D224" s="1" t="str">
        <f>VLOOKUP(C224,key!A:C,3,FALSE)</f>
        <v>D-heat</v>
      </c>
      <c r="E224" s="1" t="str">
        <f>F224&amp;"_"&amp;K224&amp;"_"&amp;B224</f>
        <v>D_30_5</v>
      </c>
      <c r="F224" s="1" t="str">
        <f>LEFT(C224,1)</f>
        <v>D</v>
      </c>
      <c r="G224" s="1">
        <v>73</v>
      </c>
      <c r="H224" s="1">
        <v>14</v>
      </c>
      <c r="I224" s="1">
        <v>40</v>
      </c>
      <c r="J224" s="1">
        <f>((G224-H224)/I224*calibration_curve!$C$2*60)/VLOOKUP(C224,key!A:C,2,FALSE)</f>
        <v>543483.15789473685</v>
      </c>
      <c r="K224" s="1">
        <v>30</v>
      </c>
    </row>
    <row r="225" spans="1:11" x14ac:dyDescent="0.4">
      <c r="A225" s="11">
        <v>44309</v>
      </c>
      <c r="B225" s="10">
        <v>5</v>
      </c>
      <c r="C225" s="1" t="s">
        <v>13</v>
      </c>
      <c r="D225" s="1" t="str">
        <f>VLOOKUP(C225,key!A:C,3,FALSE)</f>
        <v>T-heat</v>
      </c>
      <c r="E225" s="1" t="str">
        <f>F225&amp;"_"&amp;K225&amp;"_"&amp;B225</f>
        <v>T_30_5</v>
      </c>
      <c r="F225" s="1" t="str">
        <f>LEFT(C225,1)</f>
        <v>T</v>
      </c>
      <c r="G225" s="1">
        <v>79</v>
      </c>
      <c r="H225" s="1">
        <v>39</v>
      </c>
      <c r="I225" s="1">
        <v>40</v>
      </c>
      <c r="J225" s="1">
        <f>((G225-H225)/I225*calibration_curve!$C$2*60)/VLOOKUP(C225,key!A:C,2,FALSE)</f>
        <v>666742.85714285716</v>
      </c>
      <c r="K225" s="1">
        <v>30</v>
      </c>
    </row>
    <row r="226" spans="1:11" x14ac:dyDescent="0.4">
      <c r="A226" s="11">
        <v>44309</v>
      </c>
      <c r="B226" s="10">
        <v>5</v>
      </c>
      <c r="C226" s="1" t="s">
        <v>14</v>
      </c>
      <c r="D226" s="1" t="str">
        <f>VLOOKUP(C226,key!A:C,3,FALSE)</f>
        <v>T-heat</v>
      </c>
      <c r="E226" s="1" t="str">
        <f>F226&amp;"_"&amp;K226&amp;"_"&amp;B226</f>
        <v>T_30_5</v>
      </c>
      <c r="F226" s="1" t="str">
        <f>LEFT(C226,1)</f>
        <v>T</v>
      </c>
      <c r="G226" s="1">
        <v>76</v>
      </c>
      <c r="H226" s="1">
        <v>24</v>
      </c>
      <c r="I226" s="1">
        <v>40</v>
      </c>
      <c r="J226" s="1">
        <f>((G226-H226)/I226*calibration_curve!$C$2*60)/VLOOKUP(C226,key!A:C,2,FALSE)</f>
        <v>827367.27272727271</v>
      </c>
      <c r="K226" s="1">
        <v>30</v>
      </c>
    </row>
    <row r="227" spans="1:11" x14ac:dyDescent="0.4">
      <c r="A227" s="11">
        <v>44309</v>
      </c>
      <c r="B227" s="10">
        <v>5</v>
      </c>
      <c r="C227" s="1" t="s">
        <v>15</v>
      </c>
      <c r="D227" s="1" t="str">
        <f>VLOOKUP(C227,key!A:C,3,FALSE)</f>
        <v>T-heat</v>
      </c>
      <c r="E227" s="1" t="str">
        <f>F227&amp;"_"&amp;K227&amp;"_"&amp;B227</f>
        <v>T_30_5</v>
      </c>
      <c r="F227" s="1" t="str">
        <f>LEFT(C227,1)</f>
        <v>T</v>
      </c>
      <c r="G227" s="1">
        <v>79</v>
      </c>
      <c r="H227" s="1">
        <v>53</v>
      </c>
      <c r="I227" s="1">
        <v>40</v>
      </c>
      <c r="J227" s="1">
        <f>((G227-H227)/I227*calibration_curve!$C$2*60)/VLOOKUP(C227,key!A:C,2,FALSE)</f>
        <v>364041.6</v>
      </c>
      <c r="K227" s="1">
        <v>30</v>
      </c>
    </row>
    <row r="228" spans="1:11" x14ac:dyDescent="0.4">
      <c r="A228" s="11">
        <v>44309</v>
      </c>
      <c r="B228" s="10">
        <v>5</v>
      </c>
      <c r="C228" s="1" t="s">
        <v>16</v>
      </c>
      <c r="D228" s="1" t="str">
        <f>VLOOKUP(C228,key!A:C,3,FALSE)</f>
        <v>T-heat</v>
      </c>
      <c r="E228" s="1" t="str">
        <f>F228&amp;"_"&amp;K228&amp;"_"&amp;B228</f>
        <v>T_30_5</v>
      </c>
      <c r="F228" s="1" t="str">
        <f>LEFT(C228,1)</f>
        <v>T</v>
      </c>
      <c r="G228" s="1">
        <v>77</v>
      </c>
      <c r="H228" s="1">
        <v>64</v>
      </c>
      <c r="I228" s="1">
        <v>40</v>
      </c>
      <c r="J228" s="1">
        <f>((G228-H228)/I228*calibration_curve!$C$2*60)/VLOOKUP(C228,key!A:C,2,FALSE)</f>
        <v>189605</v>
      </c>
      <c r="K228" s="1">
        <v>30</v>
      </c>
    </row>
    <row r="229" spans="1:11" x14ac:dyDescent="0.4">
      <c r="A229" s="11">
        <v>44309</v>
      </c>
      <c r="B229" s="10">
        <v>5</v>
      </c>
      <c r="C229" s="1" t="s">
        <v>17</v>
      </c>
      <c r="D229" s="1" t="str">
        <f>VLOOKUP(C229,key!A:C,3,FALSE)</f>
        <v>T-heat</v>
      </c>
      <c r="E229" s="1" t="str">
        <f>F229&amp;"_"&amp;K229&amp;"_"&amp;B229</f>
        <v>T_30_5</v>
      </c>
      <c r="F229" s="1" t="str">
        <f>LEFT(C229,1)</f>
        <v>T</v>
      </c>
      <c r="G229" s="1">
        <v>79</v>
      </c>
      <c r="H229" s="1">
        <v>36</v>
      </c>
      <c r="I229" s="1">
        <v>40</v>
      </c>
      <c r="J229" s="1">
        <f>((G229-H229)/I229*calibration_curve!$C$2*60)/VLOOKUP(C229,key!A:C,2,FALSE)</f>
        <v>519024.8275862069</v>
      </c>
      <c r="K229" s="1">
        <v>30</v>
      </c>
    </row>
    <row r="230" spans="1:11" x14ac:dyDescent="0.4">
      <c r="A230" s="11">
        <v>44309</v>
      </c>
      <c r="B230" s="10">
        <v>5</v>
      </c>
      <c r="C230" s="1" t="s">
        <v>18</v>
      </c>
      <c r="D230" s="1" t="str">
        <f>VLOOKUP(C230,key!A:C,3,FALSE)</f>
        <v>T-heat</v>
      </c>
      <c r="E230" s="1" t="str">
        <f>F230&amp;"_"&amp;K230&amp;"_"&amp;B230</f>
        <v>T_30_5</v>
      </c>
      <c r="F230" s="1" t="str">
        <f>LEFT(C230,1)</f>
        <v>T</v>
      </c>
      <c r="G230" s="1">
        <v>76</v>
      </c>
      <c r="H230" s="1">
        <v>41</v>
      </c>
      <c r="I230" s="1">
        <v>40</v>
      </c>
      <c r="J230" s="1">
        <f>((G230-H230)/I230*calibration_curve!$C$2*60)/VLOOKUP(C230,key!A:C,2,FALSE)</f>
        <v>490056</v>
      </c>
      <c r="K230" s="1">
        <v>30</v>
      </c>
    </row>
    <row r="231" spans="1:11" x14ac:dyDescent="0.4">
      <c r="A231" s="11">
        <v>44309</v>
      </c>
      <c r="B231" s="10">
        <v>5</v>
      </c>
      <c r="C231" s="1" t="s">
        <v>19</v>
      </c>
      <c r="D231" s="1" t="str">
        <f>VLOOKUP(C231,key!A:C,3,FALSE)</f>
        <v>T-heat</v>
      </c>
      <c r="E231" s="1" t="str">
        <f>F231&amp;"_"&amp;K231&amp;"_"&amp;B231</f>
        <v>T_30_5</v>
      </c>
      <c r="F231" s="1" t="str">
        <f>LEFT(C231,1)</f>
        <v>T</v>
      </c>
      <c r="G231" s="1">
        <v>74</v>
      </c>
      <c r="H231" s="1">
        <v>45</v>
      </c>
      <c r="I231" s="1">
        <v>40</v>
      </c>
      <c r="J231" s="1">
        <f>((G231-H231)/I231*calibration_curve!$C$2*60)/VLOOKUP(C231,key!A:C,2,FALSE)</f>
        <v>441354.78260869562</v>
      </c>
      <c r="K231" s="1">
        <v>30</v>
      </c>
    </row>
    <row r="232" spans="1:11" x14ac:dyDescent="0.4">
      <c r="A232" s="11">
        <v>44309</v>
      </c>
      <c r="B232" s="10">
        <v>5</v>
      </c>
      <c r="C232" s="1" t="s">
        <v>20</v>
      </c>
      <c r="D232" s="1" t="str">
        <f>VLOOKUP(C232,key!A:C,3,FALSE)</f>
        <v>T-heat</v>
      </c>
      <c r="E232" s="1" t="str">
        <f>F232&amp;"_"&amp;K232&amp;"_"&amp;B232</f>
        <v>T_30_5</v>
      </c>
      <c r="F232" s="1" t="str">
        <f>LEFT(C232,1)</f>
        <v>T</v>
      </c>
      <c r="G232" s="1">
        <v>71</v>
      </c>
      <c r="H232" s="1">
        <v>57</v>
      </c>
      <c r="I232" s="1">
        <v>40</v>
      </c>
      <c r="J232" s="1">
        <f>((G232-H232)/I232*calibration_curve!$C$2*60)/VLOOKUP(C232,key!A:C,2,FALSE)</f>
        <v>213067.82608695651</v>
      </c>
      <c r="K232" s="1">
        <v>30</v>
      </c>
    </row>
    <row r="233" spans="1:11" x14ac:dyDescent="0.4">
      <c r="A233" s="11">
        <v>44309</v>
      </c>
      <c r="B233" s="10">
        <v>5</v>
      </c>
      <c r="C233" s="1" t="s">
        <v>21</v>
      </c>
      <c r="D233" s="1" t="str">
        <f>VLOOKUP(C233,key!A:C,3,FALSE)</f>
        <v>T-heat</v>
      </c>
      <c r="E233" s="1" t="str">
        <f>F233&amp;"_"&amp;K233&amp;"_"&amp;B233</f>
        <v>T_30_5</v>
      </c>
      <c r="F233" s="1" t="str">
        <f>LEFT(C233,1)</f>
        <v>T</v>
      </c>
      <c r="G233" s="1">
        <v>72</v>
      </c>
      <c r="H233" s="1">
        <v>25</v>
      </c>
      <c r="I233" s="1">
        <v>40</v>
      </c>
      <c r="J233" s="1">
        <f>((G233-H233)/I233*calibration_curve!$C$2*60)/VLOOKUP(C233,key!A:C,2,FALSE)</f>
        <v>632764.61538461538</v>
      </c>
      <c r="K233" s="1">
        <v>30</v>
      </c>
    </row>
    <row r="234" spans="1:11" x14ac:dyDescent="0.4">
      <c r="A234" s="11">
        <v>44309</v>
      </c>
      <c r="B234" s="10">
        <v>5</v>
      </c>
      <c r="C234" s="1" t="s">
        <v>22</v>
      </c>
      <c r="D234" s="1" t="str">
        <f>VLOOKUP(C234,key!A:C,3,FALSE)</f>
        <v>T-heat</v>
      </c>
      <c r="E234" s="1" t="str">
        <f>F234&amp;"_"&amp;K234&amp;"_"&amp;B234</f>
        <v>T_30_5</v>
      </c>
      <c r="F234" s="1" t="str">
        <f>LEFT(C234,1)</f>
        <v>T</v>
      </c>
      <c r="G234" s="1">
        <v>77</v>
      </c>
      <c r="H234" s="1">
        <v>44</v>
      </c>
      <c r="I234" s="1">
        <v>40</v>
      </c>
      <c r="J234" s="1">
        <f>((G234-H234)/I234*calibration_curve!$C$2*60)/VLOOKUP(C234,key!A:C,2,FALSE)</f>
        <v>481305</v>
      </c>
      <c r="K234" s="1">
        <v>30</v>
      </c>
    </row>
    <row r="235" spans="1:11" x14ac:dyDescent="0.4">
      <c r="A235" s="11">
        <v>44309</v>
      </c>
      <c r="B235" s="10">
        <v>5</v>
      </c>
      <c r="C235" s="1" t="s">
        <v>23</v>
      </c>
      <c r="D235" s="1" t="str">
        <f>VLOOKUP(C235,key!A:C,3,FALSE)</f>
        <v>T-heat</v>
      </c>
      <c r="E235" s="1" t="str">
        <f>F235&amp;"_"&amp;K235&amp;"_"&amp;B235</f>
        <v>T_30_5</v>
      </c>
      <c r="F235" s="1" t="str">
        <f>LEFT(C235,1)</f>
        <v>T</v>
      </c>
      <c r="G235" s="1">
        <v>74</v>
      </c>
      <c r="H235" s="1">
        <v>48</v>
      </c>
      <c r="I235" s="1">
        <v>40</v>
      </c>
      <c r="J235" s="1">
        <f>((G235-H235)/I235*calibration_curve!$C$2*60)/VLOOKUP(C235,key!A:C,2,FALSE)</f>
        <v>313828.96551724139</v>
      </c>
      <c r="K235" s="1">
        <v>30</v>
      </c>
    </row>
    <row r="236" spans="1:11" x14ac:dyDescent="0.4">
      <c r="A236" s="11">
        <v>44309</v>
      </c>
      <c r="B236" s="10">
        <v>5</v>
      </c>
      <c r="C236" s="1" t="s">
        <v>24</v>
      </c>
      <c r="D236" s="1" t="str">
        <f>VLOOKUP(C236,key!A:C,3,FALSE)</f>
        <v>T-heat</v>
      </c>
      <c r="E236" s="1" t="str">
        <f>F236&amp;"_"&amp;K236&amp;"_"&amp;B236</f>
        <v>T_30_5</v>
      </c>
      <c r="F236" s="1" t="str">
        <f>LEFT(C236,1)</f>
        <v>T</v>
      </c>
      <c r="G236" s="1">
        <v>74</v>
      </c>
      <c r="H236" s="1">
        <v>50</v>
      </c>
      <c r="I236" s="1">
        <v>40</v>
      </c>
      <c r="J236" s="1">
        <f>((G236-H236)/I236*calibration_curve!$C$2*60)/VLOOKUP(C236,key!A:C,2,FALSE)</f>
        <v>400045.71428571426</v>
      </c>
      <c r="K236" s="1">
        <v>30</v>
      </c>
    </row>
    <row r="237" spans="1:11" x14ac:dyDescent="0.4">
      <c r="A237" s="11">
        <v>44309</v>
      </c>
      <c r="B237" s="10">
        <v>5</v>
      </c>
      <c r="C237" s="1" t="s">
        <v>25</v>
      </c>
      <c r="D237" s="1" t="str">
        <f>VLOOKUP(C237,key!A:C,3,FALSE)</f>
        <v>T-heat</v>
      </c>
      <c r="E237" s="1" t="str">
        <f>F237&amp;"_"&amp;K237&amp;"_"&amp;B237</f>
        <v>T_30_5</v>
      </c>
      <c r="F237" s="1" t="str">
        <f>LEFT(C237,1)</f>
        <v>T</v>
      </c>
      <c r="G237" s="1">
        <v>71</v>
      </c>
      <c r="H237" s="1">
        <v>35</v>
      </c>
      <c r="I237" s="1">
        <v>40</v>
      </c>
      <c r="J237" s="1">
        <f>((G237-H237)/I237*calibration_curve!$C$2*60)/VLOOKUP(C237,key!A:C,2,FALSE)</f>
        <v>466719.99999999994</v>
      </c>
      <c r="K237" s="1">
        <v>30</v>
      </c>
    </row>
    <row r="238" spans="1:11" x14ac:dyDescent="0.4">
      <c r="A238" s="11">
        <v>44309</v>
      </c>
      <c r="B238" s="10">
        <v>5</v>
      </c>
      <c r="C238" s="1" t="s">
        <v>26</v>
      </c>
      <c r="D238" s="1" t="str">
        <f>VLOOKUP(C238,key!A:C,3,FALSE)</f>
        <v>T-heat</v>
      </c>
      <c r="E238" s="1" t="str">
        <f>F238&amp;"_"&amp;K238&amp;"_"&amp;B238</f>
        <v>T_30_5</v>
      </c>
      <c r="F238" s="1" t="str">
        <f>LEFT(C238,1)</f>
        <v>T</v>
      </c>
      <c r="G238" s="1">
        <v>72</v>
      </c>
      <c r="H238" s="1">
        <v>32</v>
      </c>
      <c r="I238" s="1">
        <v>40</v>
      </c>
      <c r="J238" s="1">
        <f>((G238-H238)/I238*calibration_curve!$C$2*60)/VLOOKUP(C238,key!A:C,2,FALSE)</f>
        <v>560064</v>
      </c>
      <c r="K238" s="1">
        <v>30</v>
      </c>
    </row>
    <row r="239" spans="1:11" x14ac:dyDescent="0.4">
      <c r="A239" s="11">
        <v>44309</v>
      </c>
      <c r="B239" s="10">
        <v>5</v>
      </c>
      <c r="C239" s="1" t="s">
        <v>27</v>
      </c>
      <c r="D239" s="1" t="str">
        <f>VLOOKUP(C239,key!A:C,3,FALSE)</f>
        <v>T-heat</v>
      </c>
      <c r="E239" s="1" t="str">
        <f>F239&amp;"_"&amp;K239&amp;"_"&amp;B239</f>
        <v>T_30_5</v>
      </c>
      <c r="F239" s="1" t="str">
        <f>LEFT(C239,1)</f>
        <v>T</v>
      </c>
      <c r="G239" s="1">
        <v>71</v>
      </c>
      <c r="H239" s="1">
        <v>26</v>
      </c>
      <c r="I239" s="1">
        <v>40</v>
      </c>
      <c r="J239" s="1">
        <f>((G239-H239)/I239*calibration_curve!$C$2*60)/VLOOKUP(C239,key!A:C,2,FALSE)</f>
        <v>543165.51724137936</v>
      </c>
      <c r="K239" s="1">
        <v>30</v>
      </c>
    </row>
    <row r="240" spans="1:11" x14ac:dyDescent="0.4">
      <c r="A240" s="11">
        <v>44309</v>
      </c>
      <c r="B240" s="10">
        <v>5</v>
      </c>
      <c r="C240" s="1" t="s">
        <v>28</v>
      </c>
      <c r="D240" s="1" t="str">
        <f>VLOOKUP(C240,key!A:C,3,FALSE)</f>
        <v>T-heat</v>
      </c>
      <c r="E240" s="1" t="str">
        <f>F240&amp;"_"&amp;K240&amp;"_"&amp;B240</f>
        <v>T_30_5</v>
      </c>
      <c r="F240" s="1" t="str">
        <f>LEFT(C240,1)</f>
        <v>T</v>
      </c>
      <c r="G240" s="1">
        <v>70</v>
      </c>
      <c r="H240" s="1">
        <v>59</v>
      </c>
      <c r="I240" s="1">
        <v>40</v>
      </c>
      <c r="J240" s="1">
        <f>((G240-H240)/I240*calibration_curve!$C$2*60)/VLOOKUP(C240,key!A:C,2,FALSE)</f>
        <v>154017.60000000003</v>
      </c>
      <c r="K240" s="1">
        <v>30</v>
      </c>
    </row>
    <row r="241" spans="1:11" x14ac:dyDescent="0.4">
      <c r="A241" s="11">
        <v>44309</v>
      </c>
      <c r="B241" s="10">
        <v>5</v>
      </c>
      <c r="C241" s="1" t="s">
        <v>29</v>
      </c>
      <c r="D241" s="1" t="str">
        <f>VLOOKUP(C241,key!A:C,3,FALSE)</f>
        <v>T-heat</v>
      </c>
      <c r="E241" s="1" t="str">
        <f>F241&amp;"_"&amp;K241&amp;"_"&amp;B241</f>
        <v>T_30_5</v>
      </c>
      <c r="F241" s="1" t="str">
        <f>LEFT(C241,1)</f>
        <v>T</v>
      </c>
      <c r="G241" s="1">
        <v>73</v>
      </c>
      <c r="H241" s="1">
        <v>34</v>
      </c>
      <c r="I241" s="1">
        <v>40</v>
      </c>
      <c r="J241" s="1">
        <f>((G241-H241)/I241*calibration_curve!$C$2*60)/VLOOKUP(C241,key!A:C,2,FALSE)</f>
        <v>568815</v>
      </c>
      <c r="K241" s="1">
        <v>30</v>
      </c>
    </row>
    <row r="242" spans="1:11" x14ac:dyDescent="0.4">
      <c r="A242" s="11">
        <v>44309</v>
      </c>
      <c r="B242" s="10">
        <v>5</v>
      </c>
      <c r="C242" s="1" t="s">
        <v>30</v>
      </c>
      <c r="D242" s="1" t="str">
        <f>VLOOKUP(C242,key!A:C,3,FALSE)</f>
        <v>T-heat</v>
      </c>
      <c r="E242" s="1" t="str">
        <f>F242&amp;"_"&amp;K242&amp;"_"&amp;B242</f>
        <v>T_30_5</v>
      </c>
      <c r="F242" s="1" t="str">
        <f>LEFT(C242,1)</f>
        <v>T</v>
      </c>
      <c r="G242" s="1">
        <v>68</v>
      </c>
      <c r="H242" s="1">
        <v>58</v>
      </c>
      <c r="I242" s="1">
        <v>40</v>
      </c>
      <c r="J242" s="1">
        <f>((G242-H242)/I242*calibration_curve!$C$2*60)/VLOOKUP(C242,key!A:C,2,FALSE)</f>
        <v>129644.44444444444</v>
      </c>
      <c r="K242" s="1">
        <v>30</v>
      </c>
    </row>
    <row r="243" spans="1:11" x14ac:dyDescent="0.4">
      <c r="A243" s="11">
        <v>44309</v>
      </c>
      <c r="B243" s="10">
        <v>5</v>
      </c>
      <c r="C243" s="1" t="s">
        <v>31</v>
      </c>
      <c r="D243" s="1" t="str">
        <f>VLOOKUP(C243,key!A:C,3,FALSE)</f>
        <v>T-heat</v>
      </c>
      <c r="E243" s="1" t="str">
        <f>F243&amp;"_"&amp;K243&amp;"_"&amp;B243</f>
        <v>T_30_5</v>
      </c>
      <c r="F243" s="1" t="str">
        <f>LEFT(C243,1)</f>
        <v>T</v>
      </c>
      <c r="G243" s="1">
        <v>68</v>
      </c>
      <c r="H243" s="1">
        <v>31</v>
      </c>
      <c r="I243" s="1">
        <v>40</v>
      </c>
      <c r="J243" s="1">
        <f>((G243-H243)/I243*calibration_curve!$C$2*60)/VLOOKUP(C243,key!A:C,2,FALSE)</f>
        <v>518059.2</v>
      </c>
      <c r="K243" s="1">
        <v>30</v>
      </c>
    </row>
    <row r="244" spans="1:11" x14ac:dyDescent="0.4">
      <c r="A244" s="11">
        <v>44309</v>
      </c>
      <c r="B244" s="10">
        <v>5</v>
      </c>
      <c r="C244" s="1" t="s">
        <v>32</v>
      </c>
      <c r="D244" s="1" t="str">
        <f>VLOOKUP(C244,key!A:C,3,FALSE)</f>
        <v>T-heat</v>
      </c>
      <c r="E244" s="1" t="str">
        <f>F244&amp;"_"&amp;K244&amp;"_"&amp;B244</f>
        <v>T_30_5</v>
      </c>
      <c r="F244" s="1" t="str">
        <f>LEFT(C244,1)</f>
        <v>T</v>
      </c>
      <c r="G244" s="1">
        <v>71</v>
      </c>
      <c r="H244" s="1">
        <v>41</v>
      </c>
      <c r="I244" s="1">
        <v>40</v>
      </c>
      <c r="J244" s="1">
        <f>((G244-H244)/I244*calibration_curve!$C$2*60)/VLOOKUP(C244,key!A:C,2,FALSE)</f>
        <v>338748.38709677418</v>
      </c>
      <c r="K244" s="1">
        <v>30</v>
      </c>
    </row>
    <row r="245" spans="1:11" x14ac:dyDescent="0.4">
      <c r="A245" s="11">
        <v>44309</v>
      </c>
      <c r="B245" s="10">
        <v>5</v>
      </c>
      <c r="C245" s="1" t="s">
        <v>33</v>
      </c>
      <c r="D245" s="1" t="str">
        <f>VLOOKUP(C245,key!A:C,3,FALSE)</f>
        <v>T-heat</v>
      </c>
      <c r="E245" s="1" t="str">
        <f>F245&amp;"_"&amp;K245&amp;"_"&amp;B245</f>
        <v>T_30_5</v>
      </c>
      <c r="F245" s="1" t="str">
        <f>LEFT(C245,1)</f>
        <v>T</v>
      </c>
      <c r="G245" s="1">
        <v>71</v>
      </c>
      <c r="H245" s="1">
        <v>55</v>
      </c>
      <c r="I245" s="1">
        <v>40</v>
      </c>
      <c r="J245" s="1">
        <f>((G245-H245)/I245*calibration_curve!$C$2*60)/VLOOKUP(C245,key!A:C,2,FALSE)</f>
        <v>186688</v>
      </c>
      <c r="K245" s="1">
        <v>30</v>
      </c>
    </row>
    <row r="246" spans="1:11" x14ac:dyDescent="0.4">
      <c r="A246" s="11">
        <v>44309</v>
      </c>
      <c r="B246" s="10">
        <v>5</v>
      </c>
      <c r="C246" s="1" t="s">
        <v>34</v>
      </c>
      <c r="D246" s="1" t="str">
        <f>VLOOKUP(C246,key!A:C,3,FALSE)</f>
        <v>T-heat</v>
      </c>
      <c r="E246" s="1" t="str">
        <f>F246&amp;"_"&amp;K246&amp;"_"&amp;B246</f>
        <v>T_30_5</v>
      </c>
      <c r="F246" s="1" t="str">
        <f>LEFT(C246,1)</f>
        <v>T</v>
      </c>
      <c r="G246" s="1">
        <v>71</v>
      </c>
      <c r="H246" s="1">
        <v>46</v>
      </c>
      <c r="I246" s="1">
        <v>40</v>
      </c>
      <c r="J246" s="1">
        <f>((G246-H246)/I246*calibration_curve!$C$2*60)/VLOOKUP(C246,key!A:C,2,FALSE)</f>
        <v>460578.94736842107</v>
      </c>
      <c r="K246" s="1">
        <v>30</v>
      </c>
    </row>
    <row r="247" spans="1:11" x14ac:dyDescent="0.4">
      <c r="A247" s="11">
        <v>44309</v>
      </c>
      <c r="B247" s="10">
        <v>5</v>
      </c>
      <c r="C247" s="1" t="s">
        <v>35</v>
      </c>
      <c r="D247" s="1" t="str">
        <f>VLOOKUP(C247,key!A:C,3,FALSE)</f>
        <v>T-heat</v>
      </c>
      <c r="E247" s="1" t="str">
        <f>F247&amp;"_"&amp;K247&amp;"_"&amp;B247</f>
        <v>T_30_5</v>
      </c>
      <c r="F247" s="1" t="str">
        <f>LEFT(C247,1)</f>
        <v>T</v>
      </c>
      <c r="G247" s="1">
        <v>68</v>
      </c>
      <c r="H247" s="1">
        <v>22</v>
      </c>
      <c r="I247" s="1">
        <v>40</v>
      </c>
      <c r="J247" s="1">
        <f>((G247-H247)/I247*calibration_curve!$C$2*60)/VLOOKUP(C247,key!A:C,2,FALSE)</f>
        <v>555235.86206896545</v>
      </c>
      <c r="K247" s="1">
        <v>30</v>
      </c>
    </row>
    <row r="248" spans="1:11" x14ac:dyDescent="0.4">
      <c r="A248" s="11">
        <v>44309</v>
      </c>
      <c r="B248" s="10">
        <v>5</v>
      </c>
      <c r="C248" s="1" t="s">
        <v>36</v>
      </c>
      <c r="D248" s="1" t="str">
        <f>VLOOKUP(C248,key!A:C,3,FALSE)</f>
        <v>T-heat</v>
      </c>
      <c r="E248" s="1" t="str">
        <f>F248&amp;"_"&amp;K248&amp;"_"&amp;B248</f>
        <v>T_30_5</v>
      </c>
      <c r="F248" s="1" t="str">
        <f>LEFT(C248,1)</f>
        <v>T</v>
      </c>
      <c r="G248" s="1">
        <v>68</v>
      </c>
      <c r="H248" s="1">
        <v>17</v>
      </c>
      <c r="I248" s="1">
        <v>40</v>
      </c>
      <c r="J248" s="1">
        <f>((G248-H248)/I248*calibration_curve!$C$2*60)/VLOOKUP(C248,key!A:C,2,FALSE)</f>
        <v>615587.58620689646</v>
      </c>
      <c r="K248" s="1">
        <v>30</v>
      </c>
    </row>
    <row r="249" spans="1:11" x14ac:dyDescent="0.4">
      <c r="A249" s="11">
        <v>44309</v>
      </c>
      <c r="B249" s="10">
        <v>5</v>
      </c>
      <c r="C249" s="1" t="s">
        <v>37</v>
      </c>
      <c r="D249" s="1" t="str">
        <f>VLOOKUP(C249,key!A:C,3,FALSE)</f>
        <v>T-heat</v>
      </c>
      <c r="E249" s="1" t="str">
        <f>F249&amp;"_"&amp;K249&amp;"_"&amp;B249</f>
        <v>T_30_5</v>
      </c>
      <c r="F249" s="1" t="str">
        <f>LEFT(C249,1)</f>
        <v>T</v>
      </c>
      <c r="G249" s="1">
        <v>69</v>
      </c>
      <c r="H249" s="1">
        <v>58</v>
      </c>
      <c r="I249" s="1">
        <v>40</v>
      </c>
      <c r="J249" s="1">
        <f>((G249-H249)/I249*calibration_curve!$C$2*60)/VLOOKUP(C249,key!A:C,2,FALSE)</f>
        <v>148093.84615384619</v>
      </c>
      <c r="K249" s="1">
        <v>30</v>
      </c>
    </row>
    <row r="250" spans="1:11" x14ac:dyDescent="0.4">
      <c r="A250" s="11">
        <v>44309</v>
      </c>
      <c r="B250" s="10">
        <v>5</v>
      </c>
      <c r="C250" s="1" t="s">
        <v>38</v>
      </c>
      <c r="D250" s="1" t="str">
        <f>VLOOKUP(C250,key!A:C,3,FALSE)</f>
        <v>T-heat</v>
      </c>
      <c r="E250" s="1" t="str">
        <f>F250&amp;"_"&amp;K250&amp;"_"&amp;B250</f>
        <v>T_30_5</v>
      </c>
      <c r="F250" s="1" t="str">
        <f>LEFT(C250,1)</f>
        <v>T</v>
      </c>
      <c r="G250" s="1">
        <v>75</v>
      </c>
      <c r="H250" s="1">
        <v>28</v>
      </c>
      <c r="I250" s="1">
        <v>40</v>
      </c>
      <c r="J250" s="1">
        <f>((G250-H250)/I250*calibration_curve!$C$2*60)/VLOOKUP(C250,key!A:C,2,FALSE)</f>
        <v>685495</v>
      </c>
      <c r="K250" s="1">
        <v>30</v>
      </c>
    </row>
    <row r="251" spans="1:11" x14ac:dyDescent="0.4">
      <c r="A251" s="11">
        <v>44309</v>
      </c>
      <c r="B251" s="10">
        <v>5</v>
      </c>
      <c r="C251" s="1" t="s">
        <v>40</v>
      </c>
      <c r="D251" s="1" t="str">
        <f>VLOOKUP(C251,key!A:C,3,FALSE)</f>
        <v>T-heat</v>
      </c>
      <c r="E251" s="1" t="str">
        <f>F251&amp;"_"&amp;K251&amp;"_"&amp;B251</f>
        <v>T_30_5</v>
      </c>
      <c r="F251" s="1" t="str">
        <f>LEFT(C251,1)</f>
        <v>T</v>
      </c>
      <c r="G251" s="1">
        <v>73</v>
      </c>
      <c r="H251" s="1">
        <v>30</v>
      </c>
      <c r="I251" s="1">
        <v>40</v>
      </c>
      <c r="J251" s="1">
        <f>((G251-H251)/I251*calibration_curve!$C$2*60)/VLOOKUP(C251,key!A:C,2,FALSE)</f>
        <v>684169.09090909082</v>
      </c>
      <c r="K251" s="1">
        <v>30</v>
      </c>
    </row>
    <row r="252" spans="1:11" x14ac:dyDescent="0.4">
      <c r="A252" s="11">
        <v>44309</v>
      </c>
      <c r="B252" s="10">
        <v>5</v>
      </c>
      <c r="C252" s="1" t="s">
        <v>47</v>
      </c>
      <c r="D252" s="1" t="str">
        <f>VLOOKUP(C252,key!A:C,3,FALSE)</f>
        <v>T-heat</v>
      </c>
      <c r="E252" s="1" t="str">
        <f>F252&amp;"_"&amp;K252&amp;"_"&amp;B252</f>
        <v>T_30_5</v>
      </c>
      <c r="F252" s="1" t="str">
        <f>LEFT(C252,1)</f>
        <v>T</v>
      </c>
      <c r="G252" s="1">
        <v>69</v>
      </c>
      <c r="H252" s="1">
        <v>19</v>
      </c>
      <c r="I252" s="1">
        <v>40</v>
      </c>
      <c r="J252" s="1">
        <f>((G252-H252)/I252*calibration_curve!$C$2*60)/VLOOKUP(C252,key!A:C,2,FALSE)</f>
        <v>673153.84615384613</v>
      </c>
      <c r="K252" s="1">
        <v>30</v>
      </c>
    </row>
    <row r="253" spans="1:11" x14ac:dyDescent="0.4">
      <c r="A253" s="11">
        <v>44309</v>
      </c>
      <c r="B253" s="10">
        <v>5</v>
      </c>
      <c r="C253" s="1" t="s">
        <v>59</v>
      </c>
      <c r="D253" s="1" t="str">
        <f>VLOOKUP(C253,key!A:C,3,FALSE)</f>
        <v>T-heat</v>
      </c>
      <c r="E253" s="1" t="str">
        <f>F253&amp;"_"&amp;K253&amp;"_"&amp;B253</f>
        <v>T_30_5</v>
      </c>
      <c r="F253" s="1" t="str">
        <f>LEFT(C253,1)</f>
        <v>T</v>
      </c>
      <c r="G253" s="1">
        <v>68</v>
      </c>
      <c r="H253" s="1">
        <v>41</v>
      </c>
      <c r="I253" s="1">
        <v>40</v>
      </c>
      <c r="J253" s="1">
        <f>((G253-H253)/I253*calibration_curve!$C$2*60)/VLOOKUP(C253,key!A:C,2,FALSE)</f>
        <v>337538.57142857148</v>
      </c>
      <c r="K253" s="1">
        <v>30</v>
      </c>
    </row>
    <row r="254" spans="1:11" x14ac:dyDescent="0.4">
      <c r="A254" s="11">
        <v>44309</v>
      </c>
      <c r="B254" s="10">
        <v>5</v>
      </c>
      <c r="C254" s="1" t="s">
        <v>61</v>
      </c>
      <c r="D254" s="1" t="str">
        <f>VLOOKUP(C254,key!A:C,3,FALSE)</f>
        <v>T-heat</v>
      </c>
      <c r="E254" s="1" t="str">
        <f>F254&amp;"_"&amp;K254&amp;"_"&amp;B254</f>
        <v>T_30_5</v>
      </c>
      <c r="F254" s="1" t="str">
        <f>LEFT(C254,1)</f>
        <v>T</v>
      </c>
      <c r="G254" s="1">
        <v>73</v>
      </c>
      <c r="H254" s="1">
        <v>29</v>
      </c>
      <c r="I254" s="1">
        <v>40</v>
      </c>
      <c r="J254" s="1">
        <f>((G254-H254)/I254*calibration_curve!$C$2*60)/VLOOKUP(C254,key!A:C,2,FALSE)</f>
        <v>616070.40000000014</v>
      </c>
      <c r="K254" s="1">
        <v>30</v>
      </c>
    </row>
    <row r="255" spans="1:11" x14ac:dyDescent="0.4">
      <c r="A255" s="11">
        <v>44309</v>
      </c>
      <c r="B255" s="10">
        <v>5</v>
      </c>
      <c r="C255" s="1" t="s">
        <v>63</v>
      </c>
      <c r="D255" s="1" t="str">
        <f>VLOOKUP(C255,key!A:C,3,FALSE)</f>
        <v>T-heat</v>
      </c>
      <c r="E255" s="1" t="str">
        <f>F255&amp;"_"&amp;K255&amp;"_"&amp;B255</f>
        <v>T_30_5</v>
      </c>
      <c r="F255" s="1" t="str">
        <f>LEFT(C255,1)</f>
        <v>T</v>
      </c>
      <c r="G255" s="1">
        <v>71</v>
      </c>
      <c r="H255" s="1">
        <v>17</v>
      </c>
      <c r="I255" s="1">
        <v>40</v>
      </c>
      <c r="J255" s="1">
        <f>((G255-H255)/I255*calibration_curve!$C$2*60)/VLOOKUP(C255,key!A:C,2,FALSE)</f>
        <v>727006.15384615387</v>
      </c>
      <c r="K255" s="1">
        <v>30</v>
      </c>
    </row>
    <row r="256" spans="1:11" x14ac:dyDescent="0.4">
      <c r="A256" s="11">
        <v>44309</v>
      </c>
      <c r="B256" s="10">
        <v>5</v>
      </c>
      <c r="C256" s="1" t="s">
        <v>64</v>
      </c>
      <c r="D256" s="1" t="str">
        <f>VLOOKUP(C256,key!A:C,3,FALSE)</f>
        <v>T-heat</v>
      </c>
      <c r="E256" s="1" t="str">
        <f>F256&amp;"_"&amp;K256&amp;"_"&amp;B256</f>
        <v>T_30_5</v>
      </c>
      <c r="F256" s="1" t="str">
        <f>LEFT(C256,1)</f>
        <v>T</v>
      </c>
      <c r="G256" s="1">
        <v>67</v>
      </c>
      <c r="H256" s="1">
        <v>25</v>
      </c>
      <c r="I256" s="1">
        <v>40</v>
      </c>
      <c r="J256" s="1">
        <f>((G256-H256)/I256*calibration_curve!$C$2*60)/VLOOKUP(C256,key!A:C,2,FALSE)</f>
        <v>544506.66666666663</v>
      </c>
      <c r="K256" s="1">
        <v>30</v>
      </c>
    </row>
    <row r="257" spans="1:11" x14ac:dyDescent="0.4">
      <c r="A257" s="11">
        <v>44309</v>
      </c>
      <c r="B257" s="10">
        <v>5</v>
      </c>
      <c r="C257" s="1" t="s">
        <v>65</v>
      </c>
      <c r="D257" s="1" t="str">
        <f>VLOOKUP(C257,key!A:C,3,FALSE)</f>
        <v>T-heat</v>
      </c>
      <c r="E257" s="1" t="str">
        <f>F257&amp;"_"&amp;K257&amp;"_"&amp;B257</f>
        <v>T_30_5</v>
      </c>
      <c r="F257" s="1" t="str">
        <f>LEFT(C257,1)</f>
        <v>T</v>
      </c>
      <c r="G257" s="1">
        <v>69</v>
      </c>
      <c r="H257" s="1">
        <v>42</v>
      </c>
      <c r="I257" s="1">
        <v>40</v>
      </c>
      <c r="J257" s="1">
        <f>((G257-H257)/I257*calibration_curve!$C$2*60)/VLOOKUP(C257,key!A:C,2,FALSE)</f>
        <v>378043.20000000007</v>
      </c>
      <c r="K257" s="1">
        <v>30</v>
      </c>
    </row>
    <row r="258" spans="1:11" x14ac:dyDescent="0.4">
      <c r="A258" s="9">
        <v>20210430</v>
      </c>
      <c r="B258" s="10">
        <v>10</v>
      </c>
      <c r="C258" s="1" t="s">
        <v>89</v>
      </c>
      <c r="D258" s="1" t="str">
        <f>VLOOKUP(C258,key!A:C,3,FALSE)</f>
        <v>D-heat</v>
      </c>
      <c r="E258" s="1" t="str">
        <f>F258&amp;"_"&amp;K258&amp;"_"&amp;B258</f>
        <v>D_30_10</v>
      </c>
      <c r="F258" s="1" t="str">
        <f>LEFT(C258,1)</f>
        <v>D</v>
      </c>
      <c r="G258" s="1">
        <v>83</v>
      </c>
      <c r="H258" s="3">
        <v>74</v>
      </c>
      <c r="I258" s="1">
        <v>35</v>
      </c>
      <c r="J258" s="1">
        <f>((G258-H258)/I258*calibration_curve!$C$2*60)/VLOOKUP(C258,key!A:C,2,FALSE)</f>
        <v>109103.37662337661</v>
      </c>
      <c r="K258" s="1">
        <v>30</v>
      </c>
    </row>
    <row r="259" spans="1:11" x14ac:dyDescent="0.4">
      <c r="A259" s="9">
        <v>20210430</v>
      </c>
      <c r="B259" s="10">
        <v>10</v>
      </c>
      <c r="C259" s="1" t="s">
        <v>90</v>
      </c>
      <c r="D259" s="1" t="str">
        <f>VLOOKUP(C259,key!A:C,3,FALSE)</f>
        <v>D-heat</v>
      </c>
      <c r="E259" s="1" t="str">
        <f>F259&amp;"_"&amp;K259&amp;"_"&amp;B259</f>
        <v>D_30_10</v>
      </c>
      <c r="F259" s="1" t="str">
        <f>LEFT(C259,1)</f>
        <v>D</v>
      </c>
      <c r="G259" s="1">
        <v>82</v>
      </c>
      <c r="H259" s="3">
        <v>68</v>
      </c>
      <c r="I259" s="1">
        <v>35</v>
      </c>
      <c r="J259" s="1">
        <f>((G259-H259)/I259*calibration_curve!$C$2*60)/VLOOKUP(C259,key!A:C,2,FALSE)</f>
        <v>160018.28571428571</v>
      </c>
      <c r="K259" s="1">
        <v>30</v>
      </c>
    </row>
    <row r="260" spans="1:11" x14ac:dyDescent="0.4">
      <c r="A260" s="9">
        <v>20210430</v>
      </c>
      <c r="B260" s="10">
        <v>10</v>
      </c>
      <c r="C260" s="1" t="s">
        <v>91</v>
      </c>
      <c r="D260" s="1" t="str">
        <f>VLOOKUP(C260,key!A:C,3,FALSE)</f>
        <v>D-heat</v>
      </c>
      <c r="E260" s="1" t="str">
        <f>F260&amp;"_"&amp;K260&amp;"_"&amp;B260</f>
        <v>D_30_10</v>
      </c>
      <c r="F260" s="1" t="str">
        <f>LEFT(C260,1)</f>
        <v>D</v>
      </c>
      <c r="G260" s="1">
        <v>79</v>
      </c>
      <c r="H260" s="3">
        <v>48</v>
      </c>
      <c r="I260" s="1">
        <v>35</v>
      </c>
      <c r="J260" s="1">
        <f>((G260-H260)/I260*calibration_curve!$C$2*60)/VLOOKUP(C260,key!A:C,2,FALSE)</f>
        <v>413380.57142857142</v>
      </c>
      <c r="K260" s="1">
        <v>30</v>
      </c>
    </row>
    <row r="261" spans="1:11" x14ac:dyDescent="0.4">
      <c r="A261" s="9">
        <v>20210430</v>
      </c>
      <c r="B261" s="10">
        <v>10</v>
      </c>
      <c r="C261" s="1" t="s">
        <v>92</v>
      </c>
      <c r="D261" s="1" t="str">
        <f>VLOOKUP(C261,key!A:C,3,FALSE)</f>
        <v>D-heat</v>
      </c>
      <c r="E261" s="1" t="str">
        <f>F261&amp;"_"&amp;K261&amp;"_"&amp;B261</f>
        <v>D_30_10</v>
      </c>
      <c r="F261" s="1" t="str">
        <f>LEFT(C261,1)</f>
        <v>D</v>
      </c>
      <c r="G261" s="1">
        <v>81</v>
      </c>
      <c r="H261" s="3">
        <v>13</v>
      </c>
      <c r="I261" s="1">
        <v>35</v>
      </c>
      <c r="J261" s="1">
        <f>((G261-H261)/I261*calibration_curve!$C$2*60)/VLOOKUP(C261,key!A:C,2,FALSE)</f>
        <v>755641.90476190473</v>
      </c>
      <c r="K261" s="1">
        <v>30</v>
      </c>
    </row>
    <row r="262" spans="1:11" x14ac:dyDescent="0.4">
      <c r="A262" s="9">
        <v>20210430</v>
      </c>
      <c r="B262" s="10">
        <v>10</v>
      </c>
      <c r="C262" s="1" t="s">
        <v>93</v>
      </c>
      <c r="D262" s="1" t="str">
        <f>VLOOKUP(C262,key!A:C,3,FALSE)</f>
        <v>D-heat</v>
      </c>
      <c r="E262" s="1" t="str">
        <f>F262&amp;"_"&amp;K262&amp;"_"&amp;B262</f>
        <v>D_30_10</v>
      </c>
      <c r="F262" s="1" t="str">
        <f>LEFT(C262,1)</f>
        <v>D</v>
      </c>
      <c r="G262" s="1">
        <v>73</v>
      </c>
      <c r="H262" s="3">
        <v>62</v>
      </c>
      <c r="I262" s="1">
        <v>35</v>
      </c>
      <c r="J262" s="1">
        <f>((G262-H262)/I262*calibration_curve!$C$2*60)/VLOOKUP(C262,key!A:C,2,FALSE)</f>
        <v>129426.55462184874</v>
      </c>
      <c r="K262" s="1">
        <v>30</v>
      </c>
    </row>
    <row r="263" spans="1:11" x14ac:dyDescent="0.4">
      <c r="A263" s="9">
        <v>20210430</v>
      </c>
      <c r="B263" s="10">
        <v>10</v>
      </c>
      <c r="C263" s="1" t="s">
        <v>94</v>
      </c>
      <c r="D263" s="1" t="str">
        <f>VLOOKUP(C263,key!A:C,3,FALSE)</f>
        <v>D-heat</v>
      </c>
      <c r="E263" s="1" t="str">
        <f>F263&amp;"_"&amp;K263&amp;"_"&amp;B263</f>
        <v>D_30_10</v>
      </c>
      <c r="F263" s="1" t="str">
        <f>LEFT(C263,1)</f>
        <v>D</v>
      </c>
      <c r="G263" s="1">
        <v>83</v>
      </c>
      <c r="H263" s="3">
        <v>21</v>
      </c>
      <c r="I263" s="1">
        <v>35</v>
      </c>
      <c r="J263" s="1">
        <f>((G263-H263)/I263*calibration_curve!$C$2*60)/VLOOKUP(C263,key!A:C,2,FALSE)</f>
        <v>652706.16541353392</v>
      </c>
      <c r="K263" s="1">
        <v>30</v>
      </c>
    </row>
    <row r="264" spans="1:11" x14ac:dyDescent="0.4">
      <c r="A264" s="9">
        <v>20210430</v>
      </c>
      <c r="B264" s="10">
        <v>10</v>
      </c>
      <c r="C264" s="1" t="s">
        <v>96</v>
      </c>
      <c r="D264" s="1" t="str">
        <f>VLOOKUP(C264,key!A:C,3,FALSE)</f>
        <v>D-heat</v>
      </c>
      <c r="E264" s="1" t="str">
        <f>F264&amp;"_"&amp;K264&amp;"_"&amp;B264</f>
        <v>D_30_10</v>
      </c>
      <c r="F264" s="1" t="str">
        <f>LEFT(C264,1)</f>
        <v>D</v>
      </c>
      <c r="G264" s="1">
        <v>78</v>
      </c>
      <c r="H264" s="3">
        <v>45</v>
      </c>
      <c r="I264" s="1">
        <v>35</v>
      </c>
      <c r="J264" s="1">
        <f>((G264-H264)/I264*calibration_curve!$C$2*60)/VLOOKUP(C264,key!A:C,2,FALSE)</f>
        <v>321988.01393728226</v>
      </c>
      <c r="K264" s="1">
        <v>30</v>
      </c>
    </row>
    <row r="265" spans="1:11" x14ac:dyDescent="0.4">
      <c r="A265" s="9">
        <v>20210430</v>
      </c>
      <c r="B265" s="10">
        <v>10</v>
      </c>
      <c r="C265" s="1" t="s">
        <v>97</v>
      </c>
      <c r="D265" s="1" t="str">
        <f>VLOOKUP(C265,key!A:C,3,FALSE)</f>
        <v>D-heat</v>
      </c>
      <c r="E265" s="1" t="str">
        <f>F265&amp;"_"&amp;K265&amp;"_"&amp;B265</f>
        <v>D_30_10</v>
      </c>
      <c r="F265" s="1" t="str">
        <f>LEFT(C265,1)</f>
        <v>D</v>
      </c>
      <c r="G265" s="1">
        <v>97</v>
      </c>
      <c r="H265" s="3">
        <v>52</v>
      </c>
      <c r="I265" s="1">
        <v>35</v>
      </c>
      <c r="J265" s="1">
        <f>((G265-H265)/I265*calibration_curve!$C$2*60)/VLOOKUP(C265,key!A:C,2,FALSE)</f>
        <v>486542.08494208491</v>
      </c>
      <c r="K265" s="1">
        <v>30</v>
      </c>
    </row>
    <row r="266" spans="1:11" x14ac:dyDescent="0.4">
      <c r="A266" s="9">
        <v>20210430</v>
      </c>
      <c r="B266" s="10">
        <v>10</v>
      </c>
      <c r="C266" s="1" t="s">
        <v>98</v>
      </c>
      <c r="D266" s="1" t="str">
        <f>VLOOKUP(C266,key!A:C,3,FALSE)</f>
        <v>D-heat</v>
      </c>
      <c r="E266" s="1" t="str">
        <f>F266&amp;"_"&amp;K266&amp;"_"&amp;B266</f>
        <v>D_30_10</v>
      </c>
      <c r="F266" s="1" t="str">
        <f>LEFT(C266,1)</f>
        <v>D</v>
      </c>
      <c r="G266" s="1">
        <v>73</v>
      </c>
      <c r="H266" s="3">
        <v>67</v>
      </c>
      <c r="I266" s="1">
        <v>35</v>
      </c>
      <c r="J266" s="1">
        <f>((G266-H266)/I266*calibration_curve!$C$2*60)/VLOOKUP(C266,key!A:C,2,FALSE)</f>
        <v>61545.494505494506</v>
      </c>
      <c r="K266" s="1">
        <v>30</v>
      </c>
    </row>
    <row r="267" spans="1:11" x14ac:dyDescent="0.4">
      <c r="A267" s="9">
        <v>20210430</v>
      </c>
      <c r="B267" s="10">
        <v>10</v>
      </c>
      <c r="C267" s="1" t="s">
        <v>99</v>
      </c>
      <c r="D267" s="1" t="str">
        <f>VLOOKUP(C267,key!A:C,3,FALSE)</f>
        <v>D-heat</v>
      </c>
      <c r="E267" s="1" t="str">
        <f>F267&amp;"_"&amp;K267&amp;"_"&amp;B267</f>
        <v>D_30_10</v>
      </c>
      <c r="F267" s="1" t="str">
        <f>LEFT(C267,1)</f>
        <v>D</v>
      </c>
      <c r="G267" s="1">
        <v>76</v>
      </c>
      <c r="H267" s="3">
        <v>13</v>
      </c>
      <c r="I267" s="1">
        <v>35</v>
      </c>
      <c r="J267" s="1">
        <f>((G267-H267)/I267*calibration_curve!$C$2*60)/VLOOKUP(C267,key!A:C,2,FALSE)</f>
        <v>681158.91891891893</v>
      </c>
      <c r="K267" s="1">
        <v>30</v>
      </c>
    </row>
    <row r="268" spans="1:11" x14ac:dyDescent="0.4">
      <c r="A268" s="9">
        <v>20210430</v>
      </c>
      <c r="B268" s="10">
        <v>10</v>
      </c>
      <c r="C268" s="1" t="s">
        <v>100</v>
      </c>
      <c r="D268" s="1" t="str">
        <f>VLOOKUP(C268,key!A:C,3,FALSE)</f>
        <v>D-heat</v>
      </c>
      <c r="E268" s="1" t="str">
        <f>F268&amp;"_"&amp;K268&amp;"_"&amp;B268</f>
        <v>D_30_10</v>
      </c>
      <c r="F268" s="1" t="str">
        <f>LEFT(C268,1)</f>
        <v>D</v>
      </c>
      <c r="G268" s="1">
        <v>74</v>
      </c>
      <c r="H268" s="3">
        <v>52</v>
      </c>
      <c r="I268" s="1">
        <v>35</v>
      </c>
      <c r="J268" s="1">
        <f>((G268-H268)/I268*calibration_curve!$C$2*60)/VLOOKUP(C268,key!A:C,2,FALSE)</f>
        <v>258853.10924369749</v>
      </c>
      <c r="K268" s="1">
        <v>30</v>
      </c>
    </row>
    <row r="269" spans="1:11" x14ac:dyDescent="0.4">
      <c r="A269" s="9">
        <v>20210430</v>
      </c>
      <c r="B269" s="10">
        <v>10</v>
      </c>
      <c r="C269" s="1" t="s">
        <v>101</v>
      </c>
      <c r="D269" s="1" t="str">
        <f>VLOOKUP(C269,key!A:C,3,FALSE)</f>
        <v>D-heat</v>
      </c>
      <c r="E269" s="1" t="str">
        <f>F269&amp;"_"&amp;K269&amp;"_"&amp;B269</f>
        <v>D_30_10</v>
      </c>
      <c r="F269" s="1" t="str">
        <f>LEFT(C269,1)</f>
        <v>D</v>
      </c>
      <c r="G269" s="1">
        <v>71</v>
      </c>
      <c r="H269" s="3">
        <v>36</v>
      </c>
      <c r="I269" s="1">
        <v>35</v>
      </c>
      <c r="J269" s="1">
        <f>((G269-H269)/I269*calibration_curve!$C$2*60)/VLOOKUP(C269,key!A:C,2,FALSE)</f>
        <v>411811.76470588235</v>
      </c>
      <c r="K269" s="1">
        <v>30</v>
      </c>
    </row>
    <row r="270" spans="1:11" x14ac:dyDescent="0.4">
      <c r="A270" s="9">
        <v>20210430</v>
      </c>
      <c r="B270" s="10">
        <v>10</v>
      </c>
      <c r="C270" s="1" t="s">
        <v>102</v>
      </c>
      <c r="D270" s="1" t="str">
        <f>VLOOKUP(C270,key!A:C,3,FALSE)</f>
        <v>D-heat</v>
      </c>
      <c r="E270" s="1" t="str">
        <f>F270&amp;"_"&amp;K270&amp;"_"&amp;B270</f>
        <v>D_30_10</v>
      </c>
      <c r="F270" s="1" t="str">
        <f>LEFT(C270,1)</f>
        <v>D</v>
      </c>
      <c r="G270" s="1">
        <v>70</v>
      </c>
      <c r="H270" s="3">
        <v>63</v>
      </c>
      <c r="I270" s="1">
        <v>35</v>
      </c>
      <c r="J270" s="1">
        <f>((G270-H270)/I270*calibration_curve!$C$2*60)/VLOOKUP(C270,key!A:C,2,FALSE)</f>
        <v>87510</v>
      </c>
      <c r="K270" s="1">
        <v>30</v>
      </c>
    </row>
    <row r="271" spans="1:11" x14ac:dyDescent="0.4">
      <c r="A271" s="9">
        <v>20210430</v>
      </c>
      <c r="B271" s="10">
        <v>10</v>
      </c>
      <c r="C271" s="1" t="s">
        <v>103</v>
      </c>
      <c r="D271" s="1" t="str">
        <f>VLOOKUP(C271,key!A:C,3,FALSE)</f>
        <v>D-heat</v>
      </c>
      <c r="E271" s="1" t="str">
        <f>F271&amp;"_"&amp;K271&amp;"_"&amp;B271</f>
        <v>D_30_10</v>
      </c>
      <c r="F271" s="1" t="str">
        <f>LEFT(C271,1)</f>
        <v>D</v>
      </c>
      <c r="G271" s="1">
        <v>69</v>
      </c>
      <c r="H271" s="3">
        <v>19</v>
      </c>
      <c r="I271" s="1">
        <v>35</v>
      </c>
      <c r="J271" s="1">
        <f>((G271-H271)/I271*calibration_curve!$C$2*60)/VLOOKUP(C271,key!A:C,2,FALSE)</f>
        <v>625071.42857142852</v>
      </c>
      <c r="K271" s="1">
        <v>30</v>
      </c>
    </row>
    <row r="272" spans="1:11" x14ac:dyDescent="0.4">
      <c r="A272" s="9">
        <v>20210430</v>
      </c>
      <c r="B272" s="10">
        <v>10</v>
      </c>
      <c r="C272" s="1" t="s">
        <v>104</v>
      </c>
      <c r="D272" s="1" t="str">
        <f>VLOOKUP(C272,key!A:C,3,FALSE)</f>
        <v>D-heat</v>
      </c>
      <c r="E272" s="1" t="str">
        <f>F272&amp;"_"&amp;K272&amp;"_"&amp;B272</f>
        <v>D_30_10</v>
      </c>
      <c r="F272" s="1" t="str">
        <f>LEFT(C272,1)</f>
        <v>D</v>
      </c>
      <c r="G272" s="1">
        <v>78</v>
      </c>
      <c r="H272" s="3">
        <v>64</v>
      </c>
      <c r="I272" s="1">
        <v>35</v>
      </c>
      <c r="J272" s="1">
        <f>((G272-H272)/I272*calibration_curve!$C$2*60)/VLOOKUP(C272,key!A:C,2,FALSE)</f>
        <v>169716.36363636365</v>
      </c>
      <c r="K272" s="1">
        <v>30</v>
      </c>
    </row>
    <row r="273" spans="1:11" x14ac:dyDescent="0.4">
      <c r="A273" s="9">
        <v>20210430</v>
      </c>
      <c r="B273" s="10">
        <v>10</v>
      </c>
      <c r="C273" s="1" t="s">
        <v>105</v>
      </c>
      <c r="D273" s="1" t="str">
        <f>VLOOKUP(C273,key!A:C,3,FALSE)</f>
        <v>D-heat</v>
      </c>
      <c r="E273" s="1" t="str">
        <f>F273&amp;"_"&amp;K273&amp;"_"&amp;B273</f>
        <v>D_30_10</v>
      </c>
      <c r="F273" s="1" t="str">
        <f>LEFT(C273,1)</f>
        <v>D</v>
      </c>
      <c r="G273" s="1">
        <v>76</v>
      </c>
      <c r="H273" s="3">
        <v>61</v>
      </c>
      <c r="I273" s="1">
        <v>35</v>
      </c>
      <c r="J273" s="1">
        <f>((G273-H273)/I273*calibration_curve!$C$2*60)/VLOOKUP(C273,key!A:C,2,FALSE)</f>
        <v>166685.71428571426</v>
      </c>
      <c r="K273" s="1">
        <v>30</v>
      </c>
    </row>
    <row r="274" spans="1:11" x14ac:dyDescent="0.4">
      <c r="A274" s="9">
        <v>20210430</v>
      </c>
      <c r="B274" s="10">
        <v>10</v>
      </c>
      <c r="C274" s="1" t="s">
        <v>106</v>
      </c>
      <c r="D274" s="1" t="str">
        <f>VLOOKUP(C274,key!A:C,3,FALSE)</f>
        <v>D-heat</v>
      </c>
      <c r="E274" s="1" t="str">
        <f>F274&amp;"_"&amp;K274&amp;"_"&amp;B274</f>
        <v>D_30_10</v>
      </c>
      <c r="F274" s="1" t="str">
        <f>LEFT(C274,1)</f>
        <v>D</v>
      </c>
      <c r="G274" s="1">
        <v>73</v>
      </c>
      <c r="H274" s="3">
        <v>59</v>
      </c>
      <c r="I274" s="1">
        <v>35</v>
      </c>
      <c r="J274" s="1">
        <f>((G274-H274)/I274*calibration_curve!$C$2*60)/VLOOKUP(C274,key!A:C,2,FALSE)</f>
        <v>155573.33333333334</v>
      </c>
      <c r="K274" s="1">
        <v>30</v>
      </c>
    </row>
    <row r="275" spans="1:11" x14ac:dyDescent="0.4">
      <c r="A275" s="9">
        <v>20210430</v>
      </c>
      <c r="B275" s="10">
        <v>10</v>
      </c>
      <c r="C275" s="1" t="s">
        <v>107</v>
      </c>
      <c r="D275" s="1" t="str">
        <f>VLOOKUP(C275,key!A:C,3,FALSE)</f>
        <v>D-heat</v>
      </c>
      <c r="E275" s="1" t="str">
        <f>F275&amp;"_"&amp;K275&amp;"_"&amp;B275</f>
        <v>D_30_10</v>
      </c>
      <c r="F275" s="1" t="str">
        <f>LEFT(C275,1)</f>
        <v>D</v>
      </c>
      <c r="G275" s="1">
        <v>73</v>
      </c>
      <c r="H275" s="3">
        <v>22</v>
      </c>
      <c r="I275" s="1">
        <v>35</v>
      </c>
      <c r="J275" s="1">
        <f>((G275-H275)/I275*calibration_curve!$C$2*60)/VLOOKUP(C275,key!A:C,2,FALSE)</f>
        <v>600068.57142857148</v>
      </c>
      <c r="K275" s="1">
        <v>30</v>
      </c>
    </row>
    <row r="276" spans="1:11" x14ac:dyDescent="0.4">
      <c r="A276" s="9">
        <v>20210430</v>
      </c>
      <c r="B276" s="10">
        <v>10</v>
      </c>
      <c r="C276" s="1" t="s">
        <v>108</v>
      </c>
      <c r="D276" s="1" t="str">
        <f>VLOOKUP(C276,key!A:C,3,FALSE)</f>
        <v>D-heat</v>
      </c>
      <c r="E276" s="1" t="str">
        <f>F276&amp;"_"&amp;K276&amp;"_"&amp;B276</f>
        <v>D_30_10</v>
      </c>
      <c r="F276" s="1" t="str">
        <f>LEFT(C276,1)</f>
        <v>D</v>
      </c>
      <c r="G276" s="1">
        <v>73</v>
      </c>
      <c r="H276" s="3">
        <v>61</v>
      </c>
      <c r="I276" s="1">
        <v>35</v>
      </c>
      <c r="J276" s="1">
        <f>((G276-H276)/I276*calibration_curve!$C$2*60)/VLOOKUP(C276,key!A:C,2,FALSE)</f>
        <v>137158.53061224491</v>
      </c>
      <c r="K276" s="1">
        <v>30</v>
      </c>
    </row>
    <row r="277" spans="1:11" x14ac:dyDescent="0.4">
      <c r="A277" s="9">
        <v>20210430</v>
      </c>
      <c r="B277" s="10">
        <v>10</v>
      </c>
      <c r="C277" s="1" t="s">
        <v>109</v>
      </c>
      <c r="D277" s="1" t="str">
        <f>VLOOKUP(C277,key!A:C,3,FALSE)</f>
        <v>D-heat</v>
      </c>
      <c r="E277" s="1" t="str">
        <f>F277&amp;"_"&amp;K277&amp;"_"&amp;B277</f>
        <v>D_30_10</v>
      </c>
      <c r="F277" s="1" t="str">
        <f>LEFT(C277,1)</f>
        <v>D</v>
      </c>
      <c r="G277" s="1">
        <v>73</v>
      </c>
      <c r="H277" s="3">
        <v>54</v>
      </c>
      <c r="I277" s="1">
        <v>35</v>
      </c>
      <c r="J277" s="1">
        <f>((G277-H277)/I277*calibration_curve!$C$2*60)/VLOOKUP(C277,key!A:C,2,FALSE)</f>
        <v>230329.35064935064</v>
      </c>
      <c r="K277" s="1">
        <v>30</v>
      </c>
    </row>
    <row r="278" spans="1:11" x14ac:dyDescent="0.4">
      <c r="A278" s="9">
        <v>20210430</v>
      </c>
      <c r="B278" s="10">
        <v>10</v>
      </c>
      <c r="C278" s="1" t="s">
        <v>110</v>
      </c>
      <c r="D278" s="1" t="str">
        <f>VLOOKUP(C278,key!A:C,3,FALSE)</f>
        <v>D-heat</v>
      </c>
      <c r="E278" s="1" t="str">
        <f>F278&amp;"_"&amp;K278&amp;"_"&amp;B278</f>
        <v>D_30_10</v>
      </c>
      <c r="F278" s="1" t="str">
        <f>LEFT(C278,1)</f>
        <v>D</v>
      </c>
      <c r="G278" s="1">
        <v>75</v>
      </c>
      <c r="H278" s="3">
        <v>55</v>
      </c>
      <c r="I278" s="1">
        <v>35</v>
      </c>
      <c r="J278" s="1">
        <f>((G278-H278)/I278*calibration_curve!$C$2*60)/VLOOKUP(C278,key!A:C,2,FALSE)</f>
        <v>258094.00921658982</v>
      </c>
      <c r="K278" s="1">
        <v>30</v>
      </c>
    </row>
    <row r="279" spans="1:11" x14ac:dyDescent="0.4">
      <c r="A279" s="9">
        <v>20210430</v>
      </c>
      <c r="B279" s="10">
        <v>10</v>
      </c>
      <c r="C279" s="1" t="s">
        <v>111</v>
      </c>
      <c r="D279" s="1" t="str">
        <f>VLOOKUP(C279,key!A:C,3,FALSE)</f>
        <v>D-heat</v>
      </c>
      <c r="E279" s="1" t="str">
        <f>F279&amp;"_"&amp;K279&amp;"_"&amp;B279</f>
        <v>D_30_10</v>
      </c>
      <c r="F279" s="1" t="str">
        <f>LEFT(C279,1)</f>
        <v>D</v>
      </c>
      <c r="G279" s="1">
        <v>78</v>
      </c>
      <c r="H279" s="3">
        <v>43</v>
      </c>
      <c r="I279" s="1">
        <v>35</v>
      </c>
      <c r="J279" s="1">
        <f>((G279-H279)/I279*calibration_curve!$C$2*60)/VLOOKUP(C279,key!A:C,2,FALSE)</f>
        <v>451664.51612903224</v>
      </c>
      <c r="K279" s="1">
        <v>30</v>
      </c>
    </row>
    <row r="280" spans="1:11" x14ac:dyDescent="0.4">
      <c r="A280" s="9">
        <v>20210430</v>
      </c>
      <c r="B280" s="10">
        <v>10</v>
      </c>
      <c r="C280" s="1" t="s">
        <v>112</v>
      </c>
      <c r="D280" s="1" t="str">
        <f>VLOOKUP(C280,key!A:C,3,FALSE)</f>
        <v>D-heat</v>
      </c>
      <c r="E280" s="1" t="str">
        <f>F280&amp;"_"&amp;K280&amp;"_"&amp;B280</f>
        <v>D_30_10</v>
      </c>
      <c r="F280" s="1" t="str">
        <f>LEFT(C280,1)</f>
        <v>D</v>
      </c>
      <c r="G280" s="1">
        <v>64</v>
      </c>
      <c r="H280" s="3">
        <v>22</v>
      </c>
      <c r="I280" s="1">
        <v>35</v>
      </c>
      <c r="J280" s="1">
        <f>((G280-H280)/I280*calibration_curve!$C$2*60)/VLOOKUP(C280,key!A:C,2,FALSE)</f>
        <v>494174.11764705885</v>
      </c>
      <c r="K280" s="1">
        <v>30</v>
      </c>
    </row>
    <row r="281" spans="1:11" x14ac:dyDescent="0.4">
      <c r="A281" s="9">
        <v>20210430</v>
      </c>
      <c r="B281" s="10">
        <v>10</v>
      </c>
      <c r="C281" s="1" t="s">
        <v>113</v>
      </c>
      <c r="D281" s="1" t="str">
        <f>VLOOKUP(C281,key!A:C,3,FALSE)</f>
        <v>D-heat</v>
      </c>
      <c r="E281" s="1" t="str">
        <f>F281&amp;"_"&amp;K281&amp;"_"&amp;B281</f>
        <v>D_30_10</v>
      </c>
      <c r="F281" s="1" t="str">
        <f>LEFT(C281,1)</f>
        <v>D</v>
      </c>
      <c r="G281" s="1">
        <v>60</v>
      </c>
      <c r="H281" s="3">
        <v>19</v>
      </c>
      <c r="I281" s="1">
        <v>35</v>
      </c>
      <c r="J281" s="1">
        <f>((G281-H281)/I281*calibration_curve!$C$2*60)/VLOOKUP(C281,key!A:C,2,FALSE)</f>
        <v>431628.27067669178</v>
      </c>
      <c r="K281" s="1">
        <v>30</v>
      </c>
    </row>
    <row r="282" spans="1:11" x14ac:dyDescent="0.4">
      <c r="A282" s="9">
        <v>20210430</v>
      </c>
      <c r="B282" s="10">
        <v>10</v>
      </c>
      <c r="C282" s="1" t="s">
        <v>114</v>
      </c>
      <c r="D282" s="1" t="str">
        <f>VLOOKUP(C282,key!A:C,3,FALSE)</f>
        <v>D-heat</v>
      </c>
      <c r="E282" s="1" t="str">
        <f>F282&amp;"_"&amp;K282&amp;"_"&amp;B282</f>
        <v>D_30_10</v>
      </c>
      <c r="F282" s="1" t="str">
        <f>LEFT(C282,1)</f>
        <v>D</v>
      </c>
      <c r="G282" s="1">
        <v>54</v>
      </c>
      <c r="H282" s="3">
        <v>9</v>
      </c>
      <c r="I282" s="1">
        <v>35</v>
      </c>
      <c r="J282" s="1">
        <f>((G282-H282)/I282*calibration_curve!$C$2*60)/VLOOKUP(C282,key!A:C,2,FALSE)</f>
        <v>514344.4897959184</v>
      </c>
      <c r="K282" s="1">
        <v>30</v>
      </c>
    </row>
    <row r="283" spans="1:11" x14ac:dyDescent="0.4">
      <c r="A283" s="9">
        <v>20210430</v>
      </c>
      <c r="B283" s="10">
        <v>10</v>
      </c>
      <c r="C283" s="1" t="s">
        <v>117</v>
      </c>
      <c r="D283" s="1" t="str">
        <f>VLOOKUP(C283,key!A:C,3,FALSE)</f>
        <v>D-heat</v>
      </c>
      <c r="E283" s="1" t="str">
        <f>F283&amp;"_"&amp;K283&amp;"_"&amp;B283</f>
        <v>D_30_10</v>
      </c>
      <c r="F283" s="1" t="str">
        <f>LEFT(C283,1)</f>
        <v>D</v>
      </c>
      <c r="G283" s="1">
        <v>81</v>
      </c>
      <c r="H283" s="3">
        <v>15</v>
      </c>
      <c r="I283" s="1">
        <v>35</v>
      </c>
      <c r="J283" s="1">
        <f>((G283-H283)/I283*calibration_curve!$C$2*60)/VLOOKUP(C283,key!A:C,2,FALSE)</f>
        <v>754371.91836734687</v>
      </c>
      <c r="K283" s="1">
        <v>30</v>
      </c>
    </row>
    <row r="284" spans="1:11" x14ac:dyDescent="0.4">
      <c r="A284" s="9">
        <v>20210430</v>
      </c>
      <c r="B284" s="10">
        <v>10</v>
      </c>
      <c r="C284" s="1" t="s">
        <v>118</v>
      </c>
      <c r="D284" s="1" t="str">
        <f>VLOOKUP(C284,key!A:C,3,FALSE)</f>
        <v>D-heat</v>
      </c>
      <c r="E284" s="1" t="str">
        <f>F284&amp;"_"&amp;K284&amp;"_"&amp;B284</f>
        <v>D_30_10</v>
      </c>
      <c r="F284" s="1" t="str">
        <f>LEFT(C284,1)</f>
        <v>D</v>
      </c>
      <c r="G284" s="1">
        <v>79</v>
      </c>
      <c r="H284" s="3">
        <v>12</v>
      </c>
      <c r="I284" s="1">
        <v>35</v>
      </c>
      <c r="J284" s="1">
        <f>((G284-H284)/I284*calibration_curve!$C$2*60)/VLOOKUP(C284,key!A:C,2,FALSE)</f>
        <v>893435.42857142864</v>
      </c>
      <c r="K284" s="1">
        <v>30</v>
      </c>
    </row>
    <row r="285" spans="1:11" x14ac:dyDescent="0.4">
      <c r="A285" s="9">
        <v>20210430</v>
      </c>
      <c r="B285" s="10">
        <v>10</v>
      </c>
      <c r="C285" s="1" t="s">
        <v>119</v>
      </c>
      <c r="D285" s="1" t="str">
        <f>VLOOKUP(C285,key!A:C,3,FALSE)</f>
        <v>D-heat</v>
      </c>
      <c r="E285" s="1" t="str">
        <f>F285&amp;"_"&amp;K285&amp;"_"&amp;B285</f>
        <v>D_30_10</v>
      </c>
      <c r="F285" s="1" t="str">
        <f>LEFT(C285,1)</f>
        <v>D</v>
      </c>
      <c r="G285" s="1">
        <v>86</v>
      </c>
      <c r="H285" s="3">
        <v>9</v>
      </c>
      <c r="I285" s="1">
        <v>35</v>
      </c>
      <c r="J285" s="1">
        <f>((G285-H285)/I285*calibration_curve!$C$2*60)/VLOOKUP(C285,key!A:C,2,FALSE)</f>
        <v>789833.84615384624</v>
      </c>
      <c r="K285" s="1">
        <v>30</v>
      </c>
    </row>
    <row r="286" spans="1:11" x14ac:dyDescent="0.4">
      <c r="A286" s="9">
        <v>20210430</v>
      </c>
      <c r="B286" s="10">
        <v>10</v>
      </c>
      <c r="C286" s="1" t="s">
        <v>120</v>
      </c>
      <c r="D286" s="1" t="str">
        <f>VLOOKUP(C286,key!A:C,3,FALSE)</f>
        <v>D-heat</v>
      </c>
      <c r="E286" s="1" t="str">
        <f>F286&amp;"_"&amp;K286&amp;"_"&amp;B286</f>
        <v>D_30_10</v>
      </c>
      <c r="F286" s="1" t="str">
        <f>LEFT(C286,1)</f>
        <v>D</v>
      </c>
      <c r="G286" s="1">
        <v>71</v>
      </c>
      <c r="H286" s="3">
        <v>8</v>
      </c>
      <c r="I286" s="1">
        <v>35</v>
      </c>
      <c r="J286" s="1">
        <f>((G286-H286)/I286*calibration_curve!$C$2*60)/VLOOKUP(C286,key!A:C,2,FALSE)</f>
        <v>787590</v>
      </c>
      <c r="K286" s="1">
        <v>30</v>
      </c>
    </row>
    <row r="287" spans="1:11" x14ac:dyDescent="0.4">
      <c r="A287" s="9">
        <v>20210430</v>
      </c>
      <c r="B287" s="10">
        <v>10</v>
      </c>
      <c r="C287" s="1" t="s">
        <v>139</v>
      </c>
      <c r="D287" s="1" t="str">
        <f>VLOOKUP(C287,key!A:C,3,FALSE)</f>
        <v>D-heat</v>
      </c>
      <c r="E287" s="1" t="str">
        <f>F287&amp;"_"&amp;K287&amp;"_"&amp;B287</f>
        <v>D_30_10</v>
      </c>
      <c r="F287" s="1" t="str">
        <f>LEFT(C287,1)</f>
        <v>D</v>
      </c>
      <c r="G287" s="1">
        <v>73</v>
      </c>
      <c r="H287" s="3">
        <v>5</v>
      </c>
      <c r="I287" s="1">
        <v>35</v>
      </c>
      <c r="J287" s="1">
        <f>((G287-H287)/I287*calibration_curve!$C$2*60)/VLOOKUP(C287,key!A:C,2,FALSE)</f>
        <v>777231.67346938781</v>
      </c>
      <c r="K287" s="1">
        <v>30</v>
      </c>
    </row>
    <row r="288" spans="1:11" x14ac:dyDescent="0.4">
      <c r="A288" s="9">
        <v>20210430</v>
      </c>
      <c r="B288" s="10">
        <v>10</v>
      </c>
      <c r="C288" s="1" t="s">
        <v>143</v>
      </c>
      <c r="D288" s="1" t="str">
        <f>VLOOKUP(C288,key!A:C,3,FALSE)</f>
        <v>D-heat</v>
      </c>
      <c r="E288" s="1" t="str">
        <f>F288&amp;"_"&amp;K288&amp;"_"&amp;B288</f>
        <v>D_30_10</v>
      </c>
      <c r="F288" s="1" t="str">
        <f>LEFT(C288,1)</f>
        <v>D</v>
      </c>
      <c r="G288" s="1">
        <v>83</v>
      </c>
      <c r="H288" s="3">
        <v>13</v>
      </c>
      <c r="I288" s="1">
        <v>35</v>
      </c>
      <c r="J288" s="1">
        <f>((G288-H288)/I288*calibration_curve!$C$2*60)/VLOOKUP(C288,key!A:C,2,FALSE)</f>
        <v>848581.81818181823</v>
      </c>
      <c r="K288" s="1">
        <v>30</v>
      </c>
    </row>
    <row r="289" spans="1:11" x14ac:dyDescent="0.4">
      <c r="A289" s="9">
        <v>20210430</v>
      </c>
      <c r="B289" s="10">
        <v>10</v>
      </c>
      <c r="C289" s="1" t="s">
        <v>148</v>
      </c>
      <c r="D289" s="1" t="str">
        <f>VLOOKUP(C289,key!A:C,3,FALSE)</f>
        <v>D-heat</v>
      </c>
      <c r="E289" s="1" t="str">
        <f>F289&amp;"_"&amp;K289&amp;"_"&amp;B289</f>
        <v>D_30_10</v>
      </c>
      <c r="F289" s="1" t="str">
        <f>LEFT(C289,1)</f>
        <v>D</v>
      </c>
      <c r="G289" s="1">
        <v>81</v>
      </c>
      <c r="H289" s="3">
        <v>12</v>
      </c>
      <c r="I289" s="1">
        <v>35</v>
      </c>
      <c r="J289" s="1">
        <f>((G289-H289)/I289*calibration_curve!$C$2*60)/VLOOKUP(C289,key!A:C,2,FALSE)</f>
        <v>811857.47899159673</v>
      </c>
      <c r="K289" s="1">
        <v>30</v>
      </c>
    </row>
    <row r="290" spans="1:11" x14ac:dyDescent="0.4">
      <c r="A290" s="9">
        <v>20210430</v>
      </c>
      <c r="B290" s="10">
        <v>10</v>
      </c>
      <c r="C290" s="1" t="s">
        <v>13</v>
      </c>
      <c r="D290" s="1" t="str">
        <f>VLOOKUP(C290,key!A:C,3,FALSE)</f>
        <v>T-heat</v>
      </c>
      <c r="E290" s="1" t="str">
        <f>F290&amp;"_"&amp;K290&amp;"_"&amp;B290</f>
        <v>T_30_10</v>
      </c>
      <c r="F290" s="1" t="str">
        <f>LEFT(C290,1)</f>
        <v>T</v>
      </c>
      <c r="G290" s="1">
        <v>74</v>
      </c>
      <c r="H290" s="3">
        <v>20</v>
      </c>
      <c r="I290" s="1">
        <v>35</v>
      </c>
      <c r="J290" s="1">
        <f>((G290-H290)/I290*calibration_curve!$C$2*60)/VLOOKUP(C290,key!A:C,2,FALSE)</f>
        <v>1028688.9795918368</v>
      </c>
      <c r="K290" s="1">
        <v>30</v>
      </c>
    </row>
    <row r="291" spans="1:11" x14ac:dyDescent="0.4">
      <c r="A291" s="9">
        <v>20210430</v>
      </c>
      <c r="B291" s="10">
        <v>10</v>
      </c>
      <c r="C291" s="1" t="s">
        <v>14</v>
      </c>
      <c r="D291" s="1" t="str">
        <f>VLOOKUP(C291,key!A:C,3,FALSE)</f>
        <v>T-heat</v>
      </c>
      <c r="E291" s="1" t="str">
        <f>F291&amp;"_"&amp;K291&amp;"_"&amp;B291</f>
        <v>T_30_10</v>
      </c>
      <c r="F291" s="1" t="str">
        <f>LEFT(C291,1)</f>
        <v>T</v>
      </c>
      <c r="G291" s="1">
        <v>75</v>
      </c>
      <c r="H291" s="3">
        <v>39</v>
      </c>
      <c r="I291" s="1">
        <v>35</v>
      </c>
      <c r="J291" s="1">
        <f>((G291-H291)/I291*calibration_curve!$C$2*60)/VLOOKUP(C291,key!A:C,2,FALSE)</f>
        <v>654620.2597402595</v>
      </c>
      <c r="K291" s="1">
        <v>30</v>
      </c>
    </row>
    <row r="292" spans="1:11" x14ac:dyDescent="0.4">
      <c r="A292" s="9">
        <v>20210430</v>
      </c>
      <c r="B292" s="10">
        <v>10</v>
      </c>
      <c r="C292" s="1" t="s">
        <v>16</v>
      </c>
      <c r="D292" s="1" t="str">
        <f>VLOOKUP(C292,key!A:C,3,FALSE)</f>
        <v>T-heat</v>
      </c>
      <c r="E292" s="1" t="str">
        <f>F292&amp;"_"&amp;K292&amp;"_"&amp;B292</f>
        <v>T_30_10</v>
      </c>
      <c r="F292" s="1" t="str">
        <f>LEFT(C292,1)</f>
        <v>T</v>
      </c>
      <c r="G292" s="1">
        <v>78</v>
      </c>
      <c r="H292" s="3">
        <v>36</v>
      </c>
      <c r="I292" s="1">
        <v>35</v>
      </c>
      <c r="J292" s="1">
        <f>((G292-H292)/I292*calibration_curve!$C$2*60)/VLOOKUP(C292,key!A:C,2,FALSE)</f>
        <v>700080</v>
      </c>
      <c r="K292" s="1">
        <v>30</v>
      </c>
    </row>
    <row r="293" spans="1:11" x14ac:dyDescent="0.4">
      <c r="A293" s="9">
        <v>20210430</v>
      </c>
      <c r="B293" s="10">
        <v>10</v>
      </c>
      <c r="C293" s="1" t="s">
        <v>17</v>
      </c>
      <c r="D293" s="1" t="str">
        <f>VLOOKUP(C293,key!A:C,3,FALSE)</f>
        <v>T-heat</v>
      </c>
      <c r="E293" s="1" t="str">
        <f>F293&amp;"_"&amp;K293&amp;"_"&amp;B293</f>
        <v>T_30_10</v>
      </c>
      <c r="F293" s="1" t="str">
        <f>LEFT(C293,1)</f>
        <v>T</v>
      </c>
      <c r="G293" s="1">
        <v>76</v>
      </c>
      <c r="H293" s="3">
        <v>22</v>
      </c>
      <c r="I293" s="1">
        <v>35</v>
      </c>
      <c r="J293" s="1">
        <f>((G293-H293)/I293*calibration_curve!$C$2*60)/VLOOKUP(C293,key!A:C,2,FALSE)</f>
        <v>744912.70935960603</v>
      </c>
      <c r="K293" s="1">
        <v>30</v>
      </c>
    </row>
    <row r="294" spans="1:11" x14ac:dyDescent="0.4">
      <c r="A294" s="9">
        <v>20210430</v>
      </c>
      <c r="B294" s="10">
        <v>10</v>
      </c>
      <c r="C294" s="1" t="s">
        <v>18</v>
      </c>
      <c r="D294" s="1" t="str">
        <f>VLOOKUP(C294,key!A:C,3,FALSE)</f>
        <v>T-heat</v>
      </c>
      <c r="E294" s="1" t="str">
        <f>F294&amp;"_"&amp;K294&amp;"_"&amp;B294</f>
        <v>T_30_10</v>
      </c>
      <c r="F294" s="1" t="str">
        <f>LEFT(C294,1)</f>
        <v>T</v>
      </c>
      <c r="G294" s="1">
        <v>76</v>
      </c>
      <c r="H294" s="3">
        <v>40</v>
      </c>
      <c r="I294" s="1">
        <v>35</v>
      </c>
      <c r="J294" s="1">
        <f>((G294-H294)/I294*calibration_curve!$C$2*60)/VLOOKUP(C294,key!A:C,2,FALSE)</f>
        <v>576065.82857142843</v>
      </c>
      <c r="K294" s="1">
        <v>30</v>
      </c>
    </row>
    <row r="295" spans="1:11" x14ac:dyDescent="0.4">
      <c r="A295" s="9">
        <v>20210430</v>
      </c>
      <c r="B295" s="10">
        <v>10</v>
      </c>
      <c r="C295" s="1" t="s">
        <v>19</v>
      </c>
      <c r="D295" s="1" t="str">
        <f>VLOOKUP(C295,key!A:C,3,FALSE)</f>
        <v>T-heat</v>
      </c>
      <c r="E295" s="1" t="str">
        <f>F295&amp;"_"&amp;K295&amp;"_"&amp;B295</f>
        <v>T_30_10</v>
      </c>
      <c r="F295" s="1" t="str">
        <f>LEFT(C295,1)</f>
        <v>T</v>
      </c>
      <c r="G295" s="1">
        <v>72</v>
      </c>
      <c r="H295" s="3">
        <v>26</v>
      </c>
      <c r="I295" s="1">
        <v>35</v>
      </c>
      <c r="J295" s="1">
        <f>((G295-H295)/I295*calibration_curve!$C$2*60)/VLOOKUP(C295,key!A:C,2,FALSE)</f>
        <v>800091.42857142864</v>
      </c>
      <c r="K295" s="1">
        <v>30</v>
      </c>
    </row>
    <row r="296" spans="1:11" x14ac:dyDescent="0.4">
      <c r="A296" s="9">
        <v>20210430</v>
      </c>
      <c r="B296" s="10">
        <v>10</v>
      </c>
      <c r="C296" s="1" t="s">
        <v>20</v>
      </c>
      <c r="D296" s="1" t="str">
        <f>VLOOKUP(C296,key!A:C,3,FALSE)</f>
        <v>T-heat</v>
      </c>
      <c r="E296" s="1" t="str">
        <f>F296&amp;"_"&amp;K296&amp;"_"&amp;B296</f>
        <v>T_30_10</v>
      </c>
      <c r="F296" s="1" t="str">
        <f>LEFT(C296,1)</f>
        <v>T</v>
      </c>
      <c r="G296" s="1">
        <v>73</v>
      </c>
      <c r="H296" s="3">
        <v>63</v>
      </c>
      <c r="I296" s="1">
        <v>35</v>
      </c>
      <c r="J296" s="1">
        <f>((G296-H296)/I296*calibration_curve!$C$2*60)/VLOOKUP(C296,key!A:C,2,FALSE)</f>
        <v>173932.91925465839</v>
      </c>
      <c r="K296" s="1">
        <v>30</v>
      </c>
    </row>
    <row r="297" spans="1:11" x14ac:dyDescent="0.4">
      <c r="A297" s="9">
        <v>20210430</v>
      </c>
      <c r="B297" s="10">
        <v>10</v>
      </c>
      <c r="C297" s="1" t="s">
        <v>21</v>
      </c>
      <c r="D297" s="1" t="str">
        <f>VLOOKUP(C297,key!A:C,3,FALSE)</f>
        <v>T-heat</v>
      </c>
      <c r="E297" s="1" t="str">
        <f>F297&amp;"_"&amp;K297&amp;"_"&amp;B297</f>
        <v>T_30_10</v>
      </c>
      <c r="F297" s="1" t="str">
        <f>LEFT(C297,1)</f>
        <v>T</v>
      </c>
      <c r="G297" s="1">
        <v>70</v>
      </c>
      <c r="H297" s="3">
        <v>35</v>
      </c>
      <c r="I297" s="1">
        <v>35</v>
      </c>
      <c r="J297" s="1">
        <f>((G297-H297)/I297*calibration_curve!$C$2*60)/VLOOKUP(C297,key!A:C,2,FALSE)</f>
        <v>538523.07692307688</v>
      </c>
      <c r="K297" s="1">
        <v>30</v>
      </c>
    </row>
    <row r="298" spans="1:11" x14ac:dyDescent="0.4">
      <c r="A298" s="9">
        <v>20210430</v>
      </c>
      <c r="B298" s="10">
        <v>10</v>
      </c>
      <c r="C298" s="1" t="s">
        <v>22</v>
      </c>
      <c r="D298" s="1" t="str">
        <f>VLOOKUP(C298,key!A:C,3,FALSE)</f>
        <v>T-heat</v>
      </c>
      <c r="E298" s="1" t="str">
        <f>F298&amp;"_"&amp;K298&amp;"_"&amp;B298</f>
        <v>T_30_10</v>
      </c>
      <c r="F298" s="1" t="str">
        <f>LEFT(C298,1)</f>
        <v>T</v>
      </c>
      <c r="G298" s="1">
        <v>78</v>
      </c>
      <c r="H298" s="3">
        <v>28</v>
      </c>
      <c r="I298" s="1">
        <v>35</v>
      </c>
      <c r="J298" s="1">
        <f>((G298-H298)/I298*calibration_curve!$C$2*60)/VLOOKUP(C298,key!A:C,2,FALSE)</f>
        <v>833428.57142857148</v>
      </c>
      <c r="K298" s="1">
        <v>30</v>
      </c>
    </row>
    <row r="299" spans="1:11" x14ac:dyDescent="0.4">
      <c r="A299" s="9">
        <v>20210430</v>
      </c>
      <c r="B299" s="10">
        <v>10</v>
      </c>
      <c r="C299" s="1" t="s">
        <v>23</v>
      </c>
      <c r="D299" s="1" t="str">
        <f>VLOOKUP(C299,key!A:C,3,FALSE)</f>
        <v>T-heat</v>
      </c>
      <c r="E299" s="1" t="str">
        <f>F299&amp;"_"&amp;K299&amp;"_"&amp;B299</f>
        <v>T_30_10</v>
      </c>
      <c r="F299" s="1" t="str">
        <f>LEFT(C299,1)</f>
        <v>T</v>
      </c>
      <c r="G299" s="1">
        <v>76</v>
      </c>
      <c r="H299" s="3">
        <v>16</v>
      </c>
      <c r="I299" s="1">
        <v>35</v>
      </c>
      <c r="J299" s="1">
        <f>((G299-H299)/I299*calibration_curve!$C$2*60)/VLOOKUP(C299,key!A:C,2,FALSE)</f>
        <v>827680.78817733983</v>
      </c>
      <c r="K299" s="1">
        <v>30</v>
      </c>
    </row>
    <row r="300" spans="1:11" x14ac:dyDescent="0.4">
      <c r="A300" s="9">
        <v>20210430</v>
      </c>
      <c r="B300" s="10">
        <v>10</v>
      </c>
      <c r="C300" s="1" t="s">
        <v>24</v>
      </c>
      <c r="D300" s="1" t="str">
        <f>VLOOKUP(C300,key!A:C,3,FALSE)</f>
        <v>T-heat</v>
      </c>
      <c r="E300" s="1" t="str">
        <f>F300&amp;"_"&amp;K300&amp;"_"&amp;B300</f>
        <v>T_30_10</v>
      </c>
      <c r="F300" s="1" t="str">
        <f>LEFT(C300,1)</f>
        <v>T</v>
      </c>
      <c r="G300" s="1">
        <v>70</v>
      </c>
      <c r="H300" s="3">
        <v>22</v>
      </c>
      <c r="I300" s="1">
        <v>35</v>
      </c>
      <c r="J300" s="1">
        <f>((G300-H300)/I300*calibration_curve!$C$2*60)/VLOOKUP(C300,key!A:C,2,FALSE)</f>
        <v>914390.20408163266</v>
      </c>
      <c r="K300" s="1">
        <v>30</v>
      </c>
    </row>
    <row r="301" spans="1:11" x14ac:dyDescent="0.4">
      <c r="A301" s="9">
        <v>20210430</v>
      </c>
      <c r="B301" s="10">
        <v>10</v>
      </c>
      <c r="C301" s="1" t="s">
        <v>25</v>
      </c>
      <c r="D301" s="1" t="str">
        <f>VLOOKUP(C301,key!A:C,3,FALSE)</f>
        <v>T-heat</v>
      </c>
      <c r="E301" s="1" t="str">
        <f>F301&amp;"_"&amp;K301&amp;"_"&amp;B301</f>
        <v>T_30_10</v>
      </c>
      <c r="F301" s="1" t="str">
        <f>LEFT(C301,1)</f>
        <v>T</v>
      </c>
      <c r="G301" s="1">
        <v>75</v>
      </c>
      <c r="H301" s="3">
        <v>22</v>
      </c>
      <c r="I301" s="1">
        <v>35</v>
      </c>
      <c r="J301" s="1">
        <f>((G301-H301)/I301*calibration_curve!$C$2*60)/VLOOKUP(C301,key!A:C,2,FALSE)</f>
        <v>785274.92063492071</v>
      </c>
      <c r="K301" s="1">
        <v>30</v>
      </c>
    </row>
    <row r="302" spans="1:11" x14ac:dyDescent="0.4">
      <c r="A302" s="9">
        <v>20210430</v>
      </c>
      <c r="B302" s="10">
        <v>10</v>
      </c>
      <c r="C302" s="1" t="s">
        <v>26</v>
      </c>
      <c r="D302" s="1" t="str">
        <f>VLOOKUP(C302,key!A:C,3,FALSE)</f>
        <v>T-heat</v>
      </c>
      <c r="E302" s="1" t="str">
        <f>F302&amp;"_"&amp;K302&amp;"_"&amp;B302</f>
        <v>T_30_10</v>
      </c>
      <c r="F302" s="1" t="str">
        <f>LEFT(C302,1)</f>
        <v>T</v>
      </c>
      <c r="G302" s="1">
        <v>70</v>
      </c>
      <c r="H302" s="3">
        <v>18</v>
      </c>
      <c r="I302" s="1">
        <v>35</v>
      </c>
      <c r="J302" s="1">
        <f>((G302-H302)/I302*calibration_curve!$C$2*60)/VLOOKUP(C302,key!A:C,2,FALSE)</f>
        <v>832095.08571428561</v>
      </c>
      <c r="K302" s="1">
        <v>30</v>
      </c>
    </row>
    <row r="303" spans="1:11" x14ac:dyDescent="0.4">
      <c r="A303" s="9">
        <v>20210430</v>
      </c>
      <c r="B303" s="10">
        <v>10</v>
      </c>
      <c r="C303" s="1" t="s">
        <v>27</v>
      </c>
      <c r="D303" s="1" t="str">
        <f>VLOOKUP(C303,key!A:C,3,FALSE)</f>
        <v>T-heat</v>
      </c>
      <c r="E303" s="1" t="str">
        <f>F303&amp;"_"&amp;K303&amp;"_"&amp;B303</f>
        <v>T_30_10</v>
      </c>
      <c r="F303" s="1" t="str">
        <f>LEFT(C303,1)</f>
        <v>T</v>
      </c>
      <c r="G303" s="1">
        <v>73</v>
      </c>
      <c r="H303" s="3">
        <v>12</v>
      </c>
      <c r="I303" s="1">
        <v>35</v>
      </c>
      <c r="J303" s="1">
        <f>((G303-H303)/I303*calibration_curve!$C$2*60)/VLOOKUP(C303,key!A:C,2,FALSE)</f>
        <v>841475.46798029565</v>
      </c>
      <c r="K303" s="1">
        <v>30</v>
      </c>
    </row>
    <row r="304" spans="1:11" x14ac:dyDescent="0.4">
      <c r="A304" s="9">
        <v>20210430</v>
      </c>
      <c r="B304" s="10">
        <v>10</v>
      </c>
      <c r="C304" s="1" t="s">
        <v>28</v>
      </c>
      <c r="D304" s="1" t="str">
        <f>VLOOKUP(C304,key!A:C,3,FALSE)</f>
        <v>T-heat</v>
      </c>
      <c r="E304" s="1" t="str">
        <f>F304&amp;"_"&amp;K304&amp;"_"&amp;B304</f>
        <v>T_30_10</v>
      </c>
      <c r="F304" s="1" t="str">
        <f>LEFT(C304,1)</f>
        <v>T</v>
      </c>
      <c r="G304" s="1">
        <v>75</v>
      </c>
      <c r="H304" s="3">
        <v>34</v>
      </c>
      <c r="I304" s="1">
        <v>35</v>
      </c>
      <c r="J304" s="1">
        <f>((G304-H304)/I304*calibration_curve!$C$2*60)/VLOOKUP(C304,key!A:C,2,FALSE)</f>
        <v>656074.9714285715</v>
      </c>
      <c r="K304" s="1">
        <v>30</v>
      </c>
    </row>
    <row r="305" spans="1:11" x14ac:dyDescent="0.4">
      <c r="A305" s="9">
        <v>20210430</v>
      </c>
      <c r="B305" s="10">
        <v>10</v>
      </c>
      <c r="C305" s="1" t="s">
        <v>29</v>
      </c>
      <c r="D305" s="1" t="str">
        <f>VLOOKUP(C305,key!A:C,3,FALSE)</f>
        <v>T-heat</v>
      </c>
      <c r="E305" s="1" t="str">
        <f>F305&amp;"_"&amp;K305&amp;"_"&amp;B305</f>
        <v>T_30_10</v>
      </c>
      <c r="F305" s="1" t="str">
        <f>LEFT(C305,1)</f>
        <v>T</v>
      </c>
      <c r="G305" s="1">
        <v>74</v>
      </c>
      <c r="H305" s="3">
        <v>39</v>
      </c>
      <c r="I305" s="1">
        <v>35</v>
      </c>
      <c r="J305" s="1">
        <f>((G305-H305)/I305*calibration_curve!$C$2*60)/VLOOKUP(C305,key!A:C,2,FALSE)</f>
        <v>583400</v>
      </c>
      <c r="K305" s="1">
        <v>30</v>
      </c>
    </row>
    <row r="306" spans="1:11" x14ac:dyDescent="0.4">
      <c r="A306" s="9">
        <v>20210430</v>
      </c>
      <c r="B306" s="10">
        <v>10</v>
      </c>
      <c r="C306" s="1" t="s">
        <v>30</v>
      </c>
      <c r="D306" s="1" t="str">
        <f>VLOOKUP(C306,key!A:C,3,FALSE)</f>
        <v>T-heat</v>
      </c>
      <c r="E306" s="1" t="str">
        <f>F306&amp;"_"&amp;K306&amp;"_"&amp;B306</f>
        <v>T_30_10</v>
      </c>
      <c r="F306" s="1" t="str">
        <f>LEFT(C306,1)</f>
        <v>T</v>
      </c>
      <c r="G306" s="1">
        <v>73</v>
      </c>
      <c r="H306" s="3">
        <v>50</v>
      </c>
      <c r="I306" s="1">
        <v>35</v>
      </c>
      <c r="J306" s="1">
        <f>((G306-H306)/I306*calibration_curve!$C$2*60)/VLOOKUP(C306,key!A:C,2,FALSE)</f>
        <v>340779.68253968249</v>
      </c>
      <c r="K306" s="1">
        <v>30</v>
      </c>
    </row>
    <row r="307" spans="1:11" x14ac:dyDescent="0.4">
      <c r="A307" s="9">
        <v>20210430</v>
      </c>
      <c r="B307" s="10">
        <v>10</v>
      </c>
      <c r="C307" s="1" t="s">
        <v>31</v>
      </c>
      <c r="D307" s="1" t="str">
        <f>VLOOKUP(C307,key!A:C,3,FALSE)</f>
        <v>T-heat</v>
      </c>
      <c r="E307" s="1" t="str">
        <f>F307&amp;"_"&amp;K307&amp;"_"&amp;B307</f>
        <v>T_30_10</v>
      </c>
      <c r="F307" s="1" t="str">
        <f>LEFT(C307,1)</f>
        <v>T</v>
      </c>
      <c r="G307" s="1">
        <v>71</v>
      </c>
      <c r="H307" s="3">
        <v>21</v>
      </c>
      <c r="I307" s="1">
        <v>35</v>
      </c>
      <c r="J307" s="1">
        <f>((G307-H307)/I307*calibration_curve!$C$2*60)/VLOOKUP(C307,key!A:C,2,FALSE)</f>
        <v>800091.42857142852</v>
      </c>
      <c r="K307" s="1">
        <v>30</v>
      </c>
    </row>
    <row r="308" spans="1:11" x14ac:dyDescent="0.4">
      <c r="A308" s="9">
        <v>20210430</v>
      </c>
      <c r="B308" s="10">
        <v>10</v>
      </c>
      <c r="C308" s="1" t="s">
        <v>32</v>
      </c>
      <c r="D308" s="1" t="str">
        <f>VLOOKUP(C308,key!A:C,3,FALSE)</f>
        <v>T-heat</v>
      </c>
      <c r="E308" s="1" t="str">
        <f>F308&amp;"_"&amp;K308&amp;"_"&amp;B308</f>
        <v>T_30_10</v>
      </c>
      <c r="F308" s="1" t="str">
        <f>LEFT(C308,1)</f>
        <v>T</v>
      </c>
      <c r="G308" s="1">
        <v>73</v>
      </c>
      <c r="H308" s="3">
        <v>18</v>
      </c>
      <c r="I308" s="1">
        <v>35</v>
      </c>
      <c r="J308" s="1">
        <f>((G308-H308)/I308*calibration_curve!$C$2*60)/VLOOKUP(C308,key!A:C,2,FALSE)</f>
        <v>709758.5253456221</v>
      </c>
      <c r="K308" s="1">
        <v>30</v>
      </c>
    </row>
    <row r="309" spans="1:11" x14ac:dyDescent="0.4">
      <c r="A309" s="9">
        <v>20210430</v>
      </c>
      <c r="B309" s="10">
        <v>10</v>
      </c>
      <c r="C309" s="1" t="s">
        <v>33</v>
      </c>
      <c r="D309" s="1" t="str">
        <f>VLOOKUP(C309,key!A:C,3,FALSE)</f>
        <v>T-heat</v>
      </c>
      <c r="E309" s="1" t="str">
        <f>F309&amp;"_"&amp;K309&amp;"_"&amp;B309</f>
        <v>T_30_10</v>
      </c>
      <c r="F309" s="1" t="str">
        <f>LEFT(C309,1)</f>
        <v>T</v>
      </c>
      <c r="G309" s="1">
        <v>71</v>
      </c>
      <c r="H309" s="3">
        <v>15</v>
      </c>
      <c r="I309" s="1">
        <v>35</v>
      </c>
      <c r="J309" s="1">
        <f>((G309-H309)/I309*calibration_curve!$C$2*60)/VLOOKUP(C309,key!A:C,2,FALSE)</f>
        <v>746752</v>
      </c>
      <c r="K309" s="1">
        <v>30</v>
      </c>
    </row>
    <row r="310" spans="1:11" x14ac:dyDescent="0.4">
      <c r="A310" s="9">
        <v>20210430</v>
      </c>
      <c r="B310" s="10">
        <v>10</v>
      </c>
      <c r="C310" s="1" t="s">
        <v>34</v>
      </c>
      <c r="D310" s="1" t="str">
        <f>VLOOKUP(C310,key!A:C,3,FALSE)</f>
        <v>T-heat</v>
      </c>
      <c r="E310" s="1" t="str">
        <f>F310&amp;"_"&amp;K310&amp;"_"&amp;B310</f>
        <v>T_30_10</v>
      </c>
      <c r="F310" s="1" t="str">
        <f>LEFT(C310,1)</f>
        <v>T</v>
      </c>
      <c r="G310" s="1">
        <v>73</v>
      </c>
      <c r="H310" s="3">
        <v>28</v>
      </c>
      <c r="I310" s="1">
        <v>35</v>
      </c>
      <c r="J310" s="1">
        <f>((G310-H310)/I310*calibration_curve!$C$2*60)/VLOOKUP(C310,key!A:C,2,FALSE)</f>
        <v>947476.69172932336</v>
      </c>
      <c r="K310" s="1">
        <v>30</v>
      </c>
    </row>
    <row r="311" spans="1:11" x14ac:dyDescent="0.4">
      <c r="A311" s="9">
        <v>20210430</v>
      </c>
      <c r="B311" s="10">
        <v>10</v>
      </c>
      <c r="C311" s="1" t="s">
        <v>35</v>
      </c>
      <c r="D311" s="1" t="str">
        <f>VLOOKUP(C311,key!A:C,3,FALSE)</f>
        <v>T-heat</v>
      </c>
      <c r="E311" s="1" t="str">
        <f>F311&amp;"_"&amp;K311&amp;"_"&amp;B311</f>
        <v>T_30_10</v>
      </c>
      <c r="F311" s="1" t="str">
        <f>LEFT(C311,1)</f>
        <v>T</v>
      </c>
      <c r="G311" s="1">
        <v>72</v>
      </c>
      <c r="H311" s="3">
        <v>16</v>
      </c>
      <c r="I311" s="1">
        <v>35</v>
      </c>
      <c r="J311" s="1">
        <f>((G311-H311)/I311*calibration_curve!$C$2*60)/VLOOKUP(C311,key!A:C,2,FALSE)</f>
        <v>772502.06896551722</v>
      </c>
      <c r="K311" s="1">
        <v>30</v>
      </c>
    </row>
    <row r="312" spans="1:11" x14ac:dyDescent="0.4">
      <c r="A312" s="9">
        <v>20210430</v>
      </c>
      <c r="B312" s="10">
        <v>10</v>
      </c>
      <c r="C312" s="1" t="s">
        <v>36</v>
      </c>
      <c r="D312" s="1" t="str">
        <f>VLOOKUP(C312,key!A:C,3,FALSE)</f>
        <v>T-heat</v>
      </c>
      <c r="E312" s="1" t="str">
        <f>F312&amp;"_"&amp;K312&amp;"_"&amp;B312</f>
        <v>T_30_10</v>
      </c>
      <c r="F312" s="1" t="str">
        <f>LEFT(C312,1)</f>
        <v>T</v>
      </c>
      <c r="G312" s="1">
        <v>76</v>
      </c>
      <c r="H312" s="3">
        <v>41</v>
      </c>
      <c r="I312" s="1">
        <v>35</v>
      </c>
      <c r="J312" s="1">
        <f>((G312-H312)/I312*calibration_curve!$C$2*60)/VLOOKUP(C312,key!A:C,2,FALSE)</f>
        <v>482813.79310344829</v>
      </c>
      <c r="K312" s="1">
        <v>30</v>
      </c>
    </row>
    <row r="313" spans="1:11" x14ac:dyDescent="0.4">
      <c r="A313" s="9">
        <v>20210430</v>
      </c>
      <c r="B313" s="10">
        <v>10</v>
      </c>
      <c r="C313" s="1" t="s">
        <v>37</v>
      </c>
      <c r="D313" s="1" t="str">
        <f>VLOOKUP(C313,key!A:C,3,FALSE)</f>
        <v>T-heat</v>
      </c>
      <c r="E313" s="1" t="str">
        <f>F313&amp;"_"&amp;K313&amp;"_"&amp;B313</f>
        <v>T_30_10</v>
      </c>
      <c r="F313" s="1" t="str">
        <f>LEFT(C313,1)</f>
        <v>T</v>
      </c>
      <c r="G313" s="1">
        <v>71</v>
      </c>
      <c r="H313" s="3">
        <v>31</v>
      </c>
      <c r="I313" s="1">
        <v>35</v>
      </c>
      <c r="J313" s="1">
        <f>((G313-H313)/I313*calibration_curve!$C$2*60)/VLOOKUP(C313,key!A:C,2,FALSE)</f>
        <v>615454.94505494495</v>
      </c>
      <c r="K313" s="1">
        <v>30</v>
      </c>
    </row>
    <row r="314" spans="1:11" x14ac:dyDescent="0.4">
      <c r="A314" s="9">
        <v>20210430</v>
      </c>
      <c r="B314" s="10">
        <v>10</v>
      </c>
      <c r="C314" s="1" t="s">
        <v>38</v>
      </c>
      <c r="D314" s="1" t="str">
        <f>VLOOKUP(C314,key!A:C,3,FALSE)</f>
        <v>T-heat</v>
      </c>
      <c r="E314" s="1" t="str">
        <f>F314&amp;"_"&amp;K314&amp;"_"&amp;B314</f>
        <v>T_30_10</v>
      </c>
      <c r="F314" s="1" t="str">
        <f>LEFT(C314,1)</f>
        <v>T</v>
      </c>
      <c r="G314" s="1">
        <v>71</v>
      </c>
      <c r="H314" s="3">
        <v>24</v>
      </c>
      <c r="I314" s="1">
        <v>35</v>
      </c>
      <c r="J314" s="1">
        <f>((G314-H314)/I314*calibration_curve!$C$2*60)/VLOOKUP(C314,key!A:C,2,FALSE)</f>
        <v>783422.85714285716</v>
      </c>
      <c r="K314" s="1">
        <v>30</v>
      </c>
    </row>
    <row r="315" spans="1:11" x14ac:dyDescent="0.4">
      <c r="A315" s="9">
        <v>20210430</v>
      </c>
      <c r="B315" s="10">
        <v>10</v>
      </c>
      <c r="C315" s="1" t="s">
        <v>40</v>
      </c>
      <c r="D315" s="1" t="str">
        <f>VLOOKUP(C315,key!A:C,3,FALSE)</f>
        <v>T-heat</v>
      </c>
      <c r="E315" s="1" t="str">
        <f>F315&amp;"_"&amp;K315&amp;"_"&amp;B315</f>
        <v>T_30_10</v>
      </c>
      <c r="F315" s="1" t="str">
        <f>LEFT(C315,1)</f>
        <v>T</v>
      </c>
      <c r="G315" s="1">
        <v>69</v>
      </c>
      <c r="H315" s="3">
        <v>18</v>
      </c>
      <c r="I315" s="1">
        <v>35</v>
      </c>
      <c r="J315" s="1">
        <f>((G315-H315)/I315*calibration_curve!$C$2*60)/VLOOKUP(C315,key!A:C,2,FALSE)</f>
        <v>927378.70129870123</v>
      </c>
      <c r="K315" s="1">
        <v>30</v>
      </c>
    </row>
    <row r="316" spans="1:11" x14ac:dyDescent="0.4">
      <c r="A316" s="9">
        <v>20210430</v>
      </c>
      <c r="B316" s="10">
        <v>10</v>
      </c>
      <c r="C316" s="1" t="s">
        <v>47</v>
      </c>
      <c r="D316" s="1" t="str">
        <f>VLOOKUP(C316,key!A:C,3,FALSE)</f>
        <v>T-heat</v>
      </c>
      <c r="E316" s="1" t="str">
        <f>F316&amp;"_"&amp;K316&amp;"_"&amp;B316</f>
        <v>T_30_10</v>
      </c>
      <c r="F316" s="1" t="str">
        <f>LEFT(C316,1)</f>
        <v>T</v>
      </c>
      <c r="G316" s="1">
        <v>75</v>
      </c>
      <c r="H316" s="3">
        <v>13</v>
      </c>
      <c r="I316" s="1">
        <v>35</v>
      </c>
      <c r="J316" s="1">
        <f>((G316-H316)/I316*calibration_curve!$C$2*60)/VLOOKUP(C316,key!A:C,2,FALSE)</f>
        <v>953955.16483516479</v>
      </c>
      <c r="K316" s="1">
        <v>30</v>
      </c>
    </row>
    <row r="317" spans="1:11" x14ac:dyDescent="0.4">
      <c r="A317" s="9">
        <v>20210430</v>
      </c>
      <c r="B317" s="10">
        <v>10</v>
      </c>
      <c r="C317" s="1" t="s">
        <v>59</v>
      </c>
      <c r="D317" s="1" t="str">
        <f>VLOOKUP(C317,key!A:C,3,FALSE)</f>
        <v>T-heat</v>
      </c>
      <c r="E317" s="1" t="str">
        <f>F317&amp;"_"&amp;K317&amp;"_"&amp;B317</f>
        <v>T_30_10</v>
      </c>
      <c r="F317" s="1" t="str">
        <f>LEFT(C317,1)</f>
        <v>T</v>
      </c>
      <c r="G317" s="1">
        <v>71</v>
      </c>
      <c r="H317" s="3">
        <v>53</v>
      </c>
      <c r="I317" s="1">
        <v>35</v>
      </c>
      <c r="J317" s="1">
        <f>((G317-H317)/I317*calibration_curve!$C$2*60)/VLOOKUP(C317,key!A:C,2,FALSE)</f>
        <v>257172.24489795914</v>
      </c>
      <c r="K317" s="1">
        <v>30</v>
      </c>
    </row>
    <row r="318" spans="1:11" x14ac:dyDescent="0.4">
      <c r="A318" s="9">
        <v>20210430</v>
      </c>
      <c r="B318" s="10">
        <v>10</v>
      </c>
      <c r="C318" s="1" t="s">
        <v>61</v>
      </c>
      <c r="D318" s="1" t="str">
        <f>VLOOKUP(C318,key!A:C,3,FALSE)</f>
        <v>T-heat</v>
      </c>
      <c r="E318" s="1" t="str">
        <f>F318&amp;"_"&amp;K318&amp;"_"&amp;B318</f>
        <v>T_30_10</v>
      </c>
      <c r="F318" s="1" t="str">
        <f>LEFT(C318,1)</f>
        <v>T</v>
      </c>
      <c r="G318" s="1">
        <v>72</v>
      </c>
      <c r="H318" s="3">
        <v>20</v>
      </c>
      <c r="I318" s="1">
        <v>35</v>
      </c>
      <c r="J318" s="1">
        <f>((G318-H318)/I318*calibration_curve!$C$2*60)/VLOOKUP(C318,key!A:C,2,FALSE)</f>
        <v>832095.08571428561</v>
      </c>
      <c r="K318" s="1">
        <v>30</v>
      </c>
    </row>
    <row r="319" spans="1:11" x14ac:dyDescent="0.4">
      <c r="A319" s="9">
        <v>20210430</v>
      </c>
      <c r="B319" s="10">
        <v>10</v>
      </c>
      <c r="C319" s="1" t="s">
        <v>63</v>
      </c>
      <c r="D319" s="1" t="str">
        <f>VLOOKUP(C319,key!A:C,3,FALSE)</f>
        <v>T-heat</v>
      </c>
      <c r="E319" s="1" t="str">
        <f>F319&amp;"_"&amp;K319&amp;"_"&amp;B319</f>
        <v>T_30_10</v>
      </c>
      <c r="F319" s="1" t="str">
        <f>LEFT(C319,1)</f>
        <v>T</v>
      </c>
      <c r="G319" s="1">
        <v>71</v>
      </c>
      <c r="H319" s="3">
        <v>15</v>
      </c>
      <c r="I319" s="1">
        <v>35</v>
      </c>
      <c r="J319" s="1">
        <f>((G319-H319)/I319*calibration_curve!$C$2*60)/VLOOKUP(C319,key!A:C,2,FALSE)</f>
        <v>861636.92307692301</v>
      </c>
      <c r="K319" s="1">
        <v>30</v>
      </c>
    </row>
    <row r="320" spans="1:11" x14ac:dyDescent="0.4">
      <c r="A320" s="9">
        <v>20210430</v>
      </c>
      <c r="B320" s="10">
        <v>10</v>
      </c>
      <c r="C320" s="1" t="s">
        <v>64</v>
      </c>
      <c r="D320" s="1" t="str">
        <f>VLOOKUP(C320,key!A:C,3,FALSE)</f>
        <v>T-heat</v>
      </c>
      <c r="E320" s="1" t="str">
        <f>F320&amp;"_"&amp;K320&amp;"_"&amp;B320</f>
        <v>T_30_10</v>
      </c>
      <c r="F320" s="1" t="str">
        <f>LEFT(C320,1)</f>
        <v>T</v>
      </c>
      <c r="G320" s="1">
        <v>69</v>
      </c>
      <c r="H320" s="3">
        <v>15</v>
      </c>
      <c r="I320" s="1">
        <v>35</v>
      </c>
      <c r="J320" s="1">
        <f>((G320-H320)/I320*calibration_curve!$C$2*60)/VLOOKUP(C320,key!A:C,2,FALSE)</f>
        <v>800091.42857142852</v>
      </c>
      <c r="K320" s="1">
        <v>30</v>
      </c>
    </row>
    <row r="321" spans="1:11" x14ac:dyDescent="0.4">
      <c r="A321" s="9">
        <v>20210430</v>
      </c>
      <c r="B321" s="10">
        <v>10</v>
      </c>
      <c r="C321" s="1" t="s">
        <v>65</v>
      </c>
      <c r="D321" s="1" t="str">
        <f>VLOOKUP(C321,key!A:C,3,FALSE)</f>
        <v>T-heat</v>
      </c>
      <c r="E321" s="1" t="str">
        <f>F321&amp;"_"&amp;K321&amp;"_"&amp;B321</f>
        <v>T_30_10</v>
      </c>
      <c r="F321" s="1" t="str">
        <f>LEFT(C321,1)</f>
        <v>T</v>
      </c>
      <c r="G321" s="1">
        <v>77</v>
      </c>
      <c r="H321" s="3">
        <v>35</v>
      </c>
      <c r="I321" s="1">
        <v>35</v>
      </c>
      <c r="J321" s="1">
        <f>((G321-H321)/I321*calibration_curve!$C$2*60)/VLOOKUP(C321,key!A:C,2,FALSE)</f>
        <v>672076.80000000005</v>
      </c>
      <c r="K321" s="1">
        <v>30</v>
      </c>
    </row>
    <row r="322" spans="1:11" x14ac:dyDescent="0.4">
      <c r="A322" s="1">
        <v>20210503</v>
      </c>
      <c r="B322" s="10">
        <v>15</v>
      </c>
      <c r="C322" s="1" t="s">
        <v>89</v>
      </c>
      <c r="D322" s="1" t="str">
        <f>VLOOKUP(C322,key!A:C,3,FALSE)</f>
        <v>D-heat</v>
      </c>
      <c r="E322" s="1" t="str">
        <f>F322&amp;"_"&amp;K322&amp;"_"&amp;B322</f>
        <v>D_30_15</v>
      </c>
      <c r="F322" s="1" t="str">
        <f>LEFT(C322,1)</f>
        <v>D</v>
      </c>
      <c r="G322" s="1">
        <v>95</v>
      </c>
      <c r="H322" s="1">
        <v>6</v>
      </c>
      <c r="I322" s="1">
        <v>35</v>
      </c>
      <c r="J322" s="1">
        <f>((G322-H322)/I322*calibration_curve!$C$2*60)/VLOOKUP(C322,key!A:C,2,FALSE)</f>
        <v>1078911.1688311689</v>
      </c>
      <c r="K322" s="1">
        <v>30</v>
      </c>
    </row>
    <row r="323" spans="1:11" x14ac:dyDescent="0.4">
      <c r="A323" s="1">
        <v>20210503</v>
      </c>
      <c r="B323" s="10">
        <v>15</v>
      </c>
      <c r="C323" s="1" t="s">
        <v>90</v>
      </c>
      <c r="D323" s="1" t="str">
        <f>VLOOKUP(C323,key!A:C,3,FALSE)</f>
        <v>D-heat</v>
      </c>
      <c r="E323" s="1" t="str">
        <f>F323&amp;"_"&amp;K323&amp;"_"&amp;B323</f>
        <v>D_30_15</v>
      </c>
      <c r="F323" s="1" t="str">
        <f>LEFT(C323,1)</f>
        <v>D</v>
      </c>
      <c r="G323" s="1">
        <v>74</v>
      </c>
      <c r="H323" s="1">
        <v>7</v>
      </c>
      <c r="I323" s="1">
        <v>35</v>
      </c>
      <c r="J323" s="1">
        <f>((G323-H323)/I323*calibration_curve!$C$2*60)/VLOOKUP(C323,key!A:C,2,FALSE)</f>
        <v>765801.79591836745</v>
      </c>
      <c r="K323" s="1">
        <v>30</v>
      </c>
    </row>
    <row r="324" spans="1:11" x14ac:dyDescent="0.4">
      <c r="A324" s="1">
        <v>20210503</v>
      </c>
      <c r="B324" s="10">
        <v>15</v>
      </c>
      <c r="C324" s="1" t="s">
        <v>92</v>
      </c>
      <c r="D324" s="1" t="str">
        <f>VLOOKUP(C324,key!A:C,3,FALSE)</f>
        <v>D-heat</v>
      </c>
      <c r="E324" s="1" t="str">
        <f>F324&amp;"_"&amp;K324&amp;"_"&amp;B324</f>
        <v>D_30_15</v>
      </c>
      <c r="F324" s="1" t="str">
        <f>LEFT(C324,1)</f>
        <v>D</v>
      </c>
      <c r="G324" s="1">
        <v>68</v>
      </c>
      <c r="H324" s="1">
        <v>4</v>
      </c>
      <c r="I324" s="1">
        <v>35</v>
      </c>
      <c r="J324" s="1">
        <f>((G324-H324)/I324*calibration_curve!$C$2*60)/VLOOKUP(C324,key!A:C,2,FALSE)</f>
        <v>711192.38095238095</v>
      </c>
      <c r="K324" s="1">
        <v>30</v>
      </c>
    </row>
    <row r="325" spans="1:11" x14ac:dyDescent="0.4">
      <c r="A325" s="1">
        <v>20210503</v>
      </c>
      <c r="B325" s="10">
        <v>15</v>
      </c>
      <c r="C325" s="1" t="s">
        <v>93</v>
      </c>
      <c r="D325" s="1" t="str">
        <f>VLOOKUP(C325,key!A:C,3,FALSE)</f>
        <v>D-heat</v>
      </c>
      <c r="E325" s="1" t="str">
        <f>F325&amp;"_"&amp;K325&amp;"_"&amp;B325</f>
        <v>D_30_15</v>
      </c>
      <c r="F325" s="1" t="str">
        <f>LEFT(C325,1)</f>
        <v>D</v>
      </c>
      <c r="G325" s="1">
        <v>74</v>
      </c>
      <c r="H325" s="1">
        <v>45</v>
      </c>
      <c r="I325" s="1">
        <v>35</v>
      </c>
      <c r="J325" s="1">
        <f>((G325-H325)/I325*calibration_curve!$C$2*60)/VLOOKUP(C325,key!A:C,2,FALSE)</f>
        <v>341215.46218487399</v>
      </c>
      <c r="K325" s="1">
        <v>30</v>
      </c>
    </row>
    <row r="326" spans="1:11" x14ac:dyDescent="0.4">
      <c r="A326" s="1">
        <v>20210503</v>
      </c>
      <c r="B326" s="10">
        <v>15</v>
      </c>
      <c r="C326" s="1" t="s">
        <v>94</v>
      </c>
      <c r="D326" s="1" t="str">
        <f>VLOOKUP(C326,key!A:C,3,FALSE)</f>
        <v>D-heat</v>
      </c>
      <c r="E326" s="1" t="str">
        <f>F326&amp;"_"&amp;K326&amp;"_"&amp;B326</f>
        <v>D_30_15</v>
      </c>
      <c r="F326" s="1" t="str">
        <f>LEFT(C326,1)</f>
        <v>D</v>
      </c>
      <c r="G326" s="1">
        <v>65</v>
      </c>
      <c r="H326" s="1">
        <v>11</v>
      </c>
      <c r="I326" s="1">
        <v>35</v>
      </c>
      <c r="J326" s="1">
        <f>((G326-H326)/I326*calibration_curve!$C$2*60)/VLOOKUP(C326,key!A:C,2,FALSE)</f>
        <v>568486.01503759401</v>
      </c>
      <c r="K326" s="1">
        <v>30</v>
      </c>
    </row>
    <row r="327" spans="1:11" x14ac:dyDescent="0.4">
      <c r="A327" s="1">
        <v>20210503</v>
      </c>
      <c r="B327" s="10">
        <v>15</v>
      </c>
      <c r="C327" s="1" t="s">
        <v>96</v>
      </c>
      <c r="D327" s="1" t="str">
        <f>VLOOKUP(C327,key!A:C,3,FALSE)</f>
        <v>D-heat</v>
      </c>
      <c r="E327" s="1" t="str">
        <f>F327&amp;"_"&amp;K327&amp;"_"&amp;B327</f>
        <v>D_30_15</v>
      </c>
      <c r="F327" s="1" t="str">
        <f>LEFT(C327,1)</f>
        <v>D</v>
      </c>
      <c r="G327" s="1">
        <v>66</v>
      </c>
      <c r="H327" s="1">
        <v>2</v>
      </c>
      <c r="I327" s="1">
        <v>35</v>
      </c>
      <c r="J327" s="1">
        <f>((G327-H327)/I327*calibration_curve!$C$2*60)/VLOOKUP(C327,key!A:C,2,FALSE)</f>
        <v>624461.60278745648</v>
      </c>
      <c r="K327" s="1">
        <v>30</v>
      </c>
    </row>
    <row r="328" spans="1:11" x14ac:dyDescent="0.4">
      <c r="A328" s="1">
        <v>20210503</v>
      </c>
      <c r="B328" s="10">
        <v>15</v>
      </c>
      <c r="C328" s="1" t="s">
        <v>97</v>
      </c>
      <c r="D328" s="1" t="str">
        <f>VLOOKUP(C328,key!A:C,3,FALSE)</f>
        <v>D-heat</v>
      </c>
      <c r="E328" s="1" t="str">
        <f>F328&amp;"_"&amp;K328&amp;"_"&amp;B328</f>
        <v>D_30_15</v>
      </c>
      <c r="F328" s="1" t="str">
        <f>LEFT(C328,1)</f>
        <v>D</v>
      </c>
      <c r="G328" s="1">
        <v>63</v>
      </c>
      <c r="H328" s="1">
        <v>12</v>
      </c>
      <c r="I328" s="1">
        <v>35</v>
      </c>
      <c r="J328" s="1">
        <f>((G328-H328)/I328*calibration_curve!$C$2*60)/VLOOKUP(C328,key!A:C,2,FALSE)</f>
        <v>551414.36293436296</v>
      </c>
      <c r="K328" s="1">
        <v>30</v>
      </c>
    </row>
    <row r="329" spans="1:11" x14ac:dyDescent="0.4">
      <c r="A329" s="1">
        <v>20210503</v>
      </c>
      <c r="B329" s="10">
        <v>15</v>
      </c>
      <c r="C329" s="1" t="s">
        <v>98</v>
      </c>
      <c r="D329" s="1" t="str">
        <f>VLOOKUP(C329,key!A:C,3,FALSE)</f>
        <v>D-heat</v>
      </c>
      <c r="E329" s="1" t="str">
        <f>F329&amp;"_"&amp;K329&amp;"_"&amp;B329</f>
        <v>D_30_15</v>
      </c>
      <c r="F329" s="1" t="str">
        <f>LEFT(C329,1)</f>
        <v>D</v>
      </c>
      <c r="G329" s="1">
        <v>66</v>
      </c>
      <c r="H329" s="1">
        <v>11</v>
      </c>
      <c r="I329" s="1">
        <v>35</v>
      </c>
      <c r="J329" s="1">
        <f>((G329-H329)/I329*calibration_curve!$C$2*60)/VLOOKUP(C329,key!A:C,2,FALSE)</f>
        <v>564167.03296703298</v>
      </c>
      <c r="K329" s="1">
        <v>30</v>
      </c>
    </row>
    <row r="330" spans="1:11" x14ac:dyDescent="0.4">
      <c r="A330" s="1">
        <v>20210503</v>
      </c>
      <c r="B330" s="10">
        <v>15</v>
      </c>
      <c r="C330" s="1" t="s">
        <v>99</v>
      </c>
      <c r="D330" s="1" t="str">
        <f>VLOOKUP(C330,key!A:C,3,FALSE)</f>
        <v>D-heat</v>
      </c>
      <c r="E330" s="1" t="str">
        <f>F330&amp;"_"&amp;K330&amp;"_"&amp;B330</f>
        <v>D_30_15</v>
      </c>
      <c r="F330" s="1" t="str">
        <f>LEFT(C330,1)</f>
        <v>D</v>
      </c>
      <c r="G330" s="1">
        <v>64</v>
      </c>
      <c r="H330" s="1">
        <v>3</v>
      </c>
      <c r="I330" s="1">
        <v>35</v>
      </c>
      <c r="J330" s="1">
        <f>((G330-H330)/I330*calibration_curve!$C$2*60)/VLOOKUP(C330,key!A:C,2,FALSE)</f>
        <v>659534.82625482627</v>
      </c>
      <c r="K330" s="1">
        <v>30</v>
      </c>
    </row>
    <row r="331" spans="1:11" x14ac:dyDescent="0.4">
      <c r="A331" s="1">
        <v>20210503</v>
      </c>
      <c r="B331" s="10">
        <v>15</v>
      </c>
      <c r="C331" s="1" t="s">
        <v>100</v>
      </c>
      <c r="D331" s="1" t="str">
        <f>VLOOKUP(C331,key!A:C,3,FALSE)</f>
        <v>D-heat</v>
      </c>
      <c r="E331" s="1" t="str">
        <f>F331&amp;"_"&amp;K331&amp;"_"&amp;B331</f>
        <v>D_30_15</v>
      </c>
      <c r="F331" s="1" t="str">
        <f>LEFT(C331,1)</f>
        <v>D</v>
      </c>
      <c r="G331" s="1">
        <v>58</v>
      </c>
      <c r="H331" s="1">
        <v>17</v>
      </c>
      <c r="I331" s="1">
        <v>35</v>
      </c>
      <c r="J331" s="1">
        <f>((G331-H331)/I331*calibration_curve!$C$2*60)/VLOOKUP(C331,key!A:C,2,FALSE)</f>
        <v>482408.06722689077</v>
      </c>
      <c r="K331" s="1">
        <v>30</v>
      </c>
    </row>
    <row r="332" spans="1:11" x14ac:dyDescent="0.4">
      <c r="A332" s="1">
        <v>20210503</v>
      </c>
      <c r="B332" s="10">
        <v>15</v>
      </c>
      <c r="C332" s="1" t="s">
        <v>101</v>
      </c>
      <c r="D332" s="1" t="str">
        <f>VLOOKUP(C332,key!A:C,3,FALSE)</f>
        <v>D-heat</v>
      </c>
      <c r="E332" s="1" t="str">
        <f>F332&amp;"_"&amp;K332&amp;"_"&amp;B332</f>
        <v>D_30_15</v>
      </c>
      <c r="F332" s="1" t="str">
        <f>LEFT(C332,1)</f>
        <v>D</v>
      </c>
      <c r="G332" s="1">
        <v>74</v>
      </c>
      <c r="H332" s="1">
        <v>44</v>
      </c>
      <c r="I332" s="1">
        <v>35</v>
      </c>
      <c r="J332" s="1">
        <f>((G332-H332)/I332*calibration_curve!$C$2*60)/VLOOKUP(C332,key!A:C,2,FALSE)</f>
        <v>352981.51260504196</v>
      </c>
      <c r="K332" s="1">
        <v>30</v>
      </c>
    </row>
    <row r="333" spans="1:11" x14ac:dyDescent="0.4">
      <c r="A333" s="1">
        <v>20210503</v>
      </c>
      <c r="B333" s="10">
        <v>15</v>
      </c>
      <c r="C333" s="1" t="s">
        <v>102</v>
      </c>
      <c r="D333" s="1" t="str">
        <f>VLOOKUP(C333,key!A:C,3,FALSE)</f>
        <v>D-heat</v>
      </c>
      <c r="E333" s="1" t="str">
        <f>F333&amp;"_"&amp;K333&amp;"_"&amp;B333</f>
        <v>D_30_15</v>
      </c>
      <c r="F333" s="1" t="str">
        <f>LEFT(C333,1)</f>
        <v>D</v>
      </c>
      <c r="G333" s="1">
        <v>83</v>
      </c>
      <c r="H333" s="1">
        <v>40</v>
      </c>
      <c r="I333" s="1">
        <v>35</v>
      </c>
      <c r="J333" s="1">
        <f>((G333-H333)/I333*calibration_curve!$C$2*60)/VLOOKUP(C333,key!A:C,2,FALSE)</f>
        <v>537561.42857142852</v>
      </c>
      <c r="K333" s="1">
        <v>30</v>
      </c>
    </row>
    <row r="334" spans="1:11" x14ac:dyDescent="0.4">
      <c r="A334" s="1">
        <v>20210503</v>
      </c>
      <c r="B334" s="10">
        <v>15</v>
      </c>
      <c r="C334" s="1" t="s">
        <v>103</v>
      </c>
      <c r="D334" s="1" t="str">
        <f>VLOOKUP(C334,key!A:C,3,FALSE)</f>
        <v>D-heat</v>
      </c>
      <c r="E334" s="1" t="str">
        <f>F334&amp;"_"&amp;K334&amp;"_"&amp;B334</f>
        <v>D_30_15</v>
      </c>
      <c r="F334" s="1" t="str">
        <f>LEFT(C334,1)</f>
        <v>D</v>
      </c>
      <c r="G334" s="1">
        <v>74</v>
      </c>
      <c r="H334" s="1">
        <v>53</v>
      </c>
      <c r="I334" s="1">
        <v>35</v>
      </c>
      <c r="J334" s="1">
        <f>((G334-H334)/I334*calibration_curve!$C$2*60)/VLOOKUP(C334,key!A:C,2,FALSE)</f>
        <v>262530</v>
      </c>
      <c r="K334" s="1">
        <v>30</v>
      </c>
    </row>
    <row r="335" spans="1:11" x14ac:dyDescent="0.4">
      <c r="A335" s="1">
        <v>20210503</v>
      </c>
      <c r="B335" s="10">
        <v>15</v>
      </c>
      <c r="C335" s="1" t="s">
        <v>104</v>
      </c>
      <c r="D335" s="1" t="str">
        <f>VLOOKUP(C335,key!A:C,3,FALSE)</f>
        <v>D-heat</v>
      </c>
      <c r="E335" s="1" t="str">
        <f>F335&amp;"_"&amp;K335&amp;"_"&amp;B335</f>
        <v>D_30_15</v>
      </c>
      <c r="F335" s="1" t="str">
        <f>LEFT(C335,1)</f>
        <v>D</v>
      </c>
      <c r="G335" s="1">
        <v>82</v>
      </c>
      <c r="H335" s="1">
        <v>12</v>
      </c>
      <c r="I335" s="1">
        <v>35</v>
      </c>
      <c r="J335" s="1">
        <f>((G335-H335)/I335*calibration_curve!$C$2*60)/VLOOKUP(C335,key!A:C,2,FALSE)</f>
        <v>848581.81818181823</v>
      </c>
      <c r="K335" s="1">
        <v>30</v>
      </c>
    </row>
    <row r="336" spans="1:11" x14ac:dyDescent="0.4">
      <c r="A336" s="1">
        <v>20210503</v>
      </c>
      <c r="B336" s="10">
        <v>15</v>
      </c>
      <c r="C336" s="1" t="s">
        <v>105</v>
      </c>
      <c r="D336" s="1" t="str">
        <f>VLOOKUP(C336,key!A:C,3,FALSE)</f>
        <v>D-heat</v>
      </c>
      <c r="E336" s="1" t="str">
        <f>F336&amp;"_"&amp;K336&amp;"_"&amp;B336</f>
        <v>D_30_15</v>
      </c>
      <c r="F336" s="1" t="str">
        <f>LEFT(C336,1)</f>
        <v>D</v>
      </c>
      <c r="G336" s="1">
        <v>72</v>
      </c>
      <c r="H336" s="1">
        <v>52</v>
      </c>
      <c r="I336" s="1">
        <v>35</v>
      </c>
      <c r="J336" s="1">
        <f>((G336-H336)/I336*calibration_curve!$C$2*60)/VLOOKUP(C336,key!A:C,2,FALSE)</f>
        <v>222247.61904761902</v>
      </c>
      <c r="K336" s="1">
        <v>30</v>
      </c>
    </row>
    <row r="337" spans="1:11" x14ac:dyDescent="0.4">
      <c r="A337" s="1">
        <v>20210503</v>
      </c>
      <c r="B337" s="10">
        <v>15</v>
      </c>
      <c r="C337" s="1" t="s">
        <v>106</v>
      </c>
      <c r="D337" s="1" t="str">
        <f>VLOOKUP(C337,key!A:C,3,FALSE)</f>
        <v>D-heat</v>
      </c>
      <c r="E337" s="1" t="str">
        <f>F337&amp;"_"&amp;K337&amp;"_"&amp;B337</f>
        <v>D_30_15</v>
      </c>
      <c r="F337" s="1" t="str">
        <f>LEFT(C337,1)</f>
        <v>D</v>
      </c>
      <c r="G337" s="1">
        <v>68</v>
      </c>
      <c r="H337" s="1">
        <v>50</v>
      </c>
      <c r="I337" s="1">
        <v>35</v>
      </c>
      <c r="J337" s="1">
        <f>((G337-H337)/I337*calibration_curve!$C$2*60)/VLOOKUP(C337,key!A:C,2,FALSE)</f>
        <v>200022.8571428571</v>
      </c>
      <c r="K337" s="1">
        <v>30</v>
      </c>
    </row>
    <row r="338" spans="1:11" x14ac:dyDescent="0.4">
      <c r="A338" s="1">
        <v>20210503</v>
      </c>
      <c r="B338" s="10">
        <v>15</v>
      </c>
      <c r="C338" s="1" t="s">
        <v>107</v>
      </c>
      <c r="D338" s="1" t="str">
        <f>VLOOKUP(C338,key!A:C,3,FALSE)</f>
        <v>D-heat</v>
      </c>
      <c r="E338" s="1" t="str">
        <f>F338&amp;"_"&amp;K338&amp;"_"&amp;B338</f>
        <v>D_30_15</v>
      </c>
      <c r="F338" s="1" t="str">
        <f>LEFT(C338,1)</f>
        <v>D</v>
      </c>
      <c r="G338" s="1">
        <v>67</v>
      </c>
      <c r="H338" s="1">
        <v>55</v>
      </c>
      <c r="I338" s="1">
        <v>35</v>
      </c>
      <c r="J338" s="1">
        <f>((G338-H338)/I338*calibration_curve!$C$2*60)/VLOOKUP(C338,key!A:C,2,FALSE)</f>
        <v>141192.6050420168</v>
      </c>
      <c r="K338" s="1">
        <v>30</v>
      </c>
    </row>
    <row r="339" spans="1:11" x14ac:dyDescent="0.4">
      <c r="A339" s="1">
        <v>20210503</v>
      </c>
      <c r="B339" s="10">
        <v>15</v>
      </c>
      <c r="C339" s="1" t="s">
        <v>108</v>
      </c>
      <c r="D339" s="1" t="str">
        <f>VLOOKUP(C339,key!A:C,3,FALSE)</f>
        <v>D-heat</v>
      </c>
      <c r="E339" s="1" t="str">
        <f>F339&amp;"_"&amp;K339&amp;"_"&amp;B339</f>
        <v>D_30_15</v>
      </c>
      <c r="F339" s="1" t="str">
        <f>LEFT(C339,1)</f>
        <v>D</v>
      </c>
      <c r="G339" s="1">
        <v>68</v>
      </c>
      <c r="H339" s="1">
        <v>46</v>
      </c>
      <c r="I339" s="1">
        <v>35</v>
      </c>
      <c r="J339" s="1">
        <f>((G339-H339)/I339*calibration_curve!$C$2*60)/VLOOKUP(C339,key!A:C,2,FALSE)</f>
        <v>251457.30612244899</v>
      </c>
      <c r="K339" s="1">
        <v>30</v>
      </c>
    </row>
    <row r="340" spans="1:11" x14ac:dyDescent="0.4">
      <c r="A340" s="1">
        <v>20210503</v>
      </c>
      <c r="B340" s="10">
        <v>15</v>
      </c>
      <c r="C340" s="1" t="s">
        <v>109</v>
      </c>
      <c r="D340" s="1" t="str">
        <f>VLOOKUP(C340,key!A:C,3,FALSE)</f>
        <v>D-heat</v>
      </c>
      <c r="E340" s="1" t="str">
        <f>F340&amp;"_"&amp;K340&amp;"_"&amp;B340</f>
        <v>D_30_15</v>
      </c>
      <c r="F340" s="1" t="str">
        <f>LEFT(C340,1)</f>
        <v>D</v>
      </c>
      <c r="G340" s="1">
        <v>81</v>
      </c>
      <c r="H340" s="1">
        <v>40</v>
      </c>
      <c r="I340" s="1">
        <v>35</v>
      </c>
      <c r="J340" s="1">
        <f>((G340-H340)/I340*calibration_curve!$C$2*60)/VLOOKUP(C340,key!A:C,2,FALSE)</f>
        <v>497026.49350649357</v>
      </c>
      <c r="K340" s="1">
        <v>30</v>
      </c>
    </row>
    <row r="341" spans="1:11" x14ac:dyDescent="0.4">
      <c r="A341" s="1">
        <v>20210503</v>
      </c>
      <c r="B341" s="10">
        <v>15</v>
      </c>
      <c r="C341" s="1" t="s">
        <v>110</v>
      </c>
      <c r="D341" s="1" t="str">
        <f>VLOOKUP(C341,key!A:C,3,FALSE)</f>
        <v>D-heat</v>
      </c>
      <c r="E341" s="1" t="str">
        <f>F341&amp;"_"&amp;K341&amp;"_"&amp;B341</f>
        <v>D_30_15</v>
      </c>
      <c r="F341" s="1" t="str">
        <f>LEFT(C341,1)</f>
        <v>D</v>
      </c>
      <c r="G341" s="1">
        <v>83</v>
      </c>
      <c r="H341" s="1">
        <v>41</v>
      </c>
      <c r="I341" s="1">
        <v>35</v>
      </c>
      <c r="J341" s="1">
        <f>((G341-H341)/I341*calibration_curve!$C$2*60)/VLOOKUP(C341,key!A:C,2,FALSE)</f>
        <v>541997.41935483867</v>
      </c>
      <c r="K341" s="1">
        <v>30</v>
      </c>
    </row>
    <row r="342" spans="1:11" x14ac:dyDescent="0.4">
      <c r="A342" s="1">
        <v>20210503</v>
      </c>
      <c r="B342" s="10">
        <v>15</v>
      </c>
      <c r="C342" s="1" t="s">
        <v>111</v>
      </c>
      <c r="D342" s="1" t="str">
        <f>VLOOKUP(C342,key!A:C,3,FALSE)</f>
        <v>D-heat</v>
      </c>
      <c r="E342" s="1" t="str">
        <f>F342&amp;"_"&amp;K342&amp;"_"&amp;B342</f>
        <v>D_30_15</v>
      </c>
      <c r="F342" s="1" t="str">
        <f>LEFT(C342,1)</f>
        <v>D</v>
      </c>
      <c r="G342" s="1">
        <v>85</v>
      </c>
      <c r="H342" s="1">
        <v>38</v>
      </c>
      <c r="I342" s="1">
        <v>35</v>
      </c>
      <c r="J342" s="1">
        <f>((G342-H342)/I342*calibration_curve!$C$2*60)/VLOOKUP(C342,key!A:C,2,FALSE)</f>
        <v>606520.92165898613</v>
      </c>
      <c r="K342" s="1">
        <v>30</v>
      </c>
    </row>
    <row r="343" spans="1:11" x14ac:dyDescent="0.4">
      <c r="A343" s="1">
        <v>20210503</v>
      </c>
      <c r="B343" s="10">
        <v>15</v>
      </c>
      <c r="C343" s="1" t="s">
        <v>112</v>
      </c>
      <c r="D343" s="1" t="str">
        <f>VLOOKUP(C343,key!A:C,3,FALSE)</f>
        <v>D-heat</v>
      </c>
      <c r="E343" s="1" t="str">
        <f>F343&amp;"_"&amp;K343&amp;"_"&amp;B343</f>
        <v>D_30_15</v>
      </c>
      <c r="F343" s="1" t="str">
        <f>LEFT(C343,1)</f>
        <v>D</v>
      </c>
      <c r="G343" s="1">
        <v>66</v>
      </c>
      <c r="H343" s="1">
        <v>36</v>
      </c>
      <c r="I343" s="1">
        <v>35</v>
      </c>
      <c r="J343" s="1">
        <f>((G343-H343)/I343*calibration_curve!$C$2*60)/VLOOKUP(C343,key!A:C,2,FALSE)</f>
        <v>352981.51260504196</v>
      </c>
      <c r="K343" s="1">
        <v>30</v>
      </c>
    </row>
    <row r="344" spans="1:11" x14ac:dyDescent="0.4">
      <c r="A344" s="1">
        <v>20210503</v>
      </c>
      <c r="B344" s="10">
        <v>15</v>
      </c>
      <c r="C344" s="1" t="s">
        <v>113</v>
      </c>
      <c r="D344" s="1" t="str">
        <f>VLOOKUP(C344,key!A:C,3,FALSE)</f>
        <v>D-heat</v>
      </c>
      <c r="E344" s="1" t="str">
        <f>F344&amp;"_"&amp;K344&amp;"_"&amp;B344</f>
        <v>D_30_15</v>
      </c>
      <c r="F344" s="1" t="str">
        <f>LEFT(C344,1)</f>
        <v>D</v>
      </c>
      <c r="G344" s="1">
        <v>63</v>
      </c>
      <c r="H344" s="1">
        <v>44</v>
      </c>
      <c r="I344" s="1">
        <v>35</v>
      </c>
      <c r="J344" s="1">
        <f>((G344-H344)/I344*calibration_curve!$C$2*60)/VLOOKUP(C344,key!A:C,2,FALSE)</f>
        <v>200022.85714285713</v>
      </c>
      <c r="K344" s="1">
        <v>30</v>
      </c>
    </row>
    <row r="345" spans="1:11" x14ac:dyDescent="0.4">
      <c r="A345" s="1">
        <v>20210503</v>
      </c>
      <c r="B345" s="10">
        <v>15</v>
      </c>
      <c r="C345" s="1" t="s">
        <v>114</v>
      </c>
      <c r="D345" s="1" t="str">
        <f>VLOOKUP(C345,key!A:C,3,FALSE)</f>
        <v>D-heat</v>
      </c>
      <c r="E345" s="1" t="str">
        <f>F345&amp;"_"&amp;K345&amp;"_"&amp;B345</f>
        <v>D_30_15</v>
      </c>
      <c r="F345" s="1" t="str">
        <f>LEFT(C345,1)</f>
        <v>D</v>
      </c>
      <c r="G345" s="1">
        <v>65</v>
      </c>
      <c r="H345" s="1">
        <v>55</v>
      </c>
      <c r="I345" s="1">
        <v>35</v>
      </c>
      <c r="J345" s="1">
        <f>((G345-H345)/I345*calibration_curve!$C$2*60)/VLOOKUP(C345,key!A:C,2,FALSE)</f>
        <v>114298.77551020407</v>
      </c>
      <c r="K345" s="1">
        <v>30</v>
      </c>
    </row>
    <row r="346" spans="1:11" x14ac:dyDescent="0.4">
      <c r="A346" s="1">
        <v>20210503</v>
      </c>
      <c r="B346" s="10">
        <v>15</v>
      </c>
      <c r="C346" s="1" t="s">
        <v>117</v>
      </c>
      <c r="D346" s="1" t="str">
        <f>VLOOKUP(C346,key!A:C,3,FALSE)</f>
        <v>D-heat</v>
      </c>
      <c r="E346" s="1" t="str">
        <f>F346&amp;"_"&amp;K346&amp;"_"&amp;B346</f>
        <v>D_30_15</v>
      </c>
      <c r="F346" s="1" t="str">
        <f>LEFT(C346,1)</f>
        <v>D</v>
      </c>
      <c r="G346" s="1">
        <v>66</v>
      </c>
      <c r="H346" s="1">
        <v>51</v>
      </c>
      <c r="I346" s="1">
        <v>35</v>
      </c>
      <c r="J346" s="1">
        <f>((G346-H346)/I346*calibration_curve!$C$2*60)/VLOOKUP(C346,key!A:C,2,FALSE)</f>
        <v>171448.1632653061</v>
      </c>
      <c r="K346" s="1">
        <v>30</v>
      </c>
    </row>
    <row r="347" spans="1:11" x14ac:dyDescent="0.4">
      <c r="A347" s="1">
        <v>20210503</v>
      </c>
      <c r="B347" s="10">
        <v>15</v>
      </c>
      <c r="C347" s="1" t="s">
        <v>118</v>
      </c>
      <c r="D347" s="1" t="str">
        <f>VLOOKUP(C347,key!A:C,3,FALSE)</f>
        <v>D-heat</v>
      </c>
      <c r="E347" s="1" t="str">
        <f>F347&amp;"_"&amp;K347&amp;"_"&amp;B347</f>
        <v>D_30_15</v>
      </c>
      <c r="F347" s="1" t="str">
        <f>LEFT(C347,1)</f>
        <v>D</v>
      </c>
      <c r="G347" s="1">
        <v>68</v>
      </c>
      <c r="H347" s="1">
        <v>26</v>
      </c>
      <c r="I347" s="1">
        <v>35</v>
      </c>
      <c r="J347" s="1">
        <f>((G347-H347)/I347*calibration_curve!$C$2*60)/VLOOKUP(C347,key!A:C,2,FALSE)</f>
        <v>560064</v>
      </c>
      <c r="K347" s="1">
        <v>30</v>
      </c>
    </row>
    <row r="348" spans="1:11" x14ac:dyDescent="0.4">
      <c r="A348" s="1">
        <v>20210503</v>
      </c>
      <c r="B348" s="10">
        <v>15</v>
      </c>
      <c r="C348" s="1" t="s">
        <v>119</v>
      </c>
      <c r="D348" s="1" t="str">
        <f>VLOOKUP(C348,key!A:C,3,FALSE)</f>
        <v>D-heat</v>
      </c>
      <c r="E348" s="1" t="str">
        <f>F348&amp;"_"&amp;K348&amp;"_"&amp;B348</f>
        <v>D_30_15</v>
      </c>
      <c r="F348" s="1" t="str">
        <f>LEFT(C348,1)</f>
        <v>D</v>
      </c>
      <c r="G348" s="1">
        <v>69</v>
      </c>
      <c r="H348" s="1">
        <v>9</v>
      </c>
      <c r="I348" s="1">
        <v>35</v>
      </c>
      <c r="J348" s="1">
        <f>((G348-H348)/I348*calibration_curve!$C$2*60)/VLOOKUP(C348,key!A:C,2,FALSE)</f>
        <v>615454.94505494495</v>
      </c>
      <c r="K348" s="1">
        <v>30</v>
      </c>
    </row>
    <row r="349" spans="1:11" x14ac:dyDescent="0.4">
      <c r="A349" s="1">
        <v>20210503</v>
      </c>
      <c r="B349" s="10">
        <v>15</v>
      </c>
      <c r="C349" s="1" t="s">
        <v>120</v>
      </c>
      <c r="D349" s="1" t="str">
        <f>VLOOKUP(C349,key!A:C,3,FALSE)</f>
        <v>D-heat</v>
      </c>
      <c r="E349" s="1" t="str">
        <f>F349&amp;"_"&amp;K349&amp;"_"&amp;B349</f>
        <v>D_30_15</v>
      </c>
      <c r="F349" s="1" t="str">
        <f>LEFT(C349,1)</f>
        <v>D</v>
      </c>
      <c r="G349" s="1">
        <v>70</v>
      </c>
      <c r="H349" s="1">
        <v>27</v>
      </c>
      <c r="I349" s="1">
        <v>35</v>
      </c>
      <c r="J349" s="1">
        <f>((G349-H349)/I349*calibration_curve!$C$2*60)/VLOOKUP(C349,key!A:C,2,FALSE)</f>
        <v>537561.42857142852</v>
      </c>
      <c r="K349" s="1">
        <v>30</v>
      </c>
    </row>
    <row r="350" spans="1:11" x14ac:dyDescent="0.4">
      <c r="A350" s="1">
        <v>20210503</v>
      </c>
      <c r="B350" s="10">
        <v>15</v>
      </c>
      <c r="C350" s="1" t="s">
        <v>139</v>
      </c>
      <c r="D350" s="1" t="str">
        <f>VLOOKUP(C350,key!A:C,3,FALSE)</f>
        <v>D-heat</v>
      </c>
      <c r="E350" s="1" t="str">
        <f>F350&amp;"_"&amp;K350&amp;"_"&amp;B350</f>
        <v>D_30_15</v>
      </c>
      <c r="F350" s="1" t="str">
        <f>LEFT(C350,1)</f>
        <v>D</v>
      </c>
      <c r="G350" s="1">
        <v>82</v>
      </c>
      <c r="H350" s="1">
        <v>65</v>
      </c>
      <c r="I350" s="1">
        <v>35</v>
      </c>
      <c r="J350" s="1">
        <f>((G350-H350)/I350*calibration_curve!$C$2*60)/VLOOKUP(C350,key!A:C,2,FALSE)</f>
        <v>194307.91836734695</v>
      </c>
      <c r="K350" s="1">
        <v>30</v>
      </c>
    </row>
    <row r="351" spans="1:11" x14ac:dyDescent="0.4">
      <c r="A351" s="1">
        <v>20210503</v>
      </c>
      <c r="B351" s="10">
        <v>15</v>
      </c>
      <c r="C351" s="1" t="s">
        <v>148</v>
      </c>
      <c r="D351" s="1" t="str">
        <f>VLOOKUP(C351,key!A:C,3,FALSE)</f>
        <v>D-heat</v>
      </c>
      <c r="E351" s="1" t="str">
        <f>F351&amp;"_"&amp;K351&amp;"_"&amp;B351</f>
        <v>D_30_15</v>
      </c>
      <c r="F351" s="1" t="str">
        <f>LEFT(C351,1)</f>
        <v>D</v>
      </c>
      <c r="G351" s="1">
        <v>77</v>
      </c>
      <c r="H351" s="1">
        <v>34</v>
      </c>
      <c r="I351" s="1">
        <v>35</v>
      </c>
      <c r="J351" s="1">
        <f>((G351-H351)/I351*calibration_curve!$C$2*60)/VLOOKUP(C351,key!A:C,2,FALSE)</f>
        <v>505940.16806722688</v>
      </c>
      <c r="K351" s="1">
        <v>30</v>
      </c>
    </row>
    <row r="352" spans="1:11" x14ac:dyDescent="0.4">
      <c r="A352" s="1">
        <v>20210503</v>
      </c>
      <c r="B352" s="10">
        <v>15</v>
      </c>
      <c r="C352" s="1" t="s">
        <v>13</v>
      </c>
      <c r="D352" s="1" t="str">
        <f>VLOOKUP(C352,key!A:C,3,FALSE)</f>
        <v>T-heat</v>
      </c>
      <c r="E352" s="1" t="str">
        <f>F352&amp;"_"&amp;K352&amp;"_"&amp;B352</f>
        <v>T_30_15</v>
      </c>
      <c r="F352" s="1" t="str">
        <f>LEFT(C352,1)</f>
        <v>T</v>
      </c>
      <c r="G352" s="1">
        <v>95</v>
      </c>
      <c r="H352" s="3">
        <v>18</v>
      </c>
      <c r="I352" s="1">
        <v>35</v>
      </c>
      <c r="J352" s="1">
        <f>((G352-H352)/I352*calibration_curve!$C$2*60)/VLOOKUP(C352,key!A:C,2,FALSE)</f>
        <v>1466834.2857142859</v>
      </c>
      <c r="K352" s="1">
        <v>30</v>
      </c>
    </row>
    <row r="353" spans="1:11" x14ac:dyDescent="0.4">
      <c r="A353" s="1">
        <v>20210503</v>
      </c>
      <c r="B353" s="10">
        <v>15</v>
      </c>
      <c r="C353" s="1" t="s">
        <v>14</v>
      </c>
      <c r="D353" s="1" t="str">
        <f>VLOOKUP(C353,key!A:C,3,FALSE)</f>
        <v>T-heat</v>
      </c>
      <c r="E353" s="1" t="str">
        <f>F353&amp;"_"&amp;K353&amp;"_"&amp;B353</f>
        <v>T_30_15</v>
      </c>
      <c r="F353" s="1" t="str">
        <f>LEFT(C353,1)</f>
        <v>T</v>
      </c>
      <c r="G353" s="1">
        <v>72</v>
      </c>
      <c r="H353" s="1">
        <v>15</v>
      </c>
      <c r="I353" s="1">
        <v>35</v>
      </c>
      <c r="J353" s="1">
        <f>((G353-H353)/I353*calibration_curve!$C$2*60)/VLOOKUP(C353,key!A:C,2,FALSE)</f>
        <v>1036482.0779220778</v>
      </c>
      <c r="K353" s="1">
        <v>30</v>
      </c>
    </row>
    <row r="354" spans="1:11" x14ac:dyDescent="0.4">
      <c r="A354" s="1">
        <v>20210503</v>
      </c>
      <c r="B354" s="10">
        <v>15</v>
      </c>
      <c r="C354" s="1" t="s">
        <v>16</v>
      </c>
      <c r="D354" s="1" t="str">
        <f>VLOOKUP(C354,key!A:C,3,FALSE)</f>
        <v>T-heat</v>
      </c>
      <c r="E354" s="1" t="str">
        <f>F354&amp;"_"&amp;K354&amp;"_"&amp;B354</f>
        <v>T_30_15</v>
      </c>
      <c r="F354" s="1" t="str">
        <f>LEFT(C354,1)</f>
        <v>T</v>
      </c>
      <c r="G354" s="1">
        <v>70</v>
      </c>
      <c r="H354" s="1">
        <v>28</v>
      </c>
      <c r="I354" s="1">
        <v>35</v>
      </c>
      <c r="J354" s="1">
        <f>((G354-H354)/I354*calibration_curve!$C$2*60)/VLOOKUP(C354,key!A:C,2,FALSE)</f>
        <v>700080</v>
      </c>
      <c r="K354" s="1">
        <v>30</v>
      </c>
    </row>
    <row r="355" spans="1:11" x14ac:dyDescent="0.4">
      <c r="A355" s="1">
        <v>20210503</v>
      </c>
      <c r="B355" s="10">
        <v>15</v>
      </c>
      <c r="C355" s="1" t="s">
        <v>17</v>
      </c>
      <c r="D355" s="1" t="str">
        <f>VLOOKUP(C355,key!A:C,3,FALSE)</f>
        <v>T-heat</v>
      </c>
      <c r="E355" s="1" t="str">
        <f>F355&amp;"_"&amp;K355&amp;"_"&amp;B355</f>
        <v>T_30_15</v>
      </c>
      <c r="F355" s="1" t="str">
        <f>LEFT(C355,1)</f>
        <v>T</v>
      </c>
      <c r="G355" s="1">
        <v>68</v>
      </c>
      <c r="H355" s="1">
        <v>3</v>
      </c>
      <c r="I355" s="1">
        <v>35</v>
      </c>
      <c r="J355" s="1">
        <f>((G355-H355)/I355*calibration_curve!$C$2*60)/VLOOKUP(C355,key!A:C,2,FALSE)</f>
        <v>896654.18719211838</v>
      </c>
      <c r="K355" s="1">
        <v>30</v>
      </c>
    </row>
    <row r="356" spans="1:11" x14ac:dyDescent="0.4">
      <c r="A356" s="1">
        <v>20210503</v>
      </c>
      <c r="B356" s="10">
        <v>15</v>
      </c>
      <c r="C356" s="1" t="s">
        <v>18</v>
      </c>
      <c r="D356" s="1" t="str">
        <f>VLOOKUP(C356,key!A:C,3,FALSE)</f>
        <v>T-heat</v>
      </c>
      <c r="E356" s="1" t="str">
        <f>F356&amp;"_"&amp;K356&amp;"_"&amp;B356</f>
        <v>T_30_15</v>
      </c>
      <c r="F356" s="1" t="str">
        <f>LEFT(C356,1)</f>
        <v>T</v>
      </c>
      <c r="G356" s="1">
        <v>70</v>
      </c>
      <c r="H356" s="1">
        <v>2</v>
      </c>
      <c r="I356" s="1">
        <v>35</v>
      </c>
      <c r="J356" s="1">
        <f>((G356-H356)/I356*calibration_curve!$C$2*60)/VLOOKUP(C356,key!A:C,2,FALSE)</f>
        <v>1088124.3428571429</v>
      </c>
      <c r="K356" s="1">
        <v>30</v>
      </c>
    </row>
    <row r="357" spans="1:11" x14ac:dyDescent="0.4">
      <c r="A357" s="1">
        <v>20210503</v>
      </c>
      <c r="B357" s="10">
        <v>15</v>
      </c>
      <c r="C357" s="1" t="s">
        <v>20</v>
      </c>
      <c r="D357" s="1" t="str">
        <f>VLOOKUP(C357,key!A:C,3,FALSE)</f>
        <v>T-heat</v>
      </c>
      <c r="E357" s="1" t="str">
        <f>F357&amp;"_"&amp;K357&amp;"_"&amp;B357</f>
        <v>T_30_15</v>
      </c>
      <c r="F357" s="1" t="str">
        <f>LEFT(C357,1)</f>
        <v>T</v>
      </c>
      <c r="G357" s="1">
        <v>66</v>
      </c>
      <c r="H357" s="1">
        <v>53</v>
      </c>
      <c r="I357" s="1">
        <v>35</v>
      </c>
      <c r="J357" s="1">
        <f>((G357-H357)/I357*calibration_curve!$C$2*60)/VLOOKUP(C357,key!A:C,2,FALSE)</f>
        <v>226112.7950310559</v>
      </c>
      <c r="K357" s="1">
        <v>30</v>
      </c>
    </row>
    <row r="358" spans="1:11" x14ac:dyDescent="0.4">
      <c r="A358" s="1">
        <v>20210503</v>
      </c>
      <c r="B358" s="10">
        <v>15</v>
      </c>
      <c r="C358" s="1" t="s">
        <v>21</v>
      </c>
      <c r="D358" s="1" t="str">
        <f>VLOOKUP(C358,key!A:C,3,FALSE)</f>
        <v>T-heat</v>
      </c>
      <c r="E358" s="1" t="str">
        <f>F358&amp;"_"&amp;K358&amp;"_"&amp;B358</f>
        <v>T_30_15</v>
      </c>
      <c r="F358" s="1" t="str">
        <f>LEFT(C358,1)</f>
        <v>T</v>
      </c>
      <c r="G358" s="1">
        <v>65</v>
      </c>
      <c r="H358" s="1">
        <v>21</v>
      </c>
      <c r="I358" s="1">
        <v>35</v>
      </c>
      <c r="J358" s="1">
        <f>((G358-H358)/I358*calibration_curve!$C$2*60)/VLOOKUP(C358,key!A:C,2,FALSE)</f>
        <v>677000.43956043955</v>
      </c>
      <c r="K358" s="1">
        <v>30</v>
      </c>
    </row>
    <row r="359" spans="1:11" x14ac:dyDescent="0.4">
      <c r="A359" s="1">
        <v>20210503</v>
      </c>
      <c r="B359" s="10">
        <v>15</v>
      </c>
      <c r="C359" s="1" t="s">
        <v>22</v>
      </c>
      <c r="D359" s="1" t="str">
        <f>VLOOKUP(C359,key!A:C,3,FALSE)</f>
        <v>T-heat</v>
      </c>
      <c r="E359" s="1" t="str">
        <f>F359&amp;"_"&amp;K359&amp;"_"&amp;B359</f>
        <v>T_30_15</v>
      </c>
      <c r="F359" s="1" t="str">
        <f>LEFT(C359,1)</f>
        <v>T</v>
      </c>
      <c r="G359" s="1">
        <v>67</v>
      </c>
      <c r="H359" s="1">
        <v>17</v>
      </c>
      <c r="I359" s="1">
        <v>35</v>
      </c>
      <c r="J359" s="1">
        <f>((G359-H359)/I359*calibration_curve!$C$2*60)/VLOOKUP(C359,key!A:C,2,FALSE)</f>
        <v>833428.57142857148</v>
      </c>
      <c r="K359" s="1">
        <v>30</v>
      </c>
    </row>
    <row r="360" spans="1:11" x14ac:dyDescent="0.4">
      <c r="A360" s="1">
        <v>20210503</v>
      </c>
      <c r="B360" s="10">
        <v>15</v>
      </c>
      <c r="C360" s="1" t="s">
        <v>23</v>
      </c>
      <c r="D360" s="1" t="str">
        <f>VLOOKUP(C360,key!A:C,3,FALSE)</f>
        <v>T-heat</v>
      </c>
      <c r="E360" s="1" t="str">
        <f>F360&amp;"_"&amp;K360&amp;"_"&amp;B360</f>
        <v>T_30_15</v>
      </c>
      <c r="F360" s="1" t="str">
        <f>LEFT(C360,1)</f>
        <v>T</v>
      </c>
      <c r="G360" s="1">
        <v>88</v>
      </c>
      <c r="H360" s="1">
        <v>30</v>
      </c>
      <c r="I360" s="1">
        <v>35</v>
      </c>
      <c r="J360" s="1">
        <f>((G360-H360)/I360*calibration_curve!$C$2*60)/VLOOKUP(C360,key!A:C,2,FALSE)</f>
        <v>800091.42857142875</v>
      </c>
      <c r="K360" s="1">
        <v>30</v>
      </c>
    </row>
    <row r="361" spans="1:11" x14ac:dyDescent="0.4">
      <c r="A361" s="1">
        <v>20210503</v>
      </c>
      <c r="B361" s="10">
        <v>15</v>
      </c>
      <c r="C361" s="1" t="s">
        <v>24</v>
      </c>
      <c r="D361" s="1" t="str">
        <f>VLOOKUP(C361,key!A:C,3,FALSE)</f>
        <v>T-heat</v>
      </c>
      <c r="E361" s="1" t="str">
        <f>F361&amp;"_"&amp;K361&amp;"_"&amp;B361</f>
        <v>T_30_15</v>
      </c>
      <c r="F361" s="1" t="str">
        <f>LEFT(C361,1)</f>
        <v>T</v>
      </c>
      <c r="G361" s="1">
        <v>85</v>
      </c>
      <c r="H361" s="1">
        <v>17</v>
      </c>
      <c r="I361" s="1">
        <v>35</v>
      </c>
      <c r="J361" s="1">
        <f>((G361-H361)/I361*calibration_curve!$C$2*60)/VLOOKUP(C361,key!A:C,2,FALSE)</f>
        <v>1295386.1224489796</v>
      </c>
      <c r="K361" s="1">
        <v>30</v>
      </c>
    </row>
    <row r="362" spans="1:11" x14ac:dyDescent="0.4">
      <c r="A362" s="1">
        <v>20210503</v>
      </c>
      <c r="B362" s="10">
        <v>15</v>
      </c>
      <c r="C362" s="1" t="s">
        <v>25</v>
      </c>
      <c r="D362" s="1" t="str">
        <f>VLOOKUP(C362,key!A:C,3,FALSE)</f>
        <v>T-heat</v>
      </c>
      <c r="E362" s="1" t="str">
        <f>F362&amp;"_"&amp;K362&amp;"_"&amp;B362</f>
        <v>T_30_15</v>
      </c>
      <c r="F362" s="1" t="str">
        <f>LEFT(C362,1)</f>
        <v>T</v>
      </c>
      <c r="G362" s="1">
        <v>83</v>
      </c>
      <c r="H362" s="1">
        <v>3</v>
      </c>
      <c r="I362" s="1">
        <v>35</v>
      </c>
      <c r="J362" s="1">
        <f>((G362-H362)/I362*calibration_curve!$C$2*60)/VLOOKUP(C362,key!A:C,2,FALSE)</f>
        <v>1185320.6349206348</v>
      </c>
      <c r="K362" s="1">
        <v>30</v>
      </c>
    </row>
    <row r="363" spans="1:11" x14ac:dyDescent="0.4">
      <c r="A363" s="1">
        <v>20210503</v>
      </c>
      <c r="B363" s="10">
        <v>15</v>
      </c>
      <c r="C363" s="1" t="s">
        <v>26</v>
      </c>
      <c r="D363" s="1" t="str">
        <f>VLOOKUP(C363,key!A:C,3,FALSE)</f>
        <v>T-heat</v>
      </c>
      <c r="E363" s="1" t="str">
        <f>F363&amp;"_"&amp;K363&amp;"_"&amp;B363</f>
        <v>T_30_15</v>
      </c>
      <c r="F363" s="1" t="str">
        <f>LEFT(C363,1)</f>
        <v>T</v>
      </c>
      <c r="G363" s="1">
        <v>74</v>
      </c>
      <c r="H363" s="1">
        <v>2</v>
      </c>
      <c r="I363" s="1">
        <v>35</v>
      </c>
      <c r="J363" s="1">
        <f>((G363-H363)/I363*calibration_curve!$C$2*60)/VLOOKUP(C363,key!A:C,2,FALSE)</f>
        <v>1152131.6571428569</v>
      </c>
      <c r="K363" s="1">
        <v>30</v>
      </c>
    </row>
    <row r="364" spans="1:11" x14ac:dyDescent="0.4">
      <c r="A364" s="1">
        <v>20210503</v>
      </c>
      <c r="B364" s="10">
        <v>15</v>
      </c>
      <c r="C364" s="1" t="s">
        <v>27</v>
      </c>
      <c r="D364" s="1" t="str">
        <f>VLOOKUP(C364,key!A:C,3,FALSE)</f>
        <v>T-heat</v>
      </c>
      <c r="E364" s="1" t="str">
        <f>F364&amp;"_"&amp;K364&amp;"_"&amp;B364</f>
        <v>T_30_15</v>
      </c>
      <c r="F364" s="1" t="str">
        <f>LEFT(C364,1)</f>
        <v>T</v>
      </c>
      <c r="G364" s="1">
        <v>81</v>
      </c>
      <c r="H364" s="1">
        <v>3</v>
      </c>
      <c r="I364" s="1">
        <v>35</v>
      </c>
      <c r="J364" s="1">
        <f>((G364-H364)/I364*calibration_curve!$C$2*60)/VLOOKUP(C364,key!A:C,2,FALSE)</f>
        <v>1075985.0246305419</v>
      </c>
      <c r="K364" s="1">
        <v>30</v>
      </c>
    </row>
    <row r="365" spans="1:11" x14ac:dyDescent="0.4">
      <c r="A365" s="1">
        <v>20210503</v>
      </c>
      <c r="B365" s="10">
        <v>15</v>
      </c>
      <c r="C365" s="1" t="s">
        <v>28</v>
      </c>
      <c r="D365" s="1" t="str">
        <f>VLOOKUP(C365,key!A:C,3,FALSE)</f>
        <v>T-heat</v>
      </c>
      <c r="E365" s="1" t="str">
        <f>F365&amp;"_"&amp;K365&amp;"_"&amp;B365</f>
        <v>T_30_15</v>
      </c>
      <c r="F365" s="1" t="str">
        <f>LEFT(C365,1)</f>
        <v>T</v>
      </c>
      <c r="G365" s="1">
        <v>68</v>
      </c>
      <c r="H365" s="1">
        <v>15</v>
      </c>
      <c r="I365" s="1">
        <v>35</v>
      </c>
      <c r="J365" s="1">
        <f>((G365-H365)/I365*calibration_curve!$C$2*60)/VLOOKUP(C365,key!A:C,2,FALSE)</f>
        <v>848096.91428571439</v>
      </c>
      <c r="K365" s="1">
        <v>30</v>
      </c>
    </row>
    <row r="366" spans="1:11" x14ac:dyDescent="0.4">
      <c r="A366" s="1">
        <v>20210503</v>
      </c>
      <c r="B366" s="10">
        <v>15</v>
      </c>
      <c r="C366" s="1" t="s">
        <v>29</v>
      </c>
      <c r="D366" s="1" t="str">
        <f>VLOOKUP(C366,key!A:C,3,FALSE)</f>
        <v>T-heat</v>
      </c>
      <c r="E366" s="1" t="str">
        <f>F366&amp;"_"&amp;K366&amp;"_"&amp;B366</f>
        <v>T_30_15</v>
      </c>
      <c r="F366" s="1" t="str">
        <f>LEFT(C366,1)</f>
        <v>T</v>
      </c>
      <c r="G366" s="1">
        <v>70</v>
      </c>
      <c r="H366" s="1">
        <v>60</v>
      </c>
      <c r="I366" s="1">
        <v>35</v>
      </c>
      <c r="J366" s="1">
        <f>((G366-H366)/I366*calibration_curve!$C$2*60)/VLOOKUP(C366,key!A:C,2,FALSE)</f>
        <v>166685.71428571429</v>
      </c>
      <c r="K366" s="1">
        <v>30</v>
      </c>
    </row>
    <row r="367" spans="1:11" x14ac:dyDescent="0.4">
      <c r="A367" s="1">
        <v>20210503</v>
      </c>
      <c r="B367" s="10">
        <v>15</v>
      </c>
      <c r="C367" s="1" t="s">
        <v>30</v>
      </c>
      <c r="D367" s="1" t="str">
        <f>VLOOKUP(C367,key!A:C,3,FALSE)</f>
        <v>T-heat</v>
      </c>
      <c r="E367" s="1" t="str">
        <f>F367&amp;"_"&amp;K367&amp;"_"&amp;B367</f>
        <v>T_30_15</v>
      </c>
      <c r="F367" s="1" t="str">
        <f>LEFT(C367,1)</f>
        <v>T</v>
      </c>
      <c r="G367" s="1">
        <v>67</v>
      </c>
      <c r="H367" s="1">
        <v>61</v>
      </c>
      <c r="I367" s="1">
        <v>35</v>
      </c>
      <c r="J367" s="1">
        <f>((G367-H367)/I367*calibration_curve!$C$2*60)/VLOOKUP(C367,key!A:C,2,FALSE)</f>
        <v>88899.047619047618</v>
      </c>
      <c r="K367" s="1">
        <v>30</v>
      </c>
    </row>
    <row r="368" spans="1:11" x14ac:dyDescent="0.4">
      <c r="A368" s="1">
        <v>20210503</v>
      </c>
      <c r="B368" s="10">
        <v>15</v>
      </c>
      <c r="C368" s="1" t="s">
        <v>31</v>
      </c>
      <c r="D368" s="1" t="str">
        <f>VLOOKUP(C368,key!A:C,3,FALSE)</f>
        <v>T-heat</v>
      </c>
      <c r="E368" s="1" t="str">
        <f>F368&amp;"_"&amp;K368&amp;"_"&amp;B368</f>
        <v>T_30_15</v>
      </c>
      <c r="F368" s="1" t="str">
        <f>LEFT(C368,1)</f>
        <v>T</v>
      </c>
      <c r="G368" s="1">
        <v>60</v>
      </c>
      <c r="H368" s="1">
        <v>9</v>
      </c>
      <c r="I368" s="1">
        <v>35</v>
      </c>
      <c r="J368" s="1">
        <f>((G368-H368)/I368*calibration_curve!$C$2*60)/VLOOKUP(C368,key!A:C,2,FALSE)</f>
        <v>816093.25714285718</v>
      </c>
      <c r="K368" s="1">
        <v>30</v>
      </c>
    </row>
    <row r="369" spans="1:11" x14ac:dyDescent="0.4">
      <c r="A369" s="1">
        <v>20210503</v>
      </c>
      <c r="B369" s="10">
        <v>15</v>
      </c>
      <c r="C369" s="1" t="s">
        <v>32</v>
      </c>
      <c r="D369" s="1" t="str">
        <f>VLOOKUP(C369,key!A:C,3,FALSE)</f>
        <v>T-heat</v>
      </c>
      <c r="E369" s="1" t="str">
        <f>F369&amp;"_"&amp;K369&amp;"_"&amp;B369</f>
        <v>T_30_15</v>
      </c>
      <c r="F369" s="1" t="str">
        <f>LEFT(C369,1)</f>
        <v>T</v>
      </c>
      <c r="G369" s="1">
        <v>63</v>
      </c>
      <c r="H369" s="1">
        <v>2</v>
      </c>
      <c r="I369" s="1">
        <v>35</v>
      </c>
      <c r="J369" s="1">
        <f>((G369-H369)/I369*calibration_curve!$C$2*60)/VLOOKUP(C369,key!A:C,2,FALSE)</f>
        <v>787186.7281105991</v>
      </c>
      <c r="K369" s="1">
        <v>30</v>
      </c>
    </row>
    <row r="370" spans="1:11" x14ac:dyDescent="0.4">
      <c r="A370" s="1">
        <v>20210503</v>
      </c>
      <c r="B370" s="10">
        <v>15</v>
      </c>
      <c r="C370" s="1" t="s">
        <v>33</v>
      </c>
      <c r="D370" s="1" t="str">
        <f>VLOOKUP(C370,key!A:C,3,FALSE)</f>
        <v>T-heat</v>
      </c>
      <c r="E370" s="1" t="str">
        <f>F370&amp;"_"&amp;K370&amp;"_"&amp;B370</f>
        <v>T_30_15</v>
      </c>
      <c r="F370" s="1" t="str">
        <f>LEFT(C370,1)</f>
        <v>T</v>
      </c>
      <c r="G370" s="1">
        <v>67</v>
      </c>
      <c r="H370" s="1">
        <v>29</v>
      </c>
      <c r="I370" s="1">
        <v>35</v>
      </c>
      <c r="J370" s="1">
        <f>((G370-H370)/I370*calibration_curve!$C$2*60)/VLOOKUP(C370,key!A:C,2,FALSE)</f>
        <v>506724.57142857136</v>
      </c>
      <c r="K370" s="1">
        <v>30</v>
      </c>
    </row>
    <row r="371" spans="1:11" x14ac:dyDescent="0.4">
      <c r="A371" s="1">
        <v>20210503</v>
      </c>
      <c r="B371" s="10">
        <v>15</v>
      </c>
      <c r="C371" s="1" t="s">
        <v>34</v>
      </c>
      <c r="D371" s="1" t="str">
        <f>VLOOKUP(C371,key!A:C,3,FALSE)</f>
        <v>T-heat</v>
      </c>
      <c r="E371" s="1" t="str">
        <f>F371&amp;"_"&amp;K371&amp;"_"&amp;B371</f>
        <v>T_30_15</v>
      </c>
      <c r="F371" s="1" t="str">
        <f>LEFT(C371,1)</f>
        <v>T</v>
      </c>
      <c r="G371" s="1">
        <v>65</v>
      </c>
      <c r="H371" s="1">
        <v>9</v>
      </c>
      <c r="I371" s="1">
        <v>35</v>
      </c>
      <c r="J371" s="1">
        <f>((G371-H371)/I371*calibration_curve!$C$2*60)/VLOOKUP(C371,key!A:C,2,FALSE)</f>
        <v>1179082.105263158</v>
      </c>
      <c r="K371" s="1">
        <v>30</v>
      </c>
    </row>
    <row r="372" spans="1:11" x14ac:dyDescent="0.4">
      <c r="A372" s="1">
        <v>20210503</v>
      </c>
      <c r="B372" s="10">
        <v>15</v>
      </c>
      <c r="C372" s="1" t="s">
        <v>35</v>
      </c>
      <c r="D372" s="1" t="str">
        <f>VLOOKUP(C372,key!A:C,3,FALSE)</f>
        <v>T-heat</v>
      </c>
      <c r="E372" s="1" t="str">
        <f>F372&amp;"_"&amp;K372&amp;"_"&amp;B372</f>
        <v>T_30_15</v>
      </c>
      <c r="F372" s="1" t="str">
        <f>LEFT(C372,1)</f>
        <v>T</v>
      </c>
      <c r="G372" s="1">
        <v>62</v>
      </c>
      <c r="H372" s="1">
        <v>8</v>
      </c>
      <c r="I372" s="1">
        <v>35</v>
      </c>
      <c r="J372" s="1">
        <f>((G372-H372)/I372*calibration_curve!$C$2*60)/VLOOKUP(C372,key!A:C,2,FALSE)</f>
        <v>744912.70935960603</v>
      </c>
      <c r="K372" s="1">
        <v>30</v>
      </c>
    </row>
    <row r="373" spans="1:11" x14ac:dyDescent="0.4">
      <c r="A373" s="1">
        <v>20210503</v>
      </c>
      <c r="B373" s="10">
        <v>15</v>
      </c>
      <c r="C373" s="1" t="s">
        <v>36</v>
      </c>
      <c r="D373" s="1" t="str">
        <f>VLOOKUP(C373,key!A:C,3,FALSE)</f>
        <v>T-heat</v>
      </c>
      <c r="E373" s="1" t="str">
        <f>F373&amp;"_"&amp;K373&amp;"_"&amp;B373</f>
        <v>T_30_15</v>
      </c>
      <c r="F373" s="1" t="str">
        <f>LEFT(C373,1)</f>
        <v>T</v>
      </c>
      <c r="G373" s="1">
        <v>66</v>
      </c>
      <c r="H373" s="1">
        <v>3</v>
      </c>
      <c r="I373" s="1">
        <v>35</v>
      </c>
      <c r="J373" s="1">
        <f>((G373-H373)/I373*calibration_curve!$C$2*60)/VLOOKUP(C373,key!A:C,2,FALSE)</f>
        <v>869064.82758620696</v>
      </c>
      <c r="K373" s="1">
        <v>30</v>
      </c>
    </row>
    <row r="374" spans="1:11" x14ac:dyDescent="0.4">
      <c r="A374" s="1">
        <v>20210503</v>
      </c>
      <c r="B374" s="10">
        <v>15</v>
      </c>
      <c r="C374" s="1" t="s">
        <v>37</v>
      </c>
      <c r="D374" s="1" t="str">
        <f>VLOOKUP(C374,key!A:C,3,FALSE)</f>
        <v>T-heat</v>
      </c>
      <c r="E374" s="1" t="str">
        <f>F374&amp;"_"&amp;K374&amp;"_"&amp;B374</f>
        <v>T_30_15</v>
      </c>
      <c r="F374" s="1" t="str">
        <f>LEFT(C374,1)</f>
        <v>T</v>
      </c>
      <c r="G374" s="1">
        <v>80</v>
      </c>
      <c r="H374" s="1">
        <v>26</v>
      </c>
      <c r="I374" s="1">
        <v>35</v>
      </c>
      <c r="J374" s="1">
        <f>((G374-H374)/I374*calibration_curve!$C$2*60)/VLOOKUP(C374,key!A:C,2,FALSE)</f>
        <v>830864.17582417582</v>
      </c>
      <c r="K374" s="1">
        <v>30</v>
      </c>
    </row>
    <row r="375" spans="1:11" x14ac:dyDescent="0.4">
      <c r="A375" s="1">
        <v>20210503</v>
      </c>
      <c r="B375" s="10">
        <v>15</v>
      </c>
      <c r="C375" s="1" t="s">
        <v>38</v>
      </c>
      <c r="D375" s="1" t="str">
        <f>VLOOKUP(C375,key!A:C,3,FALSE)</f>
        <v>T-heat</v>
      </c>
      <c r="E375" s="1" t="str">
        <f>F375&amp;"_"&amp;K375&amp;"_"&amp;B375</f>
        <v>T_30_15</v>
      </c>
      <c r="F375" s="1" t="str">
        <f>LEFT(C375,1)</f>
        <v>T</v>
      </c>
      <c r="G375" s="1">
        <v>61</v>
      </c>
      <c r="H375" s="1">
        <v>7</v>
      </c>
      <c r="I375" s="1">
        <v>35</v>
      </c>
      <c r="J375" s="1">
        <f>((G375-H375)/I375*calibration_curve!$C$2*60)/VLOOKUP(C375,key!A:C,2,FALSE)</f>
        <v>900102.85714285728</v>
      </c>
      <c r="K375" s="1">
        <v>30</v>
      </c>
    </row>
    <row r="376" spans="1:11" x14ac:dyDescent="0.4">
      <c r="A376" s="1">
        <v>20210503</v>
      </c>
      <c r="B376" s="10">
        <v>15</v>
      </c>
      <c r="C376" s="1" t="s">
        <v>40</v>
      </c>
      <c r="D376" s="1" t="str">
        <f>VLOOKUP(C376,key!A:C,3,FALSE)</f>
        <v>T-heat</v>
      </c>
      <c r="E376" s="1" t="str">
        <f>F376&amp;"_"&amp;K376&amp;"_"&amp;B376</f>
        <v>T_30_15</v>
      </c>
      <c r="F376" s="1" t="str">
        <f>LEFT(C376,1)</f>
        <v>T</v>
      </c>
      <c r="G376" s="1">
        <v>78</v>
      </c>
      <c r="H376" s="1">
        <v>14</v>
      </c>
      <c r="I376" s="1">
        <v>35</v>
      </c>
      <c r="J376" s="1">
        <f>((G376-H376)/I376*calibration_curve!$C$2*60)/VLOOKUP(C376,key!A:C,2,FALSE)</f>
        <v>1163769.3506493506</v>
      </c>
      <c r="K376" s="1">
        <v>30</v>
      </c>
    </row>
    <row r="377" spans="1:11" x14ac:dyDescent="0.4">
      <c r="A377" s="1">
        <v>20210503</v>
      </c>
      <c r="B377" s="10">
        <v>15</v>
      </c>
      <c r="C377" s="1" t="s">
        <v>47</v>
      </c>
      <c r="D377" s="1" t="str">
        <f>VLOOKUP(C377,key!A:C,3,FALSE)</f>
        <v>T-heat</v>
      </c>
      <c r="E377" s="1" t="str">
        <f>F377&amp;"_"&amp;K377&amp;"_"&amp;B377</f>
        <v>T_30_15</v>
      </c>
      <c r="F377" s="1" t="str">
        <f>LEFT(C377,1)</f>
        <v>T</v>
      </c>
      <c r="G377" s="1">
        <v>61</v>
      </c>
      <c r="H377" s="1">
        <v>6</v>
      </c>
      <c r="I377" s="1">
        <v>35</v>
      </c>
      <c r="J377" s="1">
        <f>((G377-H377)/I377*calibration_curve!$C$2*60)/VLOOKUP(C377,key!A:C,2,FALSE)</f>
        <v>846250.54945054941</v>
      </c>
      <c r="K377" s="1">
        <v>30</v>
      </c>
    </row>
    <row r="378" spans="1:11" x14ac:dyDescent="0.4">
      <c r="A378" s="1">
        <v>20210503</v>
      </c>
      <c r="B378" s="10">
        <v>15</v>
      </c>
      <c r="C378" s="1" t="s">
        <v>59</v>
      </c>
      <c r="D378" s="1" t="str">
        <f>VLOOKUP(C378,key!A:C,3,FALSE)</f>
        <v>T-heat</v>
      </c>
      <c r="E378" s="1" t="str">
        <f>F378&amp;"_"&amp;K378&amp;"_"&amp;B378</f>
        <v>T_30_15</v>
      </c>
      <c r="F378" s="1" t="str">
        <f>LEFT(C378,1)</f>
        <v>T</v>
      </c>
      <c r="G378" s="1">
        <v>62</v>
      </c>
      <c r="H378" s="1">
        <v>6</v>
      </c>
      <c r="I378" s="1">
        <v>35</v>
      </c>
      <c r="J378" s="1">
        <f>((G378-H378)/I378*calibration_curve!$C$2*60)/VLOOKUP(C378,key!A:C,2,FALSE)</f>
        <v>800091.42857142864</v>
      </c>
      <c r="K378" s="1">
        <v>30</v>
      </c>
    </row>
    <row r="379" spans="1:11" x14ac:dyDescent="0.4">
      <c r="A379" s="1">
        <v>20210503</v>
      </c>
      <c r="B379" s="10">
        <v>15</v>
      </c>
      <c r="C379" s="1" t="s">
        <v>61</v>
      </c>
      <c r="D379" s="1" t="str">
        <f>VLOOKUP(C379,key!A:C,3,FALSE)</f>
        <v>T-heat</v>
      </c>
      <c r="E379" s="1" t="str">
        <f>F379&amp;"_"&amp;K379&amp;"_"&amp;B379</f>
        <v>T_30_15</v>
      </c>
      <c r="F379" s="1" t="str">
        <f>LEFT(C379,1)</f>
        <v>T</v>
      </c>
      <c r="G379" s="1">
        <v>79</v>
      </c>
      <c r="H379" s="1">
        <v>18</v>
      </c>
      <c r="I379" s="1">
        <v>35</v>
      </c>
      <c r="J379" s="1">
        <f>((G379-H379)/I379*calibration_curve!$C$2*60)/VLOOKUP(C379,key!A:C,2,FALSE)</f>
        <v>976111.54285714286</v>
      </c>
      <c r="K379" s="1">
        <v>30</v>
      </c>
    </row>
    <row r="380" spans="1:11" x14ac:dyDescent="0.4">
      <c r="A380" s="1">
        <v>20210503</v>
      </c>
      <c r="B380" s="10">
        <v>15</v>
      </c>
      <c r="C380" s="1" t="s">
        <v>63</v>
      </c>
      <c r="D380" s="1" t="str">
        <f>VLOOKUP(C380,key!A:C,3,FALSE)</f>
        <v>T-heat</v>
      </c>
      <c r="E380" s="1" t="str">
        <f>F380&amp;"_"&amp;K380&amp;"_"&amp;B380</f>
        <v>T_30_15</v>
      </c>
      <c r="F380" s="1" t="str">
        <f>LEFT(C380,1)</f>
        <v>T</v>
      </c>
      <c r="G380" s="1">
        <v>74</v>
      </c>
      <c r="H380" s="1">
        <v>5</v>
      </c>
      <c r="I380" s="1">
        <v>35</v>
      </c>
      <c r="J380" s="1">
        <f>((G380-H380)/I380*calibration_curve!$C$2*60)/VLOOKUP(C380,key!A:C,2,FALSE)</f>
        <v>1061659.7802197803</v>
      </c>
      <c r="K380" s="1">
        <v>30</v>
      </c>
    </row>
    <row r="381" spans="1:11" x14ac:dyDescent="0.4">
      <c r="A381" s="1">
        <v>20210503</v>
      </c>
      <c r="B381" s="10">
        <v>15</v>
      </c>
      <c r="C381" s="1" t="s">
        <v>64</v>
      </c>
      <c r="D381" s="1" t="str">
        <f>VLOOKUP(C381,key!A:C,3,FALSE)</f>
        <v>T-heat</v>
      </c>
      <c r="E381" s="1" t="str">
        <f>F381&amp;"_"&amp;K381&amp;"_"&amp;B381</f>
        <v>T_30_15</v>
      </c>
      <c r="F381" s="1" t="str">
        <f>LEFT(C381,1)</f>
        <v>T</v>
      </c>
      <c r="G381" s="1">
        <v>66</v>
      </c>
      <c r="H381" s="1">
        <v>3</v>
      </c>
      <c r="I381" s="1">
        <v>35</v>
      </c>
      <c r="J381" s="1">
        <f>((G381-H381)/I381*calibration_curve!$C$2*60)/VLOOKUP(C381,key!A:C,2,FALSE)</f>
        <v>933439.99999999988</v>
      </c>
      <c r="K381" s="1">
        <v>30</v>
      </c>
    </row>
    <row r="382" spans="1:11" x14ac:dyDescent="0.4">
      <c r="A382" s="1">
        <v>20210503</v>
      </c>
      <c r="B382" s="10">
        <v>15</v>
      </c>
      <c r="C382" s="1" t="s">
        <v>65</v>
      </c>
      <c r="D382" s="1" t="str">
        <f>VLOOKUP(C382,key!A:C,3,FALSE)</f>
        <v>T-heat</v>
      </c>
      <c r="E382" s="1" t="str">
        <f>F382&amp;"_"&amp;K382&amp;"_"&amp;B382</f>
        <v>T_30_15</v>
      </c>
      <c r="F382" s="1" t="str">
        <f>LEFT(C382,1)</f>
        <v>T</v>
      </c>
      <c r="G382" s="1">
        <v>81</v>
      </c>
      <c r="H382" s="1">
        <v>3</v>
      </c>
      <c r="I382" s="1">
        <v>35</v>
      </c>
      <c r="J382" s="1">
        <f>((G382-H382)/I382*calibration_curve!$C$2*60)/VLOOKUP(C382,key!A:C,2,FALSE)</f>
        <v>1248142.6285714286</v>
      </c>
      <c r="K382" s="1">
        <v>30</v>
      </c>
    </row>
    <row r="383" spans="1:11" x14ac:dyDescent="0.4">
      <c r="A383" s="9">
        <v>20210507</v>
      </c>
      <c r="B383" s="9">
        <v>20</v>
      </c>
      <c r="C383" s="1" t="s">
        <v>89</v>
      </c>
      <c r="D383" s="1" t="str">
        <f>VLOOKUP(C383,key!A:C,3,FALSE)</f>
        <v>D-heat</v>
      </c>
      <c r="E383" s="1" t="str">
        <f>F383&amp;"_"&amp;K383&amp;"_"&amp;B383</f>
        <v>D_30_20</v>
      </c>
      <c r="F383" s="1" t="str">
        <f>LEFT(C383,1)</f>
        <v>D</v>
      </c>
      <c r="G383" s="1">
        <v>73</v>
      </c>
      <c r="H383" s="1">
        <v>9</v>
      </c>
      <c r="I383" s="1">
        <v>35</v>
      </c>
      <c r="J383" s="1">
        <f>((G383-H383)/I383*calibration_curve!$C$2*60)/VLOOKUP(C383,key!A:C,2,FALSE)</f>
        <v>775846.23376623378</v>
      </c>
      <c r="K383" s="1">
        <v>30</v>
      </c>
    </row>
    <row r="384" spans="1:11" x14ac:dyDescent="0.4">
      <c r="A384" s="9">
        <v>20210507</v>
      </c>
      <c r="B384" s="9">
        <v>20</v>
      </c>
      <c r="C384" s="1" t="s">
        <v>90</v>
      </c>
      <c r="D384" s="1" t="str">
        <f>VLOOKUP(C384,key!A:C,3,FALSE)</f>
        <v>D-heat</v>
      </c>
      <c r="E384" s="1" t="str">
        <f>F384&amp;"_"&amp;K384&amp;"_"&amp;B384</f>
        <v>D_30_20</v>
      </c>
      <c r="F384" s="1" t="str">
        <f>LEFT(C384,1)</f>
        <v>D</v>
      </c>
      <c r="G384" s="1">
        <v>73</v>
      </c>
      <c r="H384" s="1">
        <v>5</v>
      </c>
      <c r="I384" s="1">
        <v>35</v>
      </c>
      <c r="J384" s="1">
        <f>((G384-H384)/I384*calibration_curve!$C$2*60)/VLOOKUP(C384,key!A:C,2,FALSE)</f>
        <v>777231.67346938781</v>
      </c>
      <c r="K384" s="1">
        <v>30</v>
      </c>
    </row>
    <row r="385" spans="1:11" x14ac:dyDescent="0.4">
      <c r="A385" s="9">
        <v>20210507</v>
      </c>
      <c r="B385" s="9">
        <v>20</v>
      </c>
      <c r="C385" s="1" t="s">
        <v>92</v>
      </c>
      <c r="D385" s="1" t="str">
        <f>VLOOKUP(C385,key!A:C,3,FALSE)</f>
        <v>D-heat</v>
      </c>
      <c r="E385" s="1" t="str">
        <f>F385&amp;"_"&amp;K385&amp;"_"&amp;B385</f>
        <v>D_30_20</v>
      </c>
      <c r="F385" s="1" t="str">
        <f>LEFT(C385,1)</f>
        <v>D</v>
      </c>
      <c r="G385" s="1">
        <v>72</v>
      </c>
      <c r="H385" s="1">
        <v>14</v>
      </c>
      <c r="I385" s="1">
        <v>35</v>
      </c>
      <c r="J385" s="1">
        <f>((G385-H385)/I385*calibration_curve!$C$2*60)/VLOOKUP(C385,key!A:C,2,FALSE)</f>
        <v>644518.09523809527</v>
      </c>
      <c r="K385" s="1">
        <v>30</v>
      </c>
    </row>
    <row r="386" spans="1:11" x14ac:dyDescent="0.4">
      <c r="A386" s="9">
        <v>20210507</v>
      </c>
      <c r="B386" s="9">
        <v>20</v>
      </c>
      <c r="C386" s="1" t="s">
        <v>93</v>
      </c>
      <c r="D386" s="1" t="str">
        <f>VLOOKUP(C386,key!A:C,3,FALSE)</f>
        <v>D-heat</v>
      </c>
      <c r="E386" s="1" t="str">
        <f>F386&amp;"_"&amp;K386&amp;"_"&amp;B386</f>
        <v>D_30_20</v>
      </c>
      <c r="F386" s="1" t="str">
        <f>LEFT(C386,1)</f>
        <v>D</v>
      </c>
      <c r="G386" s="1">
        <v>75</v>
      </c>
      <c r="H386" s="1">
        <v>66</v>
      </c>
      <c r="I386" s="1">
        <v>35</v>
      </c>
      <c r="J386" s="1">
        <f>((G386-H386)/I386*calibration_curve!$C$2*60)/VLOOKUP(C386,key!A:C,2,FALSE)</f>
        <v>105894.45378151258</v>
      </c>
      <c r="K386" s="1">
        <v>30</v>
      </c>
    </row>
    <row r="387" spans="1:11" x14ac:dyDescent="0.4">
      <c r="A387" s="9">
        <v>20210507</v>
      </c>
      <c r="B387" s="9">
        <v>20</v>
      </c>
      <c r="C387" s="1" t="s">
        <v>94</v>
      </c>
      <c r="D387" s="1" t="str">
        <f>VLOOKUP(C387,key!A:C,3,FALSE)</f>
        <v>D-heat</v>
      </c>
      <c r="E387" s="1" t="str">
        <f>F387&amp;"_"&amp;K387&amp;"_"&amp;B387</f>
        <v>D_30_20</v>
      </c>
      <c r="F387" s="1" t="str">
        <f>LEFT(C387,1)</f>
        <v>D</v>
      </c>
      <c r="G387" s="1">
        <v>72</v>
      </c>
      <c r="H387" s="1">
        <v>8</v>
      </c>
      <c r="I387" s="1">
        <v>35</v>
      </c>
      <c r="J387" s="1">
        <f>((G387-H387)/I387*calibration_curve!$C$2*60)/VLOOKUP(C387,key!A:C,2,FALSE)</f>
        <v>673761.20300751878</v>
      </c>
      <c r="K387" s="1">
        <v>30</v>
      </c>
    </row>
    <row r="388" spans="1:11" x14ac:dyDescent="0.4">
      <c r="A388" s="9">
        <v>20210507</v>
      </c>
      <c r="B388" s="9">
        <v>20</v>
      </c>
      <c r="C388" s="1" t="s">
        <v>96</v>
      </c>
      <c r="D388" s="1" t="str">
        <f>VLOOKUP(C388,key!A:C,3,FALSE)</f>
        <v>D-heat</v>
      </c>
      <c r="E388" s="1" t="str">
        <f>F388&amp;"_"&amp;K388&amp;"_"&amp;B388</f>
        <v>D_30_20</v>
      </c>
      <c r="F388" s="1" t="str">
        <f>LEFT(C388,1)</f>
        <v>D</v>
      </c>
      <c r="G388" s="1">
        <v>79</v>
      </c>
      <c r="H388" s="1">
        <v>12</v>
      </c>
      <c r="I388" s="1">
        <v>35</v>
      </c>
      <c r="J388" s="1">
        <f>((G388-H388)/I388*calibration_curve!$C$2*60)/VLOOKUP(C388,key!A:C,2,FALSE)</f>
        <v>653733.24041811854</v>
      </c>
      <c r="K388" s="1">
        <v>30</v>
      </c>
    </row>
    <row r="389" spans="1:11" x14ac:dyDescent="0.4">
      <c r="A389" s="9">
        <v>20210507</v>
      </c>
      <c r="B389" s="9">
        <v>20</v>
      </c>
      <c r="C389" s="1" t="s">
        <v>97</v>
      </c>
      <c r="D389" s="1" t="str">
        <f>VLOOKUP(C389,key!A:C,3,FALSE)</f>
        <v>D-heat</v>
      </c>
      <c r="E389" s="1" t="str">
        <f>F389&amp;"_"&amp;K389&amp;"_"&amp;B389</f>
        <v>D_30_20</v>
      </c>
      <c r="F389" s="1" t="str">
        <f>LEFT(C389,1)</f>
        <v>D</v>
      </c>
      <c r="G389" s="1">
        <v>70</v>
      </c>
      <c r="H389" s="1">
        <v>12</v>
      </c>
      <c r="I389" s="1">
        <v>35</v>
      </c>
      <c r="J389" s="1">
        <f>((G389-H389)/I389*calibration_curve!$C$2*60)/VLOOKUP(C389,key!A:C,2,FALSE)</f>
        <v>627098.68725868734</v>
      </c>
      <c r="K389" s="1">
        <v>30</v>
      </c>
    </row>
    <row r="390" spans="1:11" x14ac:dyDescent="0.4">
      <c r="A390" s="9">
        <v>20210507</v>
      </c>
      <c r="B390" s="9">
        <v>20</v>
      </c>
      <c r="C390" s="1" t="s">
        <v>98</v>
      </c>
      <c r="D390" s="1" t="str">
        <f>VLOOKUP(C390,key!A:C,3,FALSE)</f>
        <v>D-heat</v>
      </c>
      <c r="E390" s="1" t="str">
        <f>F390&amp;"_"&amp;K390&amp;"_"&amp;B390</f>
        <v>D_30_20</v>
      </c>
      <c r="F390" s="1" t="str">
        <f>LEFT(C390,1)</f>
        <v>D</v>
      </c>
      <c r="G390" s="1">
        <v>70</v>
      </c>
      <c r="H390" s="1">
        <v>13</v>
      </c>
      <c r="I390" s="1">
        <v>35</v>
      </c>
      <c r="J390" s="1">
        <f>((G390-H390)/I390*calibration_curve!$C$2*60)/VLOOKUP(C390,key!A:C,2,FALSE)</f>
        <v>584682.19780219777</v>
      </c>
      <c r="K390" s="1">
        <v>30</v>
      </c>
    </row>
    <row r="391" spans="1:11" x14ac:dyDescent="0.4">
      <c r="A391" s="9">
        <v>20210507</v>
      </c>
      <c r="B391" s="9">
        <v>20</v>
      </c>
      <c r="C391" s="1" t="s">
        <v>99</v>
      </c>
      <c r="D391" s="1" t="str">
        <f>VLOOKUP(C391,key!A:C,3,FALSE)</f>
        <v>D-heat</v>
      </c>
      <c r="E391" s="1" t="str">
        <f>F391&amp;"_"&amp;K391&amp;"_"&amp;B391</f>
        <v>D_30_20</v>
      </c>
      <c r="F391" s="1" t="str">
        <f>LEFT(C391,1)</f>
        <v>D</v>
      </c>
      <c r="G391" s="1">
        <v>74</v>
      </c>
      <c r="H391" s="1">
        <v>8</v>
      </c>
      <c r="I391" s="1">
        <v>35</v>
      </c>
      <c r="J391" s="1">
        <f>((G391-H391)/I391*calibration_curve!$C$2*60)/VLOOKUP(C391,key!A:C,2,FALSE)</f>
        <v>713595.05791505787</v>
      </c>
      <c r="K391" s="1">
        <v>30</v>
      </c>
    </row>
    <row r="392" spans="1:11" x14ac:dyDescent="0.4">
      <c r="A392" s="9">
        <v>20210507</v>
      </c>
      <c r="B392" s="9">
        <v>20</v>
      </c>
      <c r="C392" s="1" t="s">
        <v>100</v>
      </c>
      <c r="D392" s="1" t="str">
        <f>VLOOKUP(C392,key!A:C,3,FALSE)</f>
        <v>D-heat</v>
      </c>
      <c r="E392" s="1" t="str">
        <f>F392&amp;"_"&amp;K392&amp;"_"&amp;B392</f>
        <v>D_30_20</v>
      </c>
      <c r="F392" s="1" t="str">
        <f>LEFT(C392,1)</f>
        <v>D</v>
      </c>
      <c r="G392" s="1">
        <v>75</v>
      </c>
      <c r="H392" s="1">
        <v>43</v>
      </c>
      <c r="I392" s="1">
        <v>35</v>
      </c>
      <c r="J392" s="1">
        <f>((G392-H392)/I392*calibration_curve!$C$2*60)/VLOOKUP(C392,key!A:C,2,FALSE)</f>
        <v>376513.61344537814</v>
      </c>
      <c r="K392" s="1">
        <v>30</v>
      </c>
    </row>
    <row r="393" spans="1:11" x14ac:dyDescent="0.4">
      <c r="A393" s="9">
        <v>20210507</v>
      </c>
      <c r="B393" s="9">
        <v>20</v>
      </c>
      <c r="C393" s="1" t="s">
        <v>102</v>
      </c>
      <c r="D393" s="1" t="str">
        <f>VLOOKUP(C393,key!A:C,3,FALSE)</f>
        <v>D-heat</v>
      </c>
      <c r="E393" s="1" t="str">
        <f>F393&amp;"_"&amp;K393&amp;"_"&amp;B393</f>
        <v>D_30_20</v>
      </c>
      <c r="F393" s="1" t="str">
        <f>LEFT(C393,1)</f>
        <v>D</v>
      </c>
      <c r="G393" s="1">
        <v>78</v>
      </c>
      <c r="H393" s="1">
        <v>47</v>
      </c>
      <c r="I393" s="1">
        <v>35</v>
      </c>
      <c r="J393" s="1">
        <f>((G393-H393)/I393*calibration_curve!$C$2*60)/VLOOKUP(C393,key!A:C,2,FALSE)</f>
        <v>387544.28571428568</v>
      </c>
      <c r="K393" s="1">
        <v>30</v>
      </c>
    </row>
    <row r="394" spans="1:11" x14ac:dyDescent="0.4">
      <c r="A394" s="9">
        <v>20210507</v>
      </c>
      <c r="B394" s="9">
        <v>20</v>
      </c>
      <c r="C394" s="1" t="s">
        <v>103</v>
      </c>
      <c r="D394" s="1" t="str">
        <f>VLOOKUP(C394,key!A:C,3,FALSE)</f>
        <v>D-heat</v>
      </c>
      <c r="E394" s="1" t="str">
        <f>F394&amp;"_"&amp;K394&amp;"_"&amp;B394</f>
        <v>D_30_20</v>
      </c>
      <c r="F394" s="1" t="str">
        <f>LEFT(C394,1)</f>
        <v>D</v>
      </c>
      <c r="G394" s="1">
        <v>74</v>
      </c>
      <c r="H394" s="1">
        <v>27</v>
      </c>
      <c r="I394" s="1">
        <v>35</v>
      </c>
      <c r="J394" s="1">
        <f>((G394-H394)/I394*calibration_curve!$C$2*60)/VLOOKUP(C394,key!A:C,2,FALSE)</f>
        <v>587567.14285714284</v>
      </c>
      <c r="K394" s="1">
        <v>30</v>
      </c>
    </row>
    <row r="395" spans="1:11" x14ac:dyDescent="0.4">
      <c r="A395" s="9">
        <v>20210507</v>
      </c>
      <c r="B395" s="9">
        <v>20</v>
      </c>
      <c r="C395" s="1" t="s">
        <v>104</v>
      </c>
      <c r="D395" s="1" t="str">
        <f>VLOOKUP(C395,key!A:C,3,FALSE)</f>
        <v>D-heat</v>
      </c>
      <c r="E395" s="1" t="str">
        <f>F395&amp;"_"&amp;K395&amp;"_"&amp;B395</f>
        <v>D_30_20</v>
      </c>
      <c r="F395" s="1" t="str">
        <f>LEFT(C395,1)</f>
        <v>D</v>
      </c>
      <c r="G395" s="1">
        <v>72</v>
      </c>
      <c r="H395" s="1">
        <v>8</v>
      </c>
      <c r="I395" s="1">
        <v>35</v>
      </c>
      <c r="J395" s="1">
        <f>((G395-H395)/I395*calibration_curve!$C$2*60)/VLOOKUP(C395,key!A:C,2,FALSE)</f>
        <v>775846.23376623378</v>
      </c>
      <c r="K395" s="1">
        <v>30</v>
      </c>
    </row>
    <row r="396" spans="1:11" x14ac:dyDescent="0.4">
      <c r="A396" s="9">
        <v>20210507</v>
      </c>
      <c r="B396" s="9">
        <v>20</v>
      </c>
      <c r="C396" s="1" t="s">
        <v>105</v>
      </c>
      <c r="D396" s="1" t="str">
        <f>VLOOKUP(C396,key!A:C,3,FALSE)</f>
        <v>D-heat</v>
      </c>
      <c r="E396" s="1" t="str">
        <f>F396&amp;"_"&amp;K396&amp;"_"&amp;B396</f>
        <v>D_30_20</v>
      </c>
      <c r="F396" s="1" t="str">
        <f>LEFT(C396,1)</f>
        <v>D</v>
      </c>
      <c r="G396" s="1">
        <v>75</v>
      </c>
      <c r="H396" s="1">
        <v>28</v>
      </c>
      <c r="I396" s="1">
        <v>35</v>
      </c>
      <c r="J396" s="1">
        <f>((G396-H396)/I396*calibration_curve!$C$2*60)/VLOOKUP(C396,key!A:C,2,FALSE)</f>
        <v>522281.90476190473</v>
      </c>
      <c r="K396" s="1">
        <v>30</v>
      </c>
    </row>
    <row r="397" spans="1:11" x14ac:dyDescent="0.4">
      <c r="A397" s="9">
        <v>20210507</v>
      </c>
      <c r="B397" s="9">
        <v>20</v>
      </c>
      <c r="C397" s="1" t="s">
        <v>106</v>
      </c>
      <c r="D397" s="1" t="str">
        <f>VLOOKUP(C397,key!A:C,3,FALSE)</f>
        <v>D-heat</v>
      </c>
      <c r="E397" s="1" t="str">
        <f>F397&amp;"_"&amp;K397&amp;"_"&amp;B397</f>
        <v>D_30_20</v>
      </c>
      <c r="F397" s="1" t="str">
        <f>LEFT(C397,1)</f>
        <v>D</v>
      </c>
      <c r="G397" s="1">
        <v>75</v>
      </c>
      <c r="H397" s="1">
        <v>36</v>
      </c>
      <c r="I397" s="1">
        <v>35</v>
      </c>
      <c r="J397" s="1">
        <f>((G397-H397)/I397*calibration_curve!$C$2*60)/VLOOKUP(C397,key!A:C,2,FALSE)</f>
        <v>433382.8571428571</v>
      </c>
      <c r="K397" s="1">
        <v>30</v>
      </c>
    </row>
    <row r="398" spans="1:11" x14ac:dyDescent="0.4">
      <c r="A398" s="9">
        <v>20210507</v>
      </c>
      <c r="B398" s="9">
        <v>20</v>
      </c>
      <c r="C398" s="1" t="s">
        <v>107</v>
      </c>
      <c r="D398" s="1" t="str">
        <f>VLOOKUP(C398,key!A:C,3,FALSE)</f>
        <v>D-heat</v>
      </c>
      <c r="E398" s="1" t="str">
        <f>F398&amp;"_"&amp;K398&amp;"_"&amp;B398</f>
        <v>D_30_20</v>
      </c>
      <c r="F398" s="1" t="str">
        <f>LEFT(C398,1)</f>
        <v>D</v>
      </c>
      <c r="G398" s="1">
        <v>71</v>
      </c>
      <c r="H398" s="1">
        <v>10</v>
      </c>
      <c r="I398" s="1">
        <v>35</v>
      </c>
      <c r="J398" s="1">
        <f>((G398-H398)/I398*calibration_curve!$C$2*60)/VLOOKUP(C398,key!A:C,2,FALSE)</f>
        <v>717729.07563025213</v>
      </c>
      <c r="K398" s="1">
        <v>30</v>
      </c>
    </row>
    <row r="399" spans="1:11" x14ac:dyDescent="0.4">
      <c r="A399" s="9">
        <v>20210507</v>
      </c>
      <c r="B399" s="9">
        <v>20</v>
      </c>
      <c r="C399" s="1" t="s">
        <v>108</v>
      </c>
      <c r="D399" s="1" t="str">
        <f>VLOOKUP(C399,key!A:C,3,FALSE)</f>
        <v>D-heat</v>
      </c>
      <c r="E399" s="1" t="str">
        <f>F399&amp;"_"&amp;K399&amp;"_"&amp;B399</f>
        <v>D_30_20</v>
      </c>
      <c r="F399" s="1" t="str">
        <f>LEFT(C399,1)</f>
        <v>D</v>
      </c>
      <c r="G399" s="1">
        <v>69</v>
      </c>
      <c r="H399" s="1">
        <v>43</v>
      </c>
      <c r="I399" s="1">
        <v>35</v>
      </c>
      <c r="J399" s="1">
        <f>((G399-H399)/I399*calibration_curve!$C$2*60)/VLOOKUP(C399,key!A:C,2,FALSE)</f>
        <v>297176.81632653059</v>
      </c>
      <c r="K399" s="1">
        <v>30</v>
      </c>
    </row>
    <row r="400" spans="1:11" x14ac:dyDescent="0.4">
      <c r="A400" s="9">
        <v>20210507</v>
      </c>
      <c r="B400" s="9">
        <v>20</v>
      </c>
      <c r="C400" s="1" t="s">
        <v>109</v>
      </c>
      <c r="D400" s="1" t="str">
        <f>VLOOKUP(C400,key!A:C,3,FALSE)</f>
        <v>D-heat</v>
      </c>
      <c r="E400" s="1" t="str">
        <f>F400&amp;"_"&amp;K400&amp;"_"&amp;B400</f>
        <v>D_30_20</v>
      </c>
      <c r="F400" s="1" t="str">
        <f>LEFT(C400,1)</f>
        <v>D</v>
      </c>
      <c r="G400" s="1">
        <v>70</v>
      </c>
      <c r="H400" s="1">
        <v>10</v>
      </c>
      <c r="I400" s="1">
        <v>35</v>
      </c>
      <c r="J400" s="1">
        <f>((G400-H400)/I400*calibration_curve!$C$2*60)/VLOOKUP(C400,key!A:C,2,FALSE)</f>
        <v>727355.84415584407</v>
      </c>
      <c r="K400" s="1">
        <v>30</v>
      </c>
    </row>
    <row r="401" spans="1:11" x14ac:dyDescent="0.4">
      <c r="A401" s="9">
        <v>20210507</v>
      </c>
      <c r="B401" s="9">
        <v>20</v>
      </c>
      <c r="C401" s="1" t="s">
        <v>13</v>
      </c>
      <c r="D401" s="1" t="str">
        <f>VLOOKUP(C401,key!A:C,3,FALSE)</f>
        <v>T-heat</v>
      </c>
      <c r="E401" s="1" t="str">
        <f>F401&amp;"_"&amp;K401&amp;"_"&amp;B401</f>
        <v>T_30_20</v>
      </c>
      <c r="F401" s="1" t="str">
        <f>LEFT(C401,1)</f>
        <v>T</v>
      </c>
      <c r="G401" s="1">
        <v>73</v>
      </c>
      <c r="H401" s="1">
        <v>2</v>
      </c>
      <c r="I401" s="1">
        <v>35</v>
      </c>
      <c r="J401" s="1">
        <f>((G401-H401)/I401*calibration_curve!$C$2*60)/VLOOKUP(C401,key!A:C,2,FALSE)</f>
        <v>1352535.5102040817</v>
      </c>
      <c r="K401" s="1">
        <v>30</v>
      </c>
    </row>
    <row r="402" spans="1:11" x14ac:dyDescent="0.4">
      <c r="A402" s="9">
        <v>20210507</v>
      </c>
      <c r="B402" s="9">
        <v>20</v>
      </c>
      <c r="C402" s="1" t="s">
        <v>14</v>
      </c>
      <c r="D402" s="1" t="str">
        <f>VLOOKUP(C402,key!A:C,3,FALSE)</f>
        <v>T-heat</v>
      </c>
      <c r="E402" s="1" t="str">
        <f>F402&amp;"_"&amp;K402&amp;"_"&amp;B402</f>
        <v>T_30_20</v>
      </c>
      <c r="F402" s="1" t="str">
        <f>LEFT(C402,1)</f>
        <v>T</v>
      </c>
      <c r="G402" s="1">
        <v>70</v>
      </c>
      <c r="H402" s="1">
        <v>14</v>
      </c>
      <c r="I402" s="1">
        <v>35</v>
      </c>
      <c r="J402" s="1">
        <f>((G402-H402)/I402*calibration_curve!$C$2*60)/VLOOKUP(C402,key!A:C,2,FALSE)</f>
        <v>1018298.1818181818</v>
      </c>
      <c r="K402" s="1">
        <v>30</v>
      </c>
    </row>
    <row r="403" spans="1:11" x14ac:dyDescent="0.4">
      <c r="A403" s="9">
        <v>20210507</v>
      </c>
      <c r="B403" s="9">
        <v>20</v>
      </c>
      <c r="C403" s="1" t="s">
        <v>16</v>
      </c>
      <c r="D403" s="1" t="str">
        <f>VLOOKUP(C403,key!A:C,3,FALSE)</f>
        <v>T-heat</v>
      </c>
      <c r="E403" s="1" t="str">
        <f>F403&amp;"_"&amp;K403&amp;"_"&amp;B403</f>
        <v>T_30_20</v>
      </c>
      <c r="F403" s="1" t="str">
        <f>LEFT(C403,1)</f>
        <v>T</v>
      </c>
      <c r="G403" s="1">
        <v>80</v>
      </c>
      <c r="H403" s="1">
        <v>7</v>
      </c>
      <c r="I403" s="1">
        <v>35</v>
      </c>
      <c r="J403" s="1">
        <f>((G403-H403)/I403*calibration_curve!$C$2*60)/VLOOKUP(C403,key!A:C,2,FALSE)</f>
        <v>1216805.7142857146</v>
      </c>
      <c r="K403" s="1">
        <v>30</v>
      </c>
    </row>
    <row r="404" spans="1:11" x14ac:dyDescent="0.4">
      <c r="A404" s="9">
        <v>20210507</v>
      </c>
      <c r="B404" s="9">
        <v>20</v>
      </c>
      <c r="C404" s="1" t="s">
        <v>17</v>
      </c>
      <c r="D404" s="1" t="str">
        <f>VLOOKUP(C404,key!A:C,3,FALSE)</f>
        <v>T-heat</v>
      </c>
      <c r="E404" s="1" t="str">
        <f>F404&amp;"_"&amp;K404&amp;"_"&amp;B404</f>
        <v>T_30_20</v>
      </c>
      <c r="F404" s="1" t="str">
        <f>LEFT(C404,1)</f>
        <v>T</v>
      </c>
      <c r="G404" s="1">
        <v>73</v>
      </c>
      <c r="H404" s="1">
        <v>4</v>
      </c>
      <c r="I404" s="1">
        <v>35</v>
      </c>
      <c r="J404" s="1">
        <f>((G404-H404)/I404*calibration_curve!$C$2*60)/VLOOKUP(C404,key!A:C,2,FALSE)</f>
        <v>951832.90640394099</v>
      </c>
      <c r="K404" s="1">
        <v>30</v>
      </c>
    </row>
    <row r="405" spans="1:11" x14ac:dyDescent="0.4">
      <c r="A405" s="9">
        <v>20210507</v>
      </c>
      <c r="B405" s="9">
        <v>20</v>
      </c>
      <c r="C405" s="1" t="s">
        <v>18</v>
      </c>
      <c r="D405" s="1" t="str">
        <f>VLOOKUP(C405,key!A:C,3,FALSE)</f>
        <v>T-heat</v>
      </c>
      <c r="E405" s="1" t="str">
        <f>F405&amp;"_"&amp;K405&amp;"_"&amp;B405</f>
        <v>T_30_20</v>
      </c>
      <c r="F405" s="1" t="str">
        <f>LEFT(C405,1)</f>
        <v>T</v>
      </c>
      <c r="G405" s="1">
        <v>71</v>
      </c>
      <c r="H405" s="1">
        <v>27</v>
      </c>
      <c r="I405" s="1">
        <v>35</v>
      </c>
      <c r="J405" s="1">
        <f>((G405-H405)/I405*calibration_curve!$C$2*60)/VLOOKUP(C405,key!A:C,2,FALSE)</f>
        <v>704080.45714285714</v>
      </c>
      <c r="K405" s="1">
        <v>30</v>
      </c>
    </row>
    <row r="406" spans="1:11" x14ac:dyDescent="0.4">
      <c r="A406" s="9">
        <v>20210507</v>
      </c>
      <c r="B406" s="9">
        <v>20</v>
      </c>
      <c r="C406" s="1" t="s">
        <v>24</v>
      </c>
      <c r="D406" s="1" t="str">
        <f>VLOOKUP(C406,key!A:C,3,FALSE)</f>
        <v>T-heat</v>
      </c>
      <c r="E406" s="1" t="str">
        <f>F406&amp;"_"&amp;K406&amp;"_"&amp;B406</f>
        <v>T_30_20</v>
      </c>
      <c r="F406" s="1" t="str">
        <f>LEFT(C406,1)</f>
        <v>T</v>
      </c>
      <c r="G406" s="1">
        <v>72</v>
      </c>
      <c r="H406" s="1">
        <v>13</v>
      </c>
      <c r="I406" s="1">
        <v>35</v>
      </c>
      <c r="J406" s="1">
        <f>((G406-H406)/I406*calibration_curve!$C$2*60)/VLOOKUP(C406,key!A:C,2,FALSE)</f>
        <v>1123937.9591836736</v>
      </c>
      <c r="K406" s="1">
        <v>30</v>
      </c>
    </row>
    <row r="407" spans="1:11" x14ac:dyDescent="0.4">
      <c r="A407" s="9">
        <v>20210507</v>
      </c>
      <c r="B407" s="9">
        <v>20</v>
      </c>
      <c r="C407" s="1" t="s">
        <v>25</v>
      </c>
      <c r="D407" s="1" t="str">
        <f>VLOOKUP(C407,key!A:C,3,FALSE)</f>
        <v>T-heat</v>
      </c>
      <c r="E407" s="1" t="str">
        <f>F407&amp;"_"&amp;K407&amp;"_"&amp;B407</f>
        <v>T_30_20</v>
      </c>
      <c r="F407" s="1" t="str">
        <f>LEFT(C407,1)</f>
        <v>T</v>
      </c>
      <c r="G407" s="1">
        <v>74</v>
      </c>
      <c r="H407" s="1">
        <v>2</v>
      </c>
      <c r="I407" s="1">
        <v>35</v>
      </c>
      <c r="J407" s="1">
        <f>((G407-H407)/I407*calibration_curve!$C$2*60)/VLOOKUP(C407,key!A:C,2,FALSE)</f>
        <v>1066788.5714285711</v>
      </c>
      <c r="K407" s="1">
        <v>30</v>
      </c>
    </row>
    <row r="408" spans="1:11" x14ac:dyDescent="0.4">
      <c r="A408" s="9">
        <v>20210507</v>
      </c>
      <c r="B408" s="9">
        <v>20</v>
      </c>
      <c r="C408" s="1" t="s">
        <v>26</v>
      </c>
      <c r="D408" s="1" t="str">
        <f>VLOOKUP(C408,key!A:C,3,FALSE)</f>
        <v>T-heat</v>
      </c>
      <c r="E408" s="1" t="str">
        <f>F408&amp;"_"&amp;K408&amp;"_"&amp;B408</f>
        <v>T_30_20</v>
      </c>
      <c r="F408" s="1" t="str">
        <f>LEFT(C408,1)</f>
        <v>T</v>
      </c>
      <c r="G408" s="1">
        <v>75</v>
      </c>
      <c r="H408" s="1">
        <v>6</v>
      </c>
      <c r="I408" s="1">
        <v>35</v>
      </c>
      <c r="J408" s="1">
        <f>((G408-H408)/I408*calibration_curve!$C$2*60)/VLOOKUP(C408,key!A:C,2,FALSE)</f>
        <v>1104126.1714285715</v>
      </c>
      <c r="K408" s="1">
        <v>30</v>
      </c>
    </row>
    <row r="409" spans="1:11" x14ac:dyDescent="0.4">
      <c r="A409" s="9">
        <v>20210507</v>
      </c>
      <c r="B409" s="9">
        <v>20</v>
      </c>
      <c r="C409" s="1" t="s">
        <v>27</v>
      </c>
      <c r="D409" s="1" t="str">
        <f>VLOOKUP(C409,key!A:C,3,FALSE)</f>
        <v>T-heat</v>
      </c>
      <c r="E409" s="1" t="str">
        <f>F409&amp;"_"&amp;K409&amp;"_"&amp;B409</f>
        <v>T_30_20</v>
      </c>
      <c r="F409" s="1" t="str">
        <f>LEFT(C409,1)</f>
        <v>T</v>
      </c>
      <c r="G409" s="1">
        <v>76</v>
      </c>
      <c r="H409" s="1">
        <v>9</v>
      </c>
      <c r="I409" s="1">
        <v>35</v>
      </c>
      <c r="J409" s="1">
        <f>((G409-H409)/I409*calibration_curve!$C$2*60)/VLOOKUP(C409,key!A:C,2,FALSE)</f>
        <v>924243.54679802968</v>
      </c>
      <c r="K409" s="1">
        <v>30</v>
      </c>
    </row>
    <row r="410" spans="1:11" x14ac:dyDescent="0.4">
      <c r="A410" s="9">
        <v>20210507</v>
      </c>
      <c r="B410" s="9">
        <v>20</v>
      </c>
      <c r="C410" s="1" t="s">
        <v>28</v>
      </c>
      <c r="D410" s="1" t="str">
        <f>VLOOKUP(C410,key!A:C,3,FALSE)</f>
        <v>T-heat</v>
      </c>
      <c r="E410" s="1" t="str">
        <f>F410&amp;"_"&amp;K410&amp;"_"&amp;B410</f>
        <v>T_30_20</v>
      </c>
      <c r="F410" s="1" t="str">
        <f>LEFT(C410,1)</f>
        <v>T</v>
      </c>
      <c r="G410" s="1">
        <v>75</v>
      </c>
      <c r="H410" s="1">
        <v>35</v>
      </c>
      <c r="I410" s="1">
        <v>35</v>
      </c>
      <c r="J410" s="1">
        <f>((G410-H410)/I410*calibration_curve!$C$2*60)/VLOOKUP(C410,key!A:C,2,FALSE)</f>
        <v>640073.14285714284</v>
      </c>
      <c r="K410" s="1">
        <v>30</v>
      </c>
    </row>
    <row r="411" spans="1:11" x14ac:dyDescent="0.4">
      <c r="A411" s="9">
        <v>20210507</v>
      </c>
      <c r="B411" s="9">
        <v>20</v>
      </c>
      <c r="C411" s="1" t="s">
        <v>29</v>
      </c>
      <c r="D411" s="1" t="str">
        <f>VLOOKUP(C411,key!A:C,3,FALSE)</f>
        <v>T-heat</v>
      </c>
      <c r="E411" s="1" t="str">
        <f>F411&amp;"_"&amp;K411&amp;"_"&amp;B411</f>
        <v>T_30_20</v>
      </c>
      <c r="F411" s="1" t="str">
        <f>LEFT(C411,1)</f>
        <v>T</v>
      </c>
      <c r="G411" s="1">
        <v>76</v>
      </c>
      <c r="H411" s="1">
        <v>20</v>
      </c>
      <c r="I411" s="1">
        <v>35</v>
      </c>
      <c r="J411" s="1">
        <f>((G411-H411)/I411*calibration_curve!$C$2*60)/VLOOKUP(C411,key!A:C,2,FALSE)</f>
        <v>933440</v>
      </c>
      <c r="K411" s="1">
        <v>30</v>
      </c>
    </row>
    <row r="412" spans="1:11" x14ac:dyDescent="0.4">
      <c r="A412" s="9">
        <v>20210507</v>
      </c>
      <c r="B412" s="9">
        <v>20</v>
      </c>
      <c r="C412" s="1" t="s">
        <v>30</v>
      </c>
      <c r="D412" s="1" t="str">
        <f>VLOOKUP(C412,key!A:C,3,FALSE)</f>
        <v>T-heat</v>
      </c>
      <c r="E412" s="1" t="str">
        <f>F412&amp;"_"&amp;K412&amp;"_"&amp;B412</f>
        <v>T_30_20</v>
      </c>
      <c r="F412" s="1" t="str">
        <f>LEFT(C412,1)</f>
        <v>T</v>
      </c>
      <c r="G412" s="1">
        <v>72</v>
      </c>
      <c r="H412" s="1">
        <v>12</v>
      </c>
      <c r="I412" s="1">
        <v>35</v>
      </c>
      <c r="J412" s="1">
        <f>((G412-H412)/I412*calibration_curve!$C$2*60)/VLOOKUP(C412,key!A:C,2,FALSE)</f>
        <v>888990.47619047598</v>
      </c>
      <c r="K412" s="1">
        <v>30</v>
      </c>
    </row>
    <row r="413" spans="1:11" x14ac:dyDescent="0.4">
      <c r="A413" s="9">
        <v>20210507</v>
      </c>
      <c r="B413" s="9">
        <v>20</v>
      </c>
      <c r="C413" s="1" t="s">
        <v>31</v>
      </c>
      <c r="D413" s="1" t="str">
        <f>VLOOKUP(C413,key!A:C,3,FALSE)</f>
        <v>T-heat</v>
      </c>
      <c r="E413" s="1" t="str">
        <f>F413&amp;"_"&amp;K413&amp;"_"&amp;B413</f>
        <v>T_30_20</v>
      </c>
      <c r="F413" s="1" t="str">
        <f>LEFT(C413,1)</f>
        <v>T</v>
      </c>
      <c r="G413" s="1">
        <v>74</v>
      </c>
      <c r="H413" s="1">
        <v>17</v>
      </c>
      <c r="I413" s="1">
        <v>35</v>
      </c>
      <c r="J413" s="1">
        <f>((G413-H413)/I413*calibration_curve!$C$2*60)/VLOOKUP(C413,key!A:C,2,FALSE)</f>
        <v>912104.22857142857</v>
      </c>
      <c r="K413" s="1">
        <v>30</v>
      </c>
    </row>
    <row r="414" spans="1:11" x14ac:dyDescent="0.4">
      <c r="A414" s="9">
        <v>20210507</v>
      </c>
      <c r="B414" s="9">
        <v>20</v>
      </c>
      <c r="C414" s="1" t="s">
        <v>32</v>
      </c>
      <c r="D414" s="1" t="str">
        <f>VLOOKUP(C414,key!A:C,3,FALSE)</f>
        <v>T-heat</v>
      </c>
      <c r="E414" s="1" t="str">
        <f>F414&amp;"_"&amp;K414&amp;"_"&amp;B414</f>
        <v>T_30_20</v>
      </c>
      <c r="F414" s="1" t="str">
        <f>LEFT(C414,1)</f>
        <v>T</v>
      </c>
      <c r="G414" s="1">
        <v>70</v>
      </c>
      <c r="H414" s="1">
        <v>3</v>
      </c>
      <c r="I414" s="1">
        <v>35</v>
      </c>
      <c r="J414" s="1">
        <f>((G414-H414)/I414*calibration_curve!$C$2*60)/VLOOKUP(C414,key!A:C,2,FALSE)</f>
        <v>864614.9308755761</v>
      </c>
      <c r="K414" s="1">
        <v>30</v>
      </c>
    </row>
    <row r="415" spans="1:11" x14ac:dyDescent="0.4">
      <c r="A415" s="9">
        <v>20210507</v>
      </c>
      <c r="B415" s="9">
        <v>20</v>
      </c>
      <c r="C415" s="1" t="s">
        <v>33</v>
      </c>
      <c r="D415" s="1" t="str">
        <f>VLOOKUP(C415,key!A:C,3,FALSE)</f>
        <v>T-heat</v>
      </c>
      <c r="E415" s="1" t="str">
        <f>F415&amp;"_"&amp;K415&amp;"_"&amp;B415</f>
        <v>T_30_20</v>
      </c>
      <c r="F415" s="1" t="str">
        <f>LEFT(C415,1)</f>
        <v>T</v>
      </c>
      <c r="G415" s="1">
        <v>74</v>
      </c>
      <c r="H415" s="1">
        <v>43</v>
      </c>
      <c r="I415" s="1">
        <v>35</v>
      </c>
      <c r="J415" s="1">
        <f>((G415-H415)/I415*calibration_curve!$C$2*60)/VLOOKUP(C415,key!A:C,2,FALSE)</f>
        <v>413380.57142857142</v>
      </c>
      <c r="K415" s="1">
        <v>30</v>
      </c>
    </row>
    <row r="416" spans="1:11" x14ac:dyDescent="0.4">
      <c r="A416" s="9">
        <v>20210507</v>
      </c>
      <c r="B416" s="9">
        <v>20</v>
      </c>
      <c r="C416" s="1" t="s">
        <v>34</v>
      </c>
      <c r="D416" s="1" t="str">
        <f>VLOOKUP(C416,key!A:C,3,FALSE)</f>
        <v>T-heat</v>
      </c>
      <c r="E416" s="1" t="str">
        <f>F416&amp;"_"&amp;K416&amp;"_"&amp;B416</f>
        <v>T_30_20</v>
      </c>
      <c r="F416" s="1" t="str">
        <f>LEFT(C416,1)</f>
        <v>T</v>
      </c>
      <c r="G416" s="1">
        <v>71</v>
      </c>
      <c r="H416" s="1">
        <v>28</v>
      </c>
      <c r="I416" s="1">
        <v>35</v>
      </c>
      <c r="J416" s="1">
        <f>((G416-H416)/I416*calibration_curve!$C$2*60)/VLOOKUP(C416,key!A:C,2,FALSE)</f>
        <v>905366.6165413534</v>
      </c>
      <c r="K416" s="1">
        <v>30</v>
      </c>
    </row>
    <row r="417" spans="1:11" x14ac:dyDescent="0.4">
      <c r="A417" s="9">
        <v>20210507</v>
      </c>
      <c r="B417" s="9">
        <v>20</v>
      </c>
      <c r="C417" s="1" t="s">
        <v>35</v>
      </c>
      <c r="D417" s="1" t="str">
        <f>VLOOKUP(C417,key!A:C,3,FALSE)</f>
        <v>T-heat</v>
      </c>
      <c r="E417" s="1" t="str">
        <f>F417&amp;"_"&amp;K417&amp;"_"&amp;B417</f>
        <v>T_30_20</v>
      </c>
      <c r="F417" s="1" t="str">
        <f>LEFT(C417,1)</f>
        <v>T</v>
      </c>
      <c r="G417" s="1">
        <v>74</v>
      </c>
      <c r="H417" s="1">
        <v>4</v>
      </c>
      <c r="I417" s="1">
        <v>35</v>
      </c>
      <c r="J417" s="1">
        <f>((G417-H417)/I417*calibration_curve!$C$2*60)/VLOOKUP(C417,key!A:C,2,FALSE)</f>
        <v>965627.58620689658</v>
      </c>
      <c r="K417" s="1">
        <v>30</v>
      </c>
    </row>
    <row r="418" spans="1:11" x14ac:dyDescent="0.4">
      <c r="A418" s="9">
        <v>20210507</v>
      </c>
      <c r="B418" s="9">
        <v>20</v>
      </c>
      <c r="C418" s="1" t="s">
        <v>36</v>
      </c>
      <c r="D418" s="1" t="str">
        <f>VLOOKUP(C418,key!A:C,3,FALSE)</f>
        <v>T-heat</v>
      </c>
      <c r="E418" s="1" t="str">
        <f>F418&amp;"_"&amp;K418&amp;"_"&amp;B418</f>
        <v>T_30_20</v>
      </c>
      <c r="F418" s="1" t="str">
        <f>LEFT(C418,1)</f>
        <v>T</v>
      </c>
      <c r="G418" s="1">
        <v>76</v>
      </c>
      <c r="H418" s="1">
        <v>20</v>
      </c>
      <c r="I418" s="1">
        <v>35</v>
      </c>
      <c r="J418" s="1">
        <f>((G418-H418)/I418*calibration_curve!$C$2*60)/VLOOKUP(C418,key!A:C,2,FALSE)</f>
        <v>772502.06896551722</v>
      </c>
      <c r="K418" s="1">
        <v>30</v>
      </c>
    </row>
    <row r="419" spans="1:11" x14ac:dyDescent="0.4">
      <c r="A419" s="9">
        <v>20210507</v>
      </c>
      <c r="B419" s="9">
        <v>20</v>
      </c>
      <c r="C419" s="1" t="s">
        <v>37</v>
      </c>
      <c r="D419" s="1" t="str">
        <f>VLOOKUP(C419,key!A:C,3,FALSE)</f>
        <v>T-heat</v>
      </c>
      <c r="E419" s="1" t="str">
        <f>F419&amp;"_"&amp;K419&amp;"_"&amp;B419</f>
        <v>T_30_20</v>
      </c>
      <c r="F419" s="1" t="str">
        <f>LEFT(C419,1)</f>
        <v>T</v>
      </c>
      <c r="G419" s="1">
        <v>71</v>
      </c>
      <c r="H419" s="1">
        <v>47</v>
      </c>
      <c r="I419" s="1">
        <v>35</v>
      </c>
      <c r="J419" s="1">
        <f>((G419-H419)/I419*calibration_curve!$C$2*60)/VLOOKUP(C419,key!A:C,2,FALSE)</f>
        <v>369272.96703296702</v>
      </c>
      <c r="K419" s="1">
        <v>30</v>
      </c>
    </row>
    <row r="420" spans="1:11" x14ac:dyDescent="0.4">
      <c r="A420" s="9">
        <v>20210507</v>
      </c>
      <c r="B420" s="9">
        <v>20</v>
      </c>
      <c r="C420" s="1" t="s">
        <v>38</v>
      </c>
      <c r="D420" s="1" t="str">
        <f>VLOOKUP(C420,key!A:C,3,FALSE)</f>
        <v>T-heat</v>
      </c>
      <c r="E420" s="1" t="str">
        <f>F420&amp;"_"&amp;K420&amp;"_"&amp;B420</f>
        <v>T_30_20</v>
      </c>
      <c r="F420" s="1" t="str">
        <f>LEFT(C420,1)</f>
        <v>T</v>
      </c>
      <c r="G420" s="1">
        <v>73</v>
      </c>
      <c r="H420" s="1">
        <v>19</v>
      </c>
      <c r="I420" s="1">
        <v>35</v>
      </c>
      <c r="J420" s="1">
        <f>((G420-H420)/I420*calibration_curve!$C$2*60)/VLOOKUP(C420,key!A:C,2,FALSE)</f>
        <v>900102.85714285728</v>
      </c>
      <c r="K420" s="1">
        <v>30</v>
      </c>
    </row>
    <row r="421" spans="1:11" x14ac:dyDescent="0.4">
      <c r="A421" s="9">
        <v>20210507</v>
      </c>
      <c r="B421" s="9">
        <v>20</v>
      </c>
      <c r="C421" s="1" t="s">
        <v>40</v>
      </c>
      <c r="D421" s="1" t="str">
        <f>VLOOKUP(C421,key!A:C,3,FALSE)</f>
        <v>T-heat</v>
      </c>
      <c r="E421" s="1" t="str">
        <f>F421&amp;"_"&amp;K421&amp;"_"&amp;B421</f>
        <v>T_30_20</v>
      </c>
      <c r="F421" s="1" t="str">
        <f>LEFT(C421,1)</f>
        <v>T</v>
      </c>
      <c r="G421" s="1">
        <v>70</v>
      </c>
      <c r="H421" s="1">
        <v>43</v>
      </c>
      <c r="I421" s="1">
        <v>35</v>
      </c>
      <c r="J421" s="1">
        <f>((G421-H421)/I421*calibration_curve!$C$2*60)/VLOOKUP(C421,key!A:C,2,FALSE)</f>
        <v>490965.1948051948</v>
      </c>
      <c r="K421" s="1">
        <v>30</v>
      </c>
    </row>
    <row r="422" spans="1:11" x14ac:dyDescent="0.4">
      <c r="A422" s="9">
        <v>20210507</v>
      </c>
      <c r="B422" s="9">
        <v>20</v>
      </c>
      <c r="C422" s="1" t="s">
        <v>47</v>
      </c>
      <c r="D422" s="1" t="str">
        <f>VLOOKUP(C422,key!A:C,3,FALSE)</f>
        <v>T-heat</v>
      </c>
      <c r="E422" s="1" t="str">
        <f>F422&amp;"_"&amp;K422&amp;"_"&amp;B422</f>
        <v>T_30_20</v>
      </c>
      <c r="F422" s="1" t="str">
        <f>LEFT(C422,1)</f>
        <v>T</v>
      </c>
      <c r="G422" s="1">
        <v>76</v>
      </c>
      <c r="H422" s="1">
        <v>8</v>
      </c>
      <c r="I422" s="1">
        <v>35</v>
      </c>
      <c r="J422" s="1">
        <f>((G422-H422)/I422*calibration_curve!$C$2*60)/VLOOKUP(C422,key!A:C,2,FALSE)</f>
        <v>1046273.4065934066</v>
      </c>
      <c r="K422" s="1">
        <v>30</v>
      </c>
    </row>
    <row r="423" spans="1:11" x14ac:dyDescent="0.4">
      <c r="A423" s="9">
        <v>20210507</v>
      </c>
      <c r="B423" s="9">
        <v>20</v>
      </c>
      <c r="C423" s="1" t="s">
        <v>59</v>
      </c>
      <c r="D423" s="1" t="str">
        <f>VLOOKUP(C423,key!A:C,3,FALSE)</f>
        <v>T-heat</v>
      </c>
      <c r="E423" s="1" t="str">
        <f>F423&amp;"_"&amp;K423&amp;"_"&amp;B423</f>
        <v>T_30_20</v>
      </c>
      <c r="F423" s="1" t="str">
        <f>LEFT(C423,1)</f>
        <v>T</v>
      </c>
      <c r="G423" s="1">
        <v>72</v>
      </c>
      <c r="H423" s="1">
        <v>30</v>
      </c>
      <c r="I423" s="1">
        <v>35</v>
      </c>
      <c r="J423" s="1">
        <f>((G423-H423)/I423*calibration_curve!$C$2*60)/VLOOKUP(C423,key!A:C,2,FALSE)</f>
        <v>600068.57142857148</v>
      </c>
      <c r="K423" s="1">
        <v>30</v>
      </c>
    </row>
    <row r="424" spans="1:11" x14ac:dyDescent="0.4">
      <c r="A424" s="9">
        <v>20210507</v>
      </c>
      <c r="B424" s="9">
        <v>20</v>
      </c>
      <c r="C424" s="1" t="s">
        <v>61</v>
      </c>
      <c r="D424" s="1" t="str">
        <f>VLOOKUP(C424,key!A:C,3,FALSE)</f>
        <v>T-heat</v>
      </c>
      <c r="E424" s="1" t="str">
        <f>F424&amp;"_"&amp;K424&amp;"_"&amp;B424</f>
        <v>T_30_20</v>
      </c>
      <c r="F424" s="1" t="str">
        <f>LEFT(C424,1)</f>
        <v>T</v>
      </c>
      <c r="G424" s="1">
        <v>87</v>
      </c>
      <c r="H424" s="1">
        <v>7</v>
      </c>
      <c r="I424" s="1">
        <v>35</v>
      </c>
      <c r="J424" s="1">
        <f>((G424-H424)/I424*calibration_curve!$C$2*60)/VLOOKUP(C424,key!A:C,2,FALSE)</f>
        <v>1280146.2857142857</v>
      </c>
      <c r="K424" s="1">
        <v>30</v>
      </c>
    </row>
    <row r="425" spans="1:11" x14ac:dyDescent="0.4">
      <c r="A425" s="9">
        <v>20210507</v>
      </c>
      <c r="B425" s="9">
        <v>20</v>
      </c>
      <c r="C425" s="1" t="s">
        <v>63</v>
      </c>
      <c r="D425" s="1" t="str">
        <f>VLOOKUP(C425,key!A:C,3,FALSE)</f>
        <v>T-heat</v>
      </c>
      <c r="E425" s="1" t="str">
        <f>F425&amp;"_"&amp;K425&amp;"_"&amp;B425</f>
        <v>T_30_20</v>
      </c>
      <c r="F425" s="1" t="str">
        <f>LEFT(C425,1)</f>
        <v>T</v>
      </c>
      <c r="G425" s="1">
        <v>71</v>
      </c>
      <c r="H425" s="1">
        <v>31</v>
      </c>
      <c r="I425" s="1">
        <v>35</v>
      </c>
      <c r="J425" s="1">
        <f>((G425-H425)/I425*calibration_curve!$C$2*60)/VLOOKUP(C425,key!A:C,2,FALSE)</f>
        <v>615454.94505494495</v>
      </c>
      <c r="K425" s="1">
        <v>30</v>
      </c>
    </row>
    <row r="426" spans="1:11" x14ac:dyDescent="0.4">
      <c r="A426" s="9">
        <v>20210507</v>
      </c>
      <c r="B426" s="9">
        <v>20</v>
      </c>
      <c r="C426" s="1" t="s">
        <v>64</v>
      </c>
      <c r="D426" s="1" t="str">
        <f>VLOOKUP(C426,key!A:C,3,FALSE)</f>
        <v>T-heat</v>
      </c>
      <c r="E426" s="1" t="str">
        <f>F426&amp;"_"&amp;K426&amp;"_"&amp;B426</f>
        <v>T_30_20</v>
      </c>
      <c r="F426" s="1" t="str">
        <f>LEFT(C426,1)</f>
        <v>T</v>
      </c>
      <c r="G426" s="1">
        <v>70</v>
      </c>
      <c r="H426" s="1">
        <v>1</v>
      </c>
      <c r="I426" s="1">
        <v>35</v>
      </c>
      <c r="J426" s="1">
        <f>((G426-H426)/I426*calibration_curve!$C$2*60)/VLOOKUP(C426,key!A:C,2,FALSE)</f>
        <v>1022339.0476190476</v>
      </c>
      <c r="K426" s="1">
        <v>30</v>
      </c>
    </row>
    <row r="427" spans="1:11" x14ac:dyDescent="0.4">
      <c r="A427" s="9">
        <v>20210507</v>
      </c>
      <c r="B427" s="9">
        <v>20</v>
      </c>
      <c r="C427" s="1" t="s">
        <v>65</v>
      </c>
      <c r="D427" s="1" t="str">
        <f>VLOOKUP(C427,key!A:C,3,FALSE)</f>
        <v>T-heat</v>
      </c>
      <c r="E427" s="1" t="str">
        <f>F427&amp;"_"&amp;K427&amp;"_"&amp;B427</f>
        <v>T_30_20</v>
      </c>
      <c r="F427" s="1" t="str">
        <f>LEFT(C427,1)</f>
        <v>T</v>
      </c>
      <c r="G427" s="1">
        <v>70</v>
      </c>
      <c r="H427" s="1">
        <v>27</v>
      </c>
      <c r="I427" s="1">
        <v>35</v>
      </c>
      <c r="J427" s="1">
        <f>((G427-H427)/I427*calibration_curve!$C$2*60)/VLOOKUP(C427,key!A:C,2,FALSE)</f>
        <v>688078.62857142859</v>
      </c>
      <c r="K427" s="1">
        <v>30</v>
      </c>
    </row>
  </sheetData>
  <sortState xmlns:xlrd2="http://schemas.microsoft.com/office/spreadsheetml/2017/richdata2" ref="A2:K427">
    <sortCondition ref="B2:B427"/>
    <sortCondition ref="C2:C42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0CD8-13BE-4BEE-ABE8-A9C633B6C9CC}">
  <dimension ref="A1:K111"/>
  <sheetViews>
    <sheetView workbookViewId="0">
      <pane ySplit="1" topLeftCell="A92" activePane="bottomLeft" state="frozen"/>
      <selection pane="bottomLeft" activeCell="A2" sqref="A2:J111"/>
    </sheetView>
  </sheetViews>
  <sheetFormatPr defaultRowHeight="14.6" x14ac:dyDescent="0.4"/>
  <cols>
    <col min="2" max="2" width="9.3828125" style="12" bestFit="1" customWidth="1"/>
    <col min="3" max="7" width="9.23046875" style="1"/>
  </cols>
  <sheetData>
    <row r="1" spans="1:11" s="6" customFormat="1" x14ac:dyDescent="0.4">
      <c r="A1" s="7" t="s">
        <v>157</v>
      </c>
      <c r="B1" s="7" t="s">
        <v>162</v>
      </c>
      <c r="C1" s="4" t="s">
        <v>0</v>
      </c>
      <c r="D1" s="4" t="s">
        <v>169</v>
      </c>
      <c r="E1" s="4" t="s">
        <v>71</v>
      </c>
      <c r="F1" s="4" t="s">
        <v>74</v>
      </c>
      <c r="G1" s="4" t="s">
        <v>73</v>
      </c>
      <c r="H1" s="4" t="s">
        <v>75</v>
      </c>
      <c r="I1" s="4" t="s">
        <v>72</v>
      </c>
      <c r="J1" s="4" t="s">
        <v>146</v>
      </c>
      <c r="K1" s="4"/>
    </row>
    <row r="2" spans="1:11" x14ac:dyDescent="0.4">
      <c r="A2" s="9">
        <v>20210507</v>
      </c>
      <c r="B2" s="9">
        <v>20</v>
      </c>
      <c r="C2" s="1" t="s">
        <v>102</v>
      </c>
      <c r="D2" s="1" t="str">
        <f>E2&amp;"_"&amp;J2&amp;"_"&amp;B2</f>
        <v>D_30_20</v>
      </c>
      <c r="E2" s="1" t="str">
        <f>LEFT(C2,1)</f>
        <v>D</v>
      </c>
      <c r="F2" s="1">
        <v>78</v>
      </c>
      <c r="G2" s="1">
        <v>47</v>
      </c>
      <c r="H2" s="1">
        <v>35</v>
      </c>
      <c r="I2" s="1">
        <f>((F2-G2)/H2)</f>
        <v>0.88571428571428568</v>
      </c>
      <c r="J2" s="1">
        <v>30</v>
      </c>
      <c r="K2" s="1"/>
    </row>
    <row r="3" spans="1:11" x14ac:dyDescent="0.4">
      <c r="A3" s="9">
        <v>20210507</v>
      </c>
      <c r="B3" s="9">
        <v>20</v>
      </c>
      <c r="C3" s="1" t="s">
        <v>90</v>
      </c>
      <c r="D3" s="1" t="str">
        <f t="shared" ref="D3:D66" si="0">E3&amp;"_"&amp;J3&amp;"_"&amp;B3</f>
        <v>D_30_20</v>
      </c>
      <c r="E3" s="1" t="str">
        <f t="shared" ref="E3:E66" si="1">LEFT(C3,1)</f>
        <v>D</v>
      </c>
      <c r="F3" s="1">
        <v>73</v>
      </c>
      <c r="G3" s="1">
        <v>5</v>
      </c>
      <c r="H3" s="1">
        <v>35</v>
      </c>
      <c r="I3" s="1">
        <f t="shared" ref="I3:I66" si="2">((F3-G3)/H3)</f>
        <v>1.9428571428571428</v>
      </c>
      <c r="J3" s="1">
        <v>30</v>
      </c>
      <c r="K3" s="1"/>
    </row>
    <row r="4" spans="1:11" x14ac:dyDescent="0.4">
      <c r="A4" s="9">
        <v>20210507</v>
      </c>
      <c r="B4" s="9">
        <v>20</v>
      </c>
      <c r="C4" s="1" t="s">
        <v>98</v>
      </c>
      <c r="D4" s="1" t="str">
        <f t="shared" si="0"/>
        <v>D_30_20</v>
      </c>
      <c r="E4" s="1" t="str">
        <f t="shared" si="1"/>
        <v>D</v>
      </c>
      <c r="F4" s="1">
        <v>70</v>
      </c>
      <c r="G4" s="1">
        <v>13</v>
      </c>
      <c r="H4" s="1">
        <v>35</v>
      </c>
      <c r="I4" s="1">
        <f t="shared" si="2"/>
        <v>1.6285714285714286</v>
      </c>
      <c r="J4" s="1">
        <v>30</v>
      </c>
      <c r="K4" s="1"/>
    </row>
    <row r="5" spans="1:11" x14ac:dyDescent="0.4">
      <c r="A5" s="9">
        <v>20210507</v>
      </c>
      <c r="B5" s="9">
        <v>20</v>
      </c>
      <c r="C5" s="1" t="s">
        <v>105</v>
      </c>
      <c r="D5" s="1" t="str">
        <f t="shared" si="0"/>
        <v>D_30_20</v>
      </c>
      <c r="E5" s="1" t="str">
        <f t="shared" si="1"/>
        <v>D</v>
      </c>
      <c r="F5" s="1">
        <v>75</v>
      </c>
      <c r="G5" s="1">
        <v>28</v>
      </c>
      <c r="H5" s="1">
        <v>35</v>
      </c>
      <c r="I5" s="1">
        <f t="shared" si="2"/>
        <v>1.3428571428571427</v>
      </c>
      <c r="J5" s="1">
        <v>30</v>
      </c>
      <c r="K5" s="1"/>
    </row>
    <row r="6" spans="1:11" x14ac:dyDescent="0.4">
      <c r="A6" s="9">
        <v>20210507</v>
      </c>
      <c r="B6" s="9">
        <v>20</v>
      </c>
      <c r="C6" s="1" t="s">
        <v>106</v>
      </c>
      <c r="D6" s="1" t="str">
        <f t="shared" si="0"/>
        <v>D_30_20</v>
      </c>
      <c r="E6" s="1" t="str">
        <f t="shared" si="1"/>
        <v>D</v>
      </c>
      <c r="F6" s="1">
        <v>75</v>
      </c>
      <c r="G6" s="1">
        <v>36</v>
      </c>
      <c r="H6" s="1">
        <v>35</v>
      </c>
      <c r="I6" s="1">
        <f t="shared" si="2"/>
        <v>1.1142857142857143</v>
      </c>
      <c r="J6" s="1">
        <v>30</v>
      </c>
      <c r="K6" s="1"/>
    </row>
    <row r="7" spans="1:11" x14ac:dyDescent="0.4">
      <c r="A7" s="9">
        <v>20210507</v>
      </c>
      <c r="B7" s="9">
        <v>20</v>
      </c>
      <c r="C7" s="1" t="s">
        <v>96</v>
      </c>
      <c r="D7" s="1" t="str">
        <f t="shared" si="0"/>
        <v>D_30_20</v>
      </c>
      <c r="E7" s="1" t="str">
        <f t="shared" si="1"/>
        <v>D</v>
      </c>
      <c r="F7" s="1">
        <v>79</v>
      </c>
      <c r="G7" s="1">
        <v>12</v>
      </c>
      <c r="H7" s="1">
        <v>35</v>
      </c>
      <c r="I7" s="1">
        <f t="shared" si="2"/>
        <v>1.9142857142857144</v>
      </c>
      <c r="J7" s="1">
        <v>30</v>
      </c>
      <c r="K7" s="1"/>
    </row>
    <row r="8" spans="1:11" x14ac:dyDescent="0.4">
      <c r="A8" s="9">
        <v>20210507</v>
      </c>
      <c r="B8" s="9">
        <v>20</v>
      </c>
      <c r="C8" s="1" t="s">
        <v>89</v>
      </c>
      <c r="D8" s="1" t="str">
        <f t="shared" si="0"/>
        <v>D_30_20</v>
      </c>
      <c r="E8" s="1" t="str">
        <f t="shared" si="1"/>
        <v>D</v>
      </c>
      <c r="F8" s="1">
        <v>73</v>
      </c>
      <c r="G8" s="1">
        <v>9</v>
      </c>
      <c r="H8" s="1">
        <v>35</v>
      </c>
      <c r="I8" s="1">
        <f t="shared" si="2"/>
        <v>1.8285714285714285</v>
      </c>
      <c r="J8" s="1">
        <v>30</v>
      </c>
      <c r="K8" s="1"/>
    </row>
    <row r="9" spans="1:11" x14ac:dyDescent="0.4">
      <c r="A9" s="9">
        <v>20210507</v>
      </c>
      <c r="B9" s="9">
        <v>20</v>
      </c>
      <c r="C9" s="1" t="s">
        <v>92</v>
      </c>
      <c r="D9" s="1" t="str">
        <f t="shared" si="0"/>
        <v>D_30_20</v>
      </c>
      <c r="E9" s="1" t="str">
        <f t="shared" si="1"/>
        <v>D</v>
      </c>
      <c r="F9" s="1">
        <v>72</v>
      </c>
      <c r="G9" s="1">
        <v>14</v>
      </c>
      <c r="H9" s="1">
        <v>35</v>
      </c>
      <c r="I9" s="1">
        <f t="shared" si="2"/>
        <v>1.6571428571428573</v>
      </c>
      <c r="J9" s="1">
        <v>30</v>
      </c>
      <c r="K9" s="1"/>
    </row>
    <row r="10" spans="1:11" x14ac:dyDescent="0.4">
      <c r="A10" s="9">
        <v>20210507</v>
      </c>
      <c r="B10" s="9">
        <v>20</v>
      </c>
      <c r="C10" s="1" t="s">
        <v>107</v>
      </c>
      <c r="D10" s="1" t="str">
        <f t="shared" si="0"/>
        <v>D_30_20</v>
      </c>
      <c r="E10" s="1" t="str">
        <f t="shared" si="1"/>
        <v>D</v>
      </c>
      <c r="F10" s="1">
        <v>71</v>
      </c>
      <c r="G10" s="1">
        <v>10</v>
      </c>
      <c r="H10" s="1">
        <v>35</v>
      </c>
      <c r="I10" s="1">
        <f t="shared" si="2"/>
        <v>1.7428571428571429</v>
      </c>
      <c r="J10" s="1">
        <v>30</v>
      </c>
      <c r="K10" s="1"/>
    </row>
    <row r="11" spans="1:11" x14ac:dyDescent="0.4">
      <c r="A11" s="9">
        <v>20210507</v>
      </c>
      <c r="B11" s="9">
        <v>20</v>
      </c>
      <c r="C11" s="1" t="s">
        <v>97</v>
      </c>
      <c r="D11" s="1" t="str">
        <f t="shared" si="0"/>
        <v>D_30_20</v>
      </c>
      <c r="E11" s="1" t="str">
        <f t="shared" si="1"/>
        <v>D</v>
      </c>
      <c r="F11" s="1">
        <v>70</v>
      </c>
      <c r="G11" s="1">
        <v>12</v>
      </c>
      <c r="H11" s="1">
        <v>35</v>
      </c>
      <c r="I11" s="1">
        <f t="shared" si="2"/>
        <v>1.6571428571428573</v>
      </c>
      <c r="J11" s="1">
        <v>30</v>
      </c>
      <c r="K11" s="1"/>
    </row>
    <row r="12" spans="1:11" x14ac:dyDescent="0.4">
      <c r="A12" s="9">
        <v>20210507</v>
      </c>
      <c r="B12" s="9">
        <v>20</v>
      </c>
      <c r="C12" s="1" t="s">
        <v>100</v>
      </c>
      <c r="D12" s="1" t="str">
        <f t="shared" si="0"/>
        <v>D_30_20</v>
      </c>
      <c r="E12" s="1" t="str">
        <f t="shared" si="1"/>
        <v>D</v>
      </c>
      <c r="F12" s="1">
        <v>75</v>
      </c>
      <c r="G12" s="1">
        <v>43</v>
      </c>
      <c r="H12" s="1">
        <v>35</v>
      </c>
      <c r="I12" s="1">
        <f t="shared" si="2"/>
        <v>0.91428571428571426</v>
      </c>
      <c r="J12" s="1">
        <v>30</v>
      </c>
      <c r="K12" s="1"/>
    </row>
    <row r="13" spans="1:11" x14ac:dyDescent="0.4">
      <c r="A13" s="9">
        <v>20210507</v>
      </c>
      <c r="B13" s="9">
        <v>20</v>
      </c>
      <c r="C13" s="1" t="s">
        <v>93</v>
      </c>
      <c r="D13" s="1" t="str">
        <f t="shared" si="0"/>
        <v>D_30_20</v>
      </c>
      <c r="E13" s="1" t="str">
        <f t="shared" si="1"/>
        <v>D</v>
      </c>
      <c r="F13" s="1">
        <v>75</v>
      </c>
      <c r="G13" s="1">
        <v>66</v>
      </c>
      <c r="H13" s="1">
        <v>35</v>
      </c>
      <c r="I13" s="1">
        <f t="shared" si="2"/>
        <v>0.25714285714285712</v>
      </c>
      <c r="J13" s="1">
        <v>30</v>
      </c>
      <c r="K13" s="1"/>
    </row>
    <row r="14" spans="1:11" x14ac:dyDescent="0.4">
      <c r="A14" s="9">
        <v>20210507</v>
      </c>
      <c r="B14" s="9">
        <v>20</v>
      </c>
      <c r="C14" s="1" t="s">
        <v>94</v>
      </c>
      <c r="D14" s="1" t="str">
        <f t="shared" si="0"/>
        <v>D_30_20</v>
      </c>
      <c r="E14" s="1" t="str">
        <f t="shared" si="1"/>
        <v>D</v>
      </c>
      <c r="F14" s="1">
        <v>72</v>
      </c>
      <c r="G14" s="1">
        <v>8</v>
      </c>
      <c r="H14" s="1">
        <v>35</v>
      </c>
      <c r="I14" s="1">
        <f t="shared" si="2"/>
        <v>1.8285714285714285</v>
      </c>
      <c r="J14" s="1">
        <v>30</v>
      </c>
      <c r="K14" s="1"/>
    </row>
    <row r="15" spans="1:11" x14ac:dyDescent="0.4">
      <c r="A15" s="9">
        <v>20210507</v>
      </c>
      <c r="B15" s="9">
        <v>20</v>
      </c>
      <c r="C15" s="1" t="s">
        <v>104</v>
      </c>
      <c r="D15" s="1" t="str">
        <f t="shared" si="0"/>
        <v>D_30_20</v>
      </c>
      <c r="E15" s="1" t="str">
        <f t="shared" si="1"/>
        <v>D</v>
      </c>
      <c r="F15" s="1">
        <v>72</v>
      </c>
      <c r="G15" s="1">
        <v>8</v>
      </c>
      <c r="H15" s="1">
        <v>35</v>
      </c>
      <c r="I15" s="1">
        <f t="shared" si="2"/>
        <v>1.8285714285714285</v>
      </c>
      <c r="J15" s="1">
        <v>30</v>
      </c>
      <c r="K15" s="1"/>
    </row>
    <row r="16" spans="1:11" x14ac:dyDescent="0.4">
      <c r="A16" s="9">
        <v>20210507</v>
      </c>
      <c r="B16" s="9">
        <v>20</v>
      </c>
      <c r="C16" s="1" t="s">
        <v>109</v>
      </c>
      <c r="D16" s="1" t="str">
        <f t="shared" si="0"/>
        <v>D_30_20</v>
      </c>
      <c r="E16" s="1" t="str">
        <f t="shared" si="1"/>
        <v>D</v>
      </c>
      <c r="F16" s="1">
        <v>70</v>
      </c>
      <c r="G16" s="1">
        <v>10</v>
      </c>
      <c r="H16" s="1">
        <v>35</v>
      </c>
      <c r="I16" s="1">
        <f t="shared" si="2"/>
        <v>1.7142857142857142</v>
      </c>
      <c r="J16" s="1">
        <v>30</v>
      </c>
      <c r="K16" s="1"/>
    </row>
    <row r="17" spans="1:11" x14ac:dyDescent="0.4">
      <c r="A17" s="9">
        <v>20210507</v>
      </c>
      <c r="B17" s="9">
        <v>20</v>
      </c>
      <c r="C17" s="1" t="s">
        <v>103</v>
      </c>
      <c r="D17" s="1" t="str">
        <f t="shared" si="0"/>
        <v>D_30_20</v>
      </c>
      <c r="E17" s="1" t="str">
        <f t="shared" si="1"/>
        <v>D</v>
      </c>
      <c r="F17" s="1">
        <v>74</v>
      </c>
      <c r="G17" s="1">
        <v>27</v>
      </c>
      <c r="H17" s="1">
        <v>35</v>
      </c>
      <c r="I17" s="1">
        <f t="shared" si="2"/>
        <v>1.3428571428571427</v>
      </c>
      <c r="J17" s="1">
        <v>30</v>
      </c>
      <c r="K17" s="1"/>
    </row>
    <row r="18" spans="1:11" x14ac:dyDescent="0.4">
      <c r="A18" s="9">
        <v>20210507</v>
      </c>
      <c r="B18" s="9">
        <v>20</v>
      </c>
      <c r="C18" s="1" t="s">
        <v>99</v>
      </c>
      <c r="D18" s="1" t="str">
        <f t="shared" si="0"/>
        <v>D_30_20</v>
      </c>
      <c r="E18" s="1" t="str">
        <f t="shared" si="1"/>
        <v>D</v>
      </c>
      <c r="F18" s="1">
        <v>74</v>
      </c>
      <c r="G18" s="1">
        <v>8</v>
      </c>
      <c r="H18" s="1">
        <v>35</v>
      </c>
      <c r="I18" s="1">
        <f t="shared" si="2"/>
        <v>1.8857142857142857</v>
      </c>
      <c r="J18" s="1">
        <v>30</v>
      </c>
      <c r="K18" s="1"/>
    </row>
    <row r="19" spans="1:11" x14ac:dyDescent="0.4">
      <c r="A19" s="9">
        <v>20210507</v>
      </c>
      <c r="B19" s="9">
        <v>20</v>
      </c>
      <c r="C19" s="1" t="s">
        <v>108</v>
      </c>
      <c r="D19" s="1" t="str">
        <f t="shared" si="0"/>
        <v>D_30_20</v>
      </c>
      <c r="E19" s="1" t="str">
        <f t="shared" si="1"/>
        <v>D</v>
      </c>
      <c r="F19" s="1">
        <v>69</v>
      </c>
      <c r="G19" s="1">
        <v>43</v>
      </c>
      <c r="H19" s="1">
        <v>35</v>
      </c>
      <c r="I19" s="1">
        <f t="shared" si="2"/>
        <v>0.74285714285714288</v>
      </c>
      <c r="J19" s="1">
        <v>30</v>
      </c>
      <c r="K19" s="1"/>
    </row>
    <row r="20" spans="1:11" x14ac:dyDescent="0.4">
      <c r="A20" s="9">
        <v>20210507</v>
      </c>
      <c r="B20" s="9">
        <v>20</v>
      </c>
      <c r="C20" s="1" t="s">
        <v>31</v>
      </c>
      <c r="D20" s="1" t="str">
        <f t="shared" si="0"/>
        <v>T_30_20</v>
      </c>
      <c r="E20" s="1" t="str">
        <f t="shared" si="1"/>
        <v>T</v>
      </c>
      <c r="F20" s="1">
        <v>74</v>
      </c>
      <c r="G20" s="1">
        <v>17</v>
      </c>
      <c r="H20" s="1">
        <v>35</v>
      </c>
      <c r="I20" s="1">
        <f t="shared" si="2"/>
        <v>1.6285714285714286</v>
      </c>
      <c r="J20" s="1">
        <v>30</v>
      </c>
      <c r="K20" s="1"/>
    </row>
    <row r="21" spans="1:11" x14ac:dyDescent="0.4">
      <c r="A21" s="9">
        <v>20210507</v>
      </c>
      <c r="B21" s="9">
        <v>20</v>
      </c>
      <c r="C21" s="1" t="s">
        <v>30</v>
      </c>
      <c r="D21" s="1" t="str">
        <f t="shared" si="0"/>
        <v>T_30_20</v>
      </c>
      <c r="E21" s="1" t="str">
        <f t="shared" si="1"/>
        <v>T</v>
      </c>
      <c r="F21" s="1">
        <v>72</v>
      </c>
      <c r="G21" s="1">
        <v>12</v>
      </c>
      <c r="H21" s="1">
        <v>35</v>
      </c>
      <c r="I21" s="1">
        <f t="shared" si="2"/>
        <v>1.7142857142857142</v>
      </c>
      <c r="J21" s="1">
        <v>30</v>
      </c>
      <c r="K21" s="1"/>
    </row>
    <row r="22" spans="1:11" x14ac:dyDescent="0.4">
      <c r="A22" s="9">
        <v>20210507</v>
      </c>
      <c r="B22" s="9">
        <v>20</v>
      </c>
      <c r="C22" s="1" t="s">
        <v>13</v>
      </c>
      <c r="D22" s="1" t="str">
        <f t="shared" si="0"/>
        <v>T_30_20</v>
      </c>
      <c r="E22" s="1" t="str">
        <f t="shared" si="1"/>
        <v>T</v>
      </c>
      <c r="F22" s="1">
        <v>73</v>
      </c>
      <c r="G22" s="1">
        <v>2</v>
      </c>
      <c r="H22" s="1">
        <v>35</v>
      </c>
      <c r="I22" s="1">
        <f t="shared" si="2"/>
        <v>2.0285714285714285</v>
      </c>
      <c r="J22" s="1">
        <v>30</v>
      </c>
      <c r="K22" s="1"/>
    </row>
    <row r="23" spans="1:11" x14ac:dyDescent="0.4">
      <c r="A23" s="9">
        <v>20210507</v>
      </c>
      <c r="B23" s="9">
        <v>20</v>
      </c>
      <c r="C23" s="1" t="s">
        <v>45</v>
      </c>
      <c r="D23" s="1" t="str">
        <f t="shared" si="0"/>
        <v>T_30_20</v>
      </c>
      <c r="E23" s="1" t="str">
        <f t="shared" si="1"/>
        <v>T</v>
      </c>
      <c r="F23" s="1">
        <v>74</v>
      </c>
      <c r="G23" s="1">
        <v>35</v>
      </c>
      <c r="H23" s="1">
        <v>35</v>
      </c>
      <c r="I23" s="1">
        <f t="shared" si="2"/>
        <v>1.1142857142857143</v>
      </c>
      <c r="J23" s="1">
        <v>30</v>
      </c>
      <c r="K23" s="1"/>
    </row>
    <row r="24" spans="1:11" x14ac:dyDescent="0.4">
      <c r="A24" s="9">
        <v>20210507</v>
      </c>
      <c r="B24" s="9">
        <v>20</v>
      </c>
      <c r="C24" s="1" t="s">
        <v>14</v>
      </c>
      <c r="D24" s="1" t="str">
        <f t="shared" si="0"/>
        <v>T_30_20</v>
      </c>
      <c r="E24" s="1" t="str">
        <f t="shared" si="1"/>
        <v>T</v>
      </c>
      <c r="F24" s="1">
        <v>70</v>
      </c>
      <c r="G24" s="1">
        <v>14</v>
      </c>
      <c r="H24" s="1">
        <v>35</v>
      </c>
      <c r="I24" s="1">
        <f t="shared" si="2"/>
        <v>1.6</v>
      </c>
      <c r="J24" s="1">
        <v>30</v>
      </c>
      <c r="K24" s="1"/>
    </row>
    <row r="25" spans="1:11" x14ac:dyDescent="0.4">
      <c r="A25" s="9">
        <v>20210507</v>
      </c>
      <c r="B25" s="9">
        <v>20</v>
      </c>
      <c r="C25" s="1" t="s">
        <v>38</v>
      </c>
      <c r="D25" s="1" t="str">
        <f t="shared" si="0"/>
        <v>T_30_20</v>
      </c>
      <c r="E25" s="1" t="str">
        <f t="shared" si="1"/>
        <v>T</v>
      </c>
      <c r="F25" s="1">
        <v>73</v>
      </c>
      <c r="G25" s="1">
        <v>19</v>
      </c>
      <c r="H25" s="1">
        <v>35</v>
      </c>
      <c r="I25" s="1">
        <f t="shared" si="2"/>
        <v>1.5428571428571429</v>
      </c>
      <c r="J25" s="1">
        <v>30</v>
      </c>
      <c r="K25" s="1"/>
    </row>
    <row r="26" spans="1:11" x14ac:dyDescent="0.4">
      <c r="A26" s="9">
        <v>20210507</v>
      </c>
      <c r="B26" s="9">
        <v>20</v>
      </c>
      <c r="C26" s="1" t="s">
        <v>40</v>
      </c>
      <c r="D26" s="1" t="str">
        <f t="shared" si="0"/>
        <v>T_30_20</v>
      </c>
      <c r="E26" s="1" t="str">
        <f t="shared" si="1"/>
        <v>T</v>
      </c>
      <c r="F26" s="1">
        <v>70</v>
      </c>
      <c r="G26" s="1">
        <v>43</v>
      </c>
      <c r="H26" s="1">
        <v>35</v>
      </c>
      <c r="I26" s="1">
        <f t="shared" si="2"/>
        <v>0.77142857142857146</v>
      </c>
      <c r="J26" s="1">
        <v>30</v>
      </c>
      <c r="K26" s="1"/>
    </row>
    <row r="27" spans="1:11" x14ac:dyDescent="0.4">
      <c r="A27" s="9">
        <v>20210507</v>
      </c>
      <c r="B27" s="9">
        <v>20</v>
      </c>
      <c r="C27" s="1" t="s">
        <v>36</v>
      </c>
      <c r="D27" s="1" t="str">
        <f t="shared" si="0"/>
        <v>T_30_20</v>
      </c>
      <c r="E27" s="1" t="str">
        <f t="shared" si="1"/>
        <v>T</v>
      </c>
      <c r="F27" s="1">
        <v>76</v>
      </c>
      <c r="G27" s="1">
        <v>20</v>
      </c>
      <c r="H27" s="1">
        <v>35</v>
      </c>
      <c r="I27" s="1">
        <f t="shared" si="2"/>
        <v>1.6</v>
      </c>
      <c r="J27" s="1">
        <v>30</v>
      </c>
      <c r="K27" s="1"/>
    </row>
    <row r="28" spans="1:11" x14ac:dyDescent="0.4">
      <c r="A28" s="9">
        <v>20210507</v>
      </c>
      <c r="B28" s="9">
        <v>20</v>
      </c>
      <c r="C28" s="1" t="s">
        <v>63</v>
      </c>
      <c r="D28" s="1" t="str">
        <f t="shared" si="0"/>
        <v>T_30_20</v>
      </c>
      <c r="E28" s="1" t="str">
        <f t="shared" si="1"/>
        <v>T</v>
      </c>
      <c r="F28" s="1">
        <v>71</v>
      </c>
      <c r="G28" s="1">
        <v>31</v>
      </c>
      <c r="H28" s="1">
        <v>35</v>
      </c>
      <c r="I28" s="1">
        <f t="shared" si="2"/>
        <v>1.1428571428571428</v>
      </c>
      <c r="J28" s="1">
        <v>30</v>
      </c>
      <c r="K28" s="1"/>
    </row>
    <row r="29" spans="1:11" x14ac:dyDescent="0.4">
      <c r="A29" s="9">
        <v>20210507</v>
      </c>
      <c r="B29" s="9">
        <v>20</v>
      </c>
      <c r="C29" s="1" t="s">
        <v>37</v>
      </c>
      <c r="D29" s="1" t="str">
        <f t="shared" si="0"/>
        <v>T_30_20</v>
      </c>
      <c r="E29" s="1" t="str">
        <f t="shared" si="1"/>
        <v>T</v>
      </c>
      <c r="F29" s="1">
        <v>71</v>
      </c>
      <c r="G29" s="1">
        <v>47</v>
      </c>
      <c r="H29" s="1">
        <v>35</v>
      </c>
      <c r="I29" s="1">
        <f t="shared" si="2"/>
        <v>0.68571428571428572</v>
      </c>
      <c r="J29" s="1">
        <v>30</v>
      </c>
      <c r="K29" s="1"/>
    </row>
    <row r="30" spans="1:11" x14ac:dyDescent="0.4">
      <c r="A30" s="9">
        <v>20210507</v>
      </c>
      <c r="B30" s="9">
        <v>20</v>
      </c>
      <c r="C30" s="1" t="s">
        <v>18</v>
      </c>
      <c r="D30" s="1" t="str">
        <f t="shared" si="0"/>
        <v>T_30_20</v>
      </c>
      <c r="E30" s="1" t="str">
        <f t="shared" si="1"/>
        <v>T</v>
      </c>
      <c r="F30" s="1">
        <v>71</v>
      </c>
      <c r="G30" s="1">
        <v>27</v>
      </c>
      <c r="H30" s="1">
        <v>35</v>
      </c>
      <c r="I30" s="1">
        <f t="shared" si="2"/>
        <v>1.2571428571428571</v>
      </c>
      <c r="J30" s="1">
        <v>30</v>
      </c>
      <c r="K30" s="1"/>
    </row>
    <row r="31" spans="1:11" x14ac:dyDescent="0.4">
      <c r="A31" s="9">
        <v>20210507</v>
      </c>
      <c r="B31" s="9">
        <v>20</v>
      </c>
      <c r="C31" s="1" t="s">
        <v>59</v>
      </c>
      <c r="D31" s="1" t="str">
        <f t="shared" si="0"/>
        <v>T_30_20</v>
      </c>
      <c r="E31" s="1" t="str">
        <f t="shared" si="1"/>
        <v>T</v>
      </c>
      <c r="F31" s="1">
        <v>72</v>
      </c>
      <c r="G31" s="1">
        <v>30</v>
      </c>
      <c r="H31" s="1">
        <v>35</v>
      </c>
      <c r="I31" s="1">
        <f t="shared" si="2"/>
        <v>1.2</v>
      </c>
      <c r="J31" s="1">
        <v>30</v>
      </c>
      <c r="K31" s="1"/>
    </row>
    <row r="32" spans="1:11" x14ac:dyDescent="0.4">
      <c r="A32" s="9">
        <v>20210507</v>
      </c>
      <c r="B32" s="9">
        <v>20</v>
      </c>
      <c r="C32" s="1" t="s">
        <v>47</v>
      </c>
      <c r="D32" s="1" t="str">
        <f t="shared" si="0"/>
        <v>T_30_20</v>
      </c>
      <c r="E32" s="1" t="str">
        <f t="shared" si="1"/>
        <v>T</v>
      </c>
      <c r="F32" s="1">
        <v>76</v>
      </c>
      <c r="G32" s="1">
        <v>8</v>
      </c>
      <c r="H32" s="1">
        <v>35</v>
      </c>
      <c r="I32" s="1">
        <f t="shared" si="2"/>
        <v>1.9428571428571428</v>
      </c>
      <c r="J32" s="1">
        <v>30</v>
      </c>
      <c r="K32" s="1"/>
    </row>
    <row r="33" spans="1:11" x14ac:dyDescent="0.4">
      <c r="A33" s="9">
        <v>20210507</v>
      </c>
      <c r="B33" s="9">
        <v>20</v>
      </c>
      <c r="C33" s="1" t="s">
        <v>64</v>
      </c>
      <c r="D33" s="1" t="str">
        <f t="shared" si="0"/>
        <v>T_30_20</v>
      </c>
      <c r="E33" s="1" t="str">
        <f t="shared" si="1"/>
        <v>T</v>
      </c>
      <c r="F33" s="1">
        <v>70</v>
      </c>
      <c r="G33" s="1">
        <v>1</v>
      </c>
      <c r="H33" s="1">
        <v>35</v>
      </c>
      <c r="I33" s="1">
        <f t="shared" si="2"/>
        <v>1.9714285714285715</v>
      </c>
      <c r="J33" s="1">
        <v>30</v>
      </c>
      <c r="K33" s="1"/>
    </row>
    <row r="34" spans="1:11" x14ac:dyDescent="0.4">
      <c r="A34" s="9">
        <v>20210507</v>
      </c>
      <c r="B34" s="9">
        <v>20</v>
      </c>
      <c r="C34" s="1" t="s">
        <v>61</v>
      </c>
      <c r="D34" s="1" t="str">
        <f t="shared" si="0"/>
        <v>T_30_20</v>
      </c>
      <c r="E34" s="1" t="str">
        <f t="shared" si="1"/>
        <v>T</v>
      </c>
      <c r="F34" s="1">
        <v>87</v>
      </c>
      <c r="G34" s="1">
        <v>7</v>
      </c>
      <c r="H34" s="1">
        <v>35</v>
      </c>
      <c r="I34" s="1">
        <f t="shared" si="2"/>
        <v>2.2857142857142856</v>
      </c>
      <c r="J34" s="1">
        <v>30</v>
      </c>
      <c r="K34" s="1"/>
    </row>
    <row r="35" spans="1:11" x14ac:dyDescent="0.4">
      <c r="A35" s="9">
        <v>20210507</v>
      </c>
      <c r="B35" s="9">
        <v>20</v>
      </c>
      <c r="C35" s="1" t="s">
        <v>24</v>
      </c>
      <c r="D35" s="1" t="str">
        <f t="shared" si="0"/>
        <v>T_30_20</v>
      </c>
      <c r="E35" s="1" t="str">
        <f t="shared" si="1"/>
        <v>T</v>
      </c>
      <c r="F35" s="1">
        <v>72</v>
      </c>
      <c r="G35" s="1">
        <v>13</v>
      </c>
      <c r="H35" s="1">
        <v>35</v>
      </c>
      <c r="I35" s="1">
        <f t="shared" si="2"/>
        <v>1.6857142857142857</v>
      </c>
      <c r="J35" s="1">
        <v>30</v>
      </c>
      <c r="K35" s="1"/>
    </row>
    <row r="36" spans="1:11" x14ac:dyDescent="0.4">
      <c r="A36" s="9">
        <v>20210507</v>
      </c>
      <c r="B36" s="9">
        <v>20</v>
      </c>
      <c r="C36" s="1" t="s">
        <v>16</v>
      </c>
      <c r="D36" s="1" t="str">
        <f t="shared" si="0"/>
        <v>T_30_20</v>
      </c>
      <c r="E36" s="1" t="str">
        <f t="shared" si="1"/>
        <v>T</v>
      </c>
      <c r="F36" s="1">
        <v>80</v>
      </c>
      <c r="G36" s="1">
        <v>7</v>
      </c>
      <c r="H36" s="1">
        <v>35</v>
      </c>
      <c r="I36" s="1">
        <f t="shared" si="2"/>
        <v>2.0857142857142859</v>
      </c>
      <c r="J36" s="1">
        <v>30</v>
      </c>
      <c r="K36" s="1"/>
    </row>
    <row r="37" spans="1:11" x14ac:dyDescent="0.4">
      <c r="A37" s="9">
        <v>20210507</v>
      </c>
      <c r="B37" s="9">
        <v>20</v>
      </c>
      <c r="C37" s="1" t="s">
        <v>33</v>
      </c>
      <c r="D37" s="1" t="str">
        <f t="shared" si="0"/>
        <v>T_30_20</v>
      </c>
      <c r="E37" s="1" t="str">
        <f t="shared" si="1"/>
        <v>T</v>
      </c>
      <c r="F37" s="1">
        <v>74</v>
      </c>
      <c r="G37" s="1">
        <v>43</v>
      </c>
      <c r="H37" s="1">
        <v>35</v>
      </c>
      <c r="I37" s="1">
        <f t="shared" si="2"/>
        <v>0.88571428571428568</v>
      </c>
      <c r="J37" s="1">
        <v>30</v>
      </c>
      <c r="K37" s="1"/>
    </row>
    <row r="38" spans="1:11" x14ac:dyDescent="0.4">
      <c r="A38" s="9">
        <v>20210507</v>
      </c>
      <c r="B38" s="9">
        <v>20</v>
      </c>
      <c r="C38" s="1" t="s">
        <v>35</v>
      </c>
      <c r="D38" s="1" t="str">
        <f t="shared" si="0"/>
        <v>T_30_20</v>
      </c>
      <c r="E38" s="1" t="str">
        <f t="shared" si="1"/>
        <v>T</v>
      </c>
      <c r="F38" s="1">
        <v>74</v>
      </c>
      <c r="G38" s="1">
        <v>4</v>
      </c>
      <c r="H38" s="1">
        <v>35</v>
      </c>
      <c r="I38" s="1">
        <f t="shared" si="2"/>
        <v>2</v>
      </c>
      <c r="J38" s="1">
        <v>30</v>
      </c>
      <c r="K38" s="1"/>
    </row>
    <row r="39" spans="1:11" x14ac:dyDescent="0.4">
      <c r="A39" s="9">
        <v>20210507</v>
      </c>
      <c r="B39" s="9">
        <v>20</v>
      </c>
      <c r="C39" s="1" t="s">
        <v>28</v>
      </c>
      <c r="D39" s="1" t="str">
        <f t="shared" si="0"/>
        <v>T_30_20</v>
      </c>
      <c r="E39" s="1" t="str">
        <f t="shared" si="1"/>
        <v>T</v>
      </c>
      <c r="F39" s="1">
        <v>75</v>
      </c>
      <c r="G39" s="1">
        <v>35</v>
      </c>
      <c r="H39" s="1">
        <v>35</v>
      </c>
      <c r="I39" s="1">
        <f t="shared" si="2"/>
        <v>1.1428571428571428</v>
      </c>
      <c r="J39" s="1">
        <v>30</v>
      </c>
      <c r="K39" s="1"/>
    </row>
    <row r="40" spans="1:11" x14ac:dyDescent="0.4">
      <c r="A40" s="9">
        <v>20210507</v>
      </c>
      <c r="B40" s="9">
        <v>20</v>
      </c>
      <c r="C40" s="1" t="s">
        <v>65</v>
      </c>
      <c r="D40" s="1" t="str">
        <f t="shared" si="0"/>
        <v>T_30_20</v>
      </c>
      <c r="E40" s="1" t="str">
        <f t="shared" si="1"/>
        <v>T</v>
      </c>
      <c r="F40" s="1">
        <v>70</v>
      </c>
      <c r="G40" s="1">
        <v>27</v>
      </c>
      <c r="H40" s="1">
        <v>35</v>
      </c>
      <c r="I40" s="1">
        <f t="shared" si="2"/>
        <v>1.2285714285714286</v>
      </c>
      <c r="J40" s="1">
        <v>30</v>
      </c>
      <c r="K40" s="1"/>
    </row>
    <row r="41" spans="1:11" x14ac:dyDescent="0.4">
      <c r="A41" s="9">
        <v>20210507</v>
      </c>
      <c r="B41" s="9">
        <v>20</v>
      </c>
      <c r="C41" s="1" t="s">
        <v>32</v>
      </c>
      <c r="D41" s="1" t="str">
        <f t="shared" si="0"/>
        <v>T_30_20</v>
      </c>
      <c r="E41" s="1" t="str">
        <f t="shared" si="1"/>
        <v>T</v>
      </c>
      <c r="F41" s="1">
        <v>70</v>
      </c>
      <c r="G41" s="1">
        <v>3</v>
      </c>
      <c r="H41" s="1">
        <v>35</v>
      </c>
      <c r="I41" s="1">
        <f t="shared" si="2"/>
        <v>1.9142857142857144</v>
      </c>
      <c r="J41" s="1">
        <v>30</v>
      </c>
      <c r="K41" s="1"/>
    </row>
    <row r="42" spans="1:11" x14ac:dyDescent="0.4">
      <c r="A42" s="9">
        <v>20210507</v>
      </c>
      <c r="B42" s="9">
        <v>20</v>
      </c>
      <c r="C42" s="1" t="s">
        <v>25</v>
      </c>
      <c r="D42" s="1" t="str">
        <f t="shared" si="0"/>
        <v>T_30_20</v>
      </c>
      <c r="E42" s="1" t="str">
        <f t="shared" si="1"/>
        <v>T</v>
      </c>
      <c r="F42" s="1">
        <v>74</v>
      </c>
      <c r="G42" s="1">
        <v>2</v>
      </c>
      <c r="H42" s="1">
        <v>35</v>
      </c>
      <c r="I42" s="1">
        <f t="shared" si="2"/>
        <v>2.0571428571428569</v>
      </c>
      <c r="J42" s="1">
        <v>30</v>
      </c>
      <c r="K42" s="1"/>
    </row>
    <row r="43" spans="1:11" x14ac:dyDescent="0.4">
      <c r="A43" s="9">
        <v>20210507</v>
      </c>
      <c r="B43" s="9">
        <v>20</v>
      </c>
      <c r="C43" s="1" t="s">
        <v>29</v>
      </c>
      <c r="D43" s="1" t="str">
        <f t="shared" si="0"/>
        <v>T_30_20</v>
      </c>
      <c r="E43" s="1" t="str">
        <f t="shared" si="1"/>
        <v>T</v>
      </c>
      <c r="F43" s="1">
        <v>76</v>
      </c>
      <c r="G43" s="1">
        <v>20</v>
      </c>
      <c r="H43" s="1">
        <v>35</v>
      </c>
      <c r="I43" s="1">
        <f t="shared" si="2"/>
        <v>1.6</v>
      </c>
      <c r="J43" s="1">
        <v>30</v>
      </c>
      <c r="K43" s="1"/>
    </row>
    <row r="44" spans="1:11" x14ac:dyDescent="0.4">
      <c r="A44" s="9">
        <v>20210507</v>
      </c>
      <c r="B44" s="9">
        <v>20</v>
      </c>
      <c r="C44" s="1" t="s">
        <v>27</v>
      </c>
      <c r="D44" s="1" t="str">
        <f t="shared" si="0"/>
        <v>T_30_20</v>
      </c>
      <c r="E44" s="1" t="str">
        <f t="shared" si="1"/>
        <v>T</v>
      </c>
      <c r="F44" s="1">
        <v>76</v>
      </c>
      <c r="G44" s="1">
        <v>9</v>
      </c>
      <c r="H44" s="1">
        <v>35</v>
      </c>
      <c r="I44" s="1">
        <f t="shared" si="2"/>
        <v>1.9142857142857144</v>
      </c>
      <c r="J44" s="1">
        <v>30</v>
      </c>
      <c r="K44" s="1"/>
    </row>
    <row r="45" spans="1:11" x14ac:dyDescent="0.4">
      <c r="A45" s="9">
        <v>20210507</v>
      </c>
      <c r="B45" s="9">
        <v>20</v>
      </c>
      <c r="C45" s="1" t="s">
        <v>34</v>
      </c>
      <c r="D45" s="1" t="str">
        <f t="shared" si="0"/>
        <v>T_30_20</v>
      </c>
      <c r="E45" s="1" t="str">
        <f t="shared" si="1"/>
        <v>T</v>
      </c>
      <c r="F45" s="1">
        <v>71</v>
      </c>
      <c r="G45" s="1">
        <v>28</v>
      </c>
      <c r="H45" s="1">
        <v>35</v>
      </c>
      <c r="I45" s="1">
        <f t="shared" si="2"/>
        <v>1.2285714285714286</v>
      </c>
      <c r="J45" s="1">
        <v>30</v>
      </c>
      <c r="K45" s="1"/>
    </row>
    <row r="46" spans="1:11" x14ac:dyDescent="0.4">
      <c r="A46" s="9">
        <v>20210507</v>
      </c>
      <c r="B46" s="9">
        <v>20</v>
      </c>
      <c r="C46" s="1" t="s">
        <v>26</v>
      </c>
      <c r="D46" s="1" t="str">
        <f t="shared" si="0"/>
        <v>T_30_20</v>
      </c>
      <c r="E46" s="1" t="str">
        <f t="shared" si="1"/>
        <v>T</v>
      </c>
      <c r="F46" s="1">
        <v>75</v>
      </c>
      <c r="G46" s="1">
        <v>6</v>
      </c>
      <c r="H46" s="1">
        <v>35</v>
      </c>
      <c r="I46" s="1">
        <f t="shared" si="2"/>
        <v>1.9714285714285715</v>
      </c>
      <c r="J46" s="1">
        <v>30</v>
      </c>
      <c r="K46" s="1"/>
    </row>
    <row r="47" spans="1:11" x14ac:dyDescent="0.4">
      <c r="A47" s="9">
        <v>20210507</v>
      </c>
      <c r="B47" s="9">
        <v>20</v>
      </c>
      <c r="C47" s="1" t="s">
        <v>17</v>
      </c>
      <c r="D47" s="1" t="str">
        <f>E47&amp;"_"&amp;J47&amp;"_"&amp;B47</f>
        <v>T_30_20</v>
      </c>
      <c r="E47" s="1" t="str">
        <f t="shared" si="1"/>
        <v>T</v>
      </c>
      <c r="F47" s="1">
        <v>73</v>
      </c>
      <c r="G47" s="1">
        <v>4</v>
      </c>
      <c r="H47" s="1">
        <v>35</v>
      </c>
      <c r="I47" s="1">
        <f t="shared" si="2"/>
        <v>1.9714285714285715</v>
      </c>
      <c r="J47" s="1">
        <v>30</v>
      </c>
      <c r="K47" s="1"/>
    </row>
    <row r="48" spans="1:11" x14ac:dyDescent="0.4">
      <c r="A48" s="9">
        <v>20210507</v>
      </c>
      <c r="B48" s="9">
        <v>20</v>
      </c>
      <c r="C48" s="1" t="s">
        <v>138</v>
      </c>
      <c r="D48" s="1" t="str">
        <f t="shared" si="0"/>
        <v>D_30_20</v>
      </c>
      <c r="E48" s="1" t="str">
        <f t="shared" si="1"/>
        <v>D</v>
      </c>
      <c r="F48" s="1">
        <v>93</v>
      </c>
      <c r="G48" s="1">
        <v>75</v>
      </c>
      <c r="H48" s="1">
        <v>35</v>
      </c>
      <c r="I48" s="1">
        <f t="shared" si="2"/>
        <v>0.51428571428571423</v>
      </c>
      <c r="J48" s="1">
        <v>30</v>
      </c>
      <c r="K48" s="1"/>
    </row>
    <row r="49" spans="1:11" x14ac:dyDescent="0.4">
      <c r="A49" s="9">
        <v>20210507</v>
      </c>
      <c r="B49" s="9">
        <v>20</v>
      </c>
      <c r="C49" s="1" t="s">
        <v>130</v>
      </c>
      <c r="D49" s="1" t="str">
        <f t="shared" si="0"/>
        <v>D_30_20</v>
      </c>
      <c r="E49" s="1" t="str">
        <f t="shared" si="1"/>
        <v>D</v>
      </c>
      <c r="F49" s="1">
        <v>93</v>
      </c>
      <c r="G49" s="1">
        <v>56</v>
      </c>
      <c r="H49" s="1">
        <v>35</v>
      </c>
      <c r="I49" s="1">
        <f t="shared" si="2"/>
        <v>1.0571428571428572</v>
      </c>
      <c r="J49" s="1">
        <v>30</v>
      </c>
      <c r="K49" s="1"/>
    </row>
    <row r="50" spans="1:11" x14ac:dyDescent="0.4">
      <c r="A50" s="9">
        <v>20210507</v>
      </c>
      <c r="B50" s="9">
        <v>20</v>
      </c>
      <c r="C50" s="1" t="s">
        <v>142</v>
      </c>
      <c r="D50" s="1" t="str">
        <f t="shared" si="0"/>
        <v>D_30_20</v>
      </c>
      <c r="E50" s="1" t="str">
        <f t="shared" si="1"/>
        <v>D</v>
      </c>
      <c r="F50" s="1">
        <v>96</v>
      </c>
      <c r="G50" s="1">
        <v>28</v>
      </c>
      <c r="H50" s="1">
        <v>35</v>
      </c>
      <c r="I50" s="1">
        <f t="shared" si="2"/>
        <v>1.9428571428571428</v>
      </c>
      <c r="J50" s="1">
        <v>30</v>
      </c>
      <c r="K50" s="1"/>
    </row>
    <row r="51" spans="1:11" x14ac:dyDescent="0.4">
      <c r="A51" s="9">
        <v>20210507</v>
      </c>
      <c r="B51" s="9">
        <v>20</v>
      </c>
      <c r="C51" s="1" t="s">
        <v>122</v>
      </c>
      <c r="D51" s="1" t="str">
        <f t="shared" si="0"/>
        <v>D_10_20</v>
      </c>
      <c r="E51" s="1" t="str">
        <f t="shared" si="1"/>
        <v>D</v>
      </c>
      <c r="F51" s="1">
        <v>81</v>
      </c>
      <c r="G51" s="1">
        <v>68</v>
      </c>
      <c r="H51" s="1">
        <v>35</v>
      </c>
      <c r="I51" s="1">
        <f t="shared" si="2"/>
        <v>0.37142857142857144</v>
      </c>
      <c r="J51" s="1">
        <v>10</v>
      </c>
    </row>
    <row r="52" spans="1:11" x14ac:dyDescent="0.4">
      <c r="A52" s="9">
        <v>20210507</v>
      </c>
      <c r="B52" s="9">
        <v>20</v>
      </c>
      <c r="C52" s="1" t="s">
        <v>134</v>
      </c>
      <c r="D52" s="1" t="str">
        <f t="shared" si="0"/>
        <v>D_10_20</v>
      </c>
      <c r="E52" s="1" t="str">
        <f t="shared" si="1"/>
        <v>D</v>
      </c>
      <c r="F52" s="1">
        <v>100</v>
      </c>
      <c r="G52" s="1">
        <v>59</v>
      </c>
      <c r="H52" s="1">
        <v>35</v>
      </c>
      <c r="I52" s="1">
        <f t="shared" si="2"/>
        <v>1.1714285714285715</v>
      </c>
      <c r="J52" s="1">
        <v>10</v>
      </c>
    </row>
    <row r="53" spans="1:11" x14ac:dyDescent="0.4">
      <c r="A53" s="9">
        <v>20210507</v>
      </c>
      <c r="B53" s="9">
        <v>20</v>
      </c>
      <c r="C53" s="1" t="s">
        <v>140</v>
      </c>
      <c r="D53" s="1" t="str">
        <f t="shared" si="0"/>
        <v>D_10_20</v>
      </c>
      <c r="E53" s="1" t="str">
        <f t="shared" si="1"/>
        <v>D</v>
      </c>
      <c r="F53" s="1">
        <v>97</v>
      </c>
      <c r="G53" s="1">
        <v>62</v>
      </c>
      <c r="H53" s="1">
        <v>35</v>
      </c>
      <c r="I53" s="1">
        <f t="shared" si="2"/>
        <v>1</v>
      </c>
      <c r="J53" s="1">
        <v>10</v>
      </c>
    </row>
    <row r="54" spans="1:11" x14ac:dyDescent="0.4">
      <c r="A54" s="9">
        <v>20210507</v>
      </c>
      <c r="B54" s="9">
        <v>20</v>
      </c>
      <c r="C54" s="1" t="s">
        <v>116</v>
      </c>
      <c r="D54" s="1" t="str">
        <f t="shared" si="0"/>
        <v>D_10_20</v>
      </c>
      <c r="E54" s="1" t="str">
        <f t="shared" si="1"/>
        <v>D</v>
      </c>
      <c r="F54" s="1">
        <v>85</v>
      </c>
      <c r="G54" s="1">
        <v>28</v>
      </c>
      <c r="H54" s="1">
        <v>35</v>
      </c>
      <c r="I54" s="1">
        <f t="shared" si="2"/>
        <v>1.6285714285714286</v>
      </c>
      <c r="J54" s="1">
        <v>10</v>
      </c>
    </row>
    <row r="55" spans="1:11" x14ac:dyDescent="0.4">
      <c r="A55" s="9">
        <v>20210507</v>
      </c>
      <c r="B55" s="9">
        <v>20</v>
      </c>
      <c r="C55" s="1" t="s">
        <v>144</v>
      </c>
      <c r="D55" s="1" t="str">
        <f t="shared" si="0"/>
        <v>D_10_20</v>
      </c>
      <c r="E55" s="1" t="str">
        <f t="shared" si="1"/>
        <v>D</v>
      </c>
      <c r="F55" s="1">
        <v>91</v>
      </c>
      <c r="G55" s="1">
        <v>48</v>
      </c>
      <c r="H55" s="1">
        <v>35</v>
      </c>
      <c r="I55" s="1">
        <f t="shared" si="2"/>
        <v>1.2285714285714286</v>
      </c>
      <c r="J55" s="1">
        <v>10</v>
      </c>
    </row>
    <row r="56" spans="1:11" x14ac:dyDescent="0.4">
      <c r="A56" s="9">
        <v>20210507</v>
      </c>
      <c r="B56" s="9">
        <v>20</v>
      </c>
      <c r="C56" s="1" t="s">
        <v>151</v>
      </c>
      <c r="D56" s="1" t="str">
        <f t="shared" si="0"/>
        <v>D_10_20</v>
      </c>
      <c r="E56" s="1" t="str">
        <f t="shared" si="1"/>
        <v>D</v>
      </c>
      <c r="F56" s="1">
        <v>91</v>
      </c>
      <c r="G56" s="1">
        <v>73</v>
      </c>
      <c r="H56" s="1">
        <v>35</v>
      </c>
      <c r="I56" s="1">
        <f t="shared" si="2"/>
        <v>0.51428571428571423</v>
      </c>
      <c r="J56" s="1">
        <v>10</v>
      </c>
    </row>
    <row r="57" spans="1:11" x14ac:dyDescent="0.4">
      <c r="A57" s="9">
        <v>20210507</v>
      </c>
      <c r="B57" s="9">
        <v>20</v>
      </c>
      <c r="C57" s="1" t="s">
        <v>125</v>
      </c>
      <c r="D57" s="1" t="str">
        <f t="shared" si="0"/>
        <v>D_10_20</v>
      </c>
      <c r="E57" s="1" t="str">
        <f t="shared" si="1"/>
        <v>D</v>
      </c>
      <c r="F57" s="1">
        <v>86</v>
      </c>
      <c r="G57" s="1">
        <v>57</v>
      </c>
      <c r="H57" s="1">
        <v>35</v>
      </c>
      <c r="I57" s="1">
        <f t="shared" si="2"/>
        <v>0.82857142857142863</v>
      </c>
      <c r="J57" s="1">
        <v>10</v>
      </c>
    </row>
    <row r="58" spans="1:11" x14ac:dyDescent="0.4">
      <c r="A58" s="9">
        <v>20210507</v>
      </c>
      <c r="B58" s="9">
        <v>20</v>
      </c>
      <c r="C58" s="1" t="s">
        <v>123</v>
      </c>
      <c r="D58" s="1" t="str">
        <f t="shared" si="0"/>
        <v>D_10_20</v>
      </c>
      <c r="E58" s="1" t="str">
        <f t="shared" si="1"/>
        <v>D</v>
      </c>
      <c r="F58" s="1">
        <v>81</v>
      </c>
      <c r="G58" s="1">
        <v>77</v>
      </c>
      <c r="H58" s="1">
        <v>35</v>
      </c>
      <c r="I58" s="1">
        <f t="shared" si="2"/>
        <v>0.11428571428571428</v>
      </c>
      <c r="J58" s="1">
        <v>10</v>
      </c>
    </row>
    <row r="59" spans="1:11" x14ac:dyDescent="0.4">
      <c r="A59" s="9">
        <v>20210507</v>
      </c>
      <c r="B59" s="9">
        <v>20</v>
      </c>
      <c r="C59" s="1" t="s">
        <v>127</v>
      </c>
      <c r="D59" s="1" t="str">
        <f t="shared" si="0"/>
        <v>D_10_20</v>
      </c>
      <c r="E59" s="1" t="str">
        <f t="shared" si="1"/>
        <v>D</v>
      </c>
      <c r="F59" s="1">
        <v>89</v>
      </c>
      <c r="G59" s="1">
        <v>48</v>
      </c>
      <c r="H59" s="1">
        <v>35</v>
      </c>
      <c r="I59" s="1">
        <f t="shared" si="2"/>
        <v>1.1714285714285715</v>
      </c>
      <c r="J59" s="1">
        <v>10</v>
      </c>
    </row>
    <row r="60" spans="1:11" x14ac:dyDescent="0.4">
      <c r="A60" s="9">
        <v>20210507</v>
      </c>
      <c r="B60" s="9">
        <v>20</v>
      </c>
      <c r="C60" s="1" t="s">
        <v>131</v>
      </c>
      <c r="D60" s="1" t="str">
        <f t="shared" si="0"/>
        <v>D_10_20</v>
      </c>
      <c r="E60" s="1" t="str">
        <f t="shared" si="1"/>
        <v>D</v>
      </c>
      <c r="F60" s="1">
        <v>92</v>
      </c>
      <c r="G60" s="1">
        <v>11</v>
      </c>
      <c r="H60" s="1">
        <v>35</v>
      </c>
      <c r="I60" s="1">
        <f t="shared" si="2"/>
        <v>2.3142857142857145</v>
      </c>
      <c r="J60" s="1">
        <v>10</v>
      </c>
    </row>
    <row r="61" spans="1:11" x14ac:dyDescent="0.4">
      <c r="A61" s="9">
        <v>20210507</v>
      </c>
      <c r="B61" s="9">
        <v>20</v>
      </c>
      <c r="C61" s="1" t="s">
        <v>126</v>
      </c>
      <c r="D61" s="1" t="str">
        <f t="shared" si="0"/>
        <v>D_10_20</v>
      </c>
      <c r="E61" s="1" t="str">
        <f t="shared" si="1"/>
        <v>D</v>
      </c>
      <c r="F61" s="1">
        <v>93</v>
      </c>
      <c r="G61" s="1">
        <v>31</v>
      </c>
      <c r="H61" s="1">
        <v>35</v>
      </c>
      <c r="I61" s="1">
        <f t="shared" si="2"/>
        <v>1.7714285714285714</v>
      </c>
      <c r="J61" s="1">
        <v>10</v>
      </c>
    </row>
    <row r="62" spans="1:11" x14ac:dyDescent="0.4">
      <c r="A62" s="9">
        <v>20210507</v>
      </c>
      <c r="B62" s="9">
        <v>20</v>
      </c>
      <c r="C62" s="1" t="s">
        <v>128</v>
      </c>
      <c r="D62" s="1" t="str">
        <f t="shared" si="0"/>
        <v>D_10_20</v>
      </c>
      <c r="E62" s="1" t="str">
        <f t="shared" si="1"/>
        <v>D</v>
      </c>
      <c r="F62" s="1">
        <v>105</v>
      </c>
      <c r="G62" s="1">
        <v>46</v>
      </c>
      <c r="H62" s="1">
        <v>35</v>
      </c>
      <c r="I62" s="1">
        <f t="shared" si="2"/>
        <v>1.6857142857142857</v>
      </c>
      <c r="J62" s="1">
        <v>10</v>
      </c>
    </row>
    <row r="63" spans="1:11" x14ac:dyDescent="0.4">
      <c r="A63" s="9">
        <v>20210507</v>
      </c>
      <c r="B63" s="9">
        <v>20</v>
      </c>
      <c r="C63" s="1" t="s">
        <v>133</v>
      </c>
      <c r="D63" s="1" t="str">
        <f t="shared" si="0"/>
        <v>D_10_20</v>
      </c>
      <c r="E63" s="1" t="str">
        <f t="shared" si="1"/>
        <v>D</v>
      </c>
      <c r="F63" s="1">
        <v>106</v>
      </c>
      <c r="G63" s="1">
        <v>31</v>
      </c>
      <c r="H63" s="1">
        <v>35</v>
      </c>
      <c r="I63" s="1">
        <f t="shared" si="2"/>
        <v>2.1428571428571428</v>
      </c>
      <c r="J63" s="1">
        <v>10</v>
      </c>
    </row>
    <row r="64" spans="1:11" x14ac:dyDescent="0.4">
      <c r="A64" s="9">
        <v>20210507</v>
      </c>
      <c r="B64" s="9">
        <v>20</v>
      </c>
      <c r="C64" s="1" t="s">
        <v>124</v>
      </c>
      <c r="D64" s="1" t="str">
        <f t="shared" si="0"/>
        <v>D_10_20</v>
      </c>
      <c r="E64" s="1" t="str">
        <f t="shared" si="1"/>
        <v>D</v>
      </c>
      <c r="F64" s="1">
        <v>106</v>
      </c>
      <c r="G64" s="1">
        <v>79</v>
      </c>
      <c r="H64" s="1">
        <v>35</v>
      </c>
      <c r="I64" s="1">
        <f t="shared" si="2"/>
        <v>0.77142857142857146</v>
      </c>
      <c r="J64" s="1">
        <v>10</v>
      </c>
    </row>
    <row r="65" spans="1:10" x14ac:dyDescent="0.4">
      <c r="A65" s="9">
        <v>20210507</v>
      </c>
      <c r="B65" s="9">
        <v>20</v>
      </c>
      <c r="C65" s="1" t="s">
        <v>129</v>
      </c>
      <c r="D65" s="1" t="str">
        <f t="shared" si="0"/>
        <v>D_10_20</v>
      </c>
      <c r="E65" s="1" t="str">
        <f t="shared" si="1"/>
        <v>D</v>
      </c>
      <c r="F65" s="1">
        <v>94</v>
      </c>
      <c r="G65" s="1">
        <v>57</v>
      </c>
      <c r="H65" s="1">
        <v>35</v>
      </c>
      <c r="I65" s="1">
        <f t="shared" si="2"/>
        <v>1.0571428571428572</v>
      </c>
      <c r="J65" s="1">
        <v>10</v>
      </c>
    </row>
    <row r="66" spans="1:10" x14ac:dyDescent="0.4">
      <c r="A66" s="9">
        <v>20210507</v>
      </c>
      <c r="B66" s="9">
        <v>20</v>
      </c>
      <c r="C66" s="1" t="s">
        <v>132</v>
      </c>
      <c r="D66" s="1" t="str">
        <f t="shared" si="0"/>
        <v>D_10_20</v>
      </c>
      <c r="E66" s="1" t="str">
        <f t="shared" si="1"/>
        <v>D</v>
      </c>
      <c r="F66" s="1">
        <v>91</v>
      </c>
      <c r="G66" s="1">
        <v>53</v>
      </c>
      <c r="H66" s="1">
        <v>35</v>
      </c>
      <c r="I66" s="1">
        <f t="shared" si="2"/>
        <v>1.0857142857142856</v>
      </c>
      <c r="J66" s="1">
        <v>10</v>
      </c>
    </row>
    <row r="67" spans="1:10" x14ac:dyDescent="0.4">
      <c r="A67" s="9">
        <v>20210507</v>
      </c>
      <c r="B67" s="9">
        <v>20</v>
      </c>
      <c r="C67" s="1" t="s">
        <v>147</v>
      </c>
      <c r="D67" s="1" t="str">
        <f t="shared" ref="D67:D111" si="3">E67&amp;"_"&amp;J67&amp;"_"&amp;B67</f>
        <v>D_10_20</v>
      </c>
      <c r="E67" s="1" t="str">
        <f t="shared" ref="E67:E111" si="4">LEFT(C67,1)</f>
        <v>D</v>
      </c>
      <c r="F67" s="1">
        <v>91</v>
      </c>
      <c r="G67" s="1">
        <v>34</v>
      </c>
      <c r="H67" s="1">
        <v>35</v>
      </c>
      <c r="I67" s="1">
        <f t="shared" ref="I67:I111" si="5">((F67-G67)/H67)</f>
        <v>1.6285714285714286</v>
      </c>
      <c r="J67" s="1">
        <v>10</v>
      </c>
    </row>
    <row r="68" spans="1:10" x14ac:dyDescent="0.4">
      <c r="A68" s="9">
        <v>20210507</v>
      </c>
      <c r="B68" s="9">
        <v>20</v>
      </c>
      <c r="C68" s="1" t="s">
        <v>145</v>
      </c>
      <c r="D68" s="1" t="str">
        <f t="shared" si="3"/>
        <v>D_10_20</v>
      </c>
      <c r="E68" s="1" t="str">
        <f t="shared" si="4"/>
        <v>D</v>
      </c>
      <c r="F68" s="1">
        <v>87</v>
      </c>
      <c r="G68" s="1">
        <v>52</v>
      </c>
      <c r="H68" s="1">
        <v>35</v>
      </c>
      <c r="I68" s="1">
        <f t="shared" si="5"/>
        <v>1</v>
      </c>
      <c r="J68" s="1">
        <v>10</v>
      </c>
    </row>
    <row r="69" spans="1:10" x14ac:dyDescent="0.4">
      <c r="A69" s="9">
        <v>20210507</v>
      </c>
      <c r="B69" s="9">
        <v>20</v>
      </c>
      <c r="C69" s="1" t="s">
        <v>136</v>
      </c>
      <c r="D69" s="1" t="str">
        <f t="shared" si="3"/>
        <v>D_10_20</v>
      </c>
      <c r="E69" s="1" t="str">
        <f t="shared" si="4"/>
        <v>D</v>
      </c>
      <c r="F69" s="1">
        <v>92</v>
      </c>
      <c r="G69" s="1">
        <v>82</v>
      </c>
      <c r="H69" s="1">
        <v>35</v>
      </c>
      <c r="I69" s="1">
        <f t="shared" si="5"/>
        <v>0.2857142857142857</v>
      </c>
      <c r="J69" s="1">
        <v>10</v>
      </c>
    </row>
    <row r="70" spans="1:10" x14ac:dyDescent="0.4">
      <c r="A70" s="9">
        <v>20210507</v>
      </c>
      <c r="B70" s="9">
        <v>20</v>
      </c>
      <c r="C70" s="1" t="s">
        <v>137</v>
      </c>
      <c r="D70" s="1" t="str">
        <f t="shared" si="3"/>
        <v>D_10_20</v>
      </c>
      <c r="E70" s="1" t="str">
        <f t="shared" si="4"/>
        <v>D</v>
      </c>
      <c r="F70" s="1">
        <v>99</v>
      </c>
      <c r="G70" s="1">
        <v>74</v>
      </c>
      <c r="H70" s="1">
        <v>35</v>
      </c>
      <c r="I70" s="1">
        <f t="shared" si="5"/>
        <v>0.7142857142857143</v>
      </c>
      <c r="J70" s="1">
        <v>10</v>
      </c>
    </row>
    <row r="71" spans="1:10" x14ac:dyDescent="0.4">
      <c r="A71" s="9">
        <v>20210507</v>
      </c>
      <c r="B71" s="9">
        <v>20</v>
      </c>
      <c r="C71" s="1" t="s">
        <v>121</v>
      </c>
      <c r="D71" s="1" t="str">
        <f t="shared" si="3"/>
        <v>D_10_20</v>
      </c>
      <c r="E71" s="1" t="str">
        <f t="shared" si="4"/>
        <v>D</v>
      </c>
      <c r="F71" s="1">
        <v>83</v>
      </c>
      <c r="G71" s="1">
        <v>66</v>
      </c>
      <c r="H71" s="1">
        <v>35</v>
      </c>
      <c r="I71" s="1">
        <f t="shared" si="5"/>
        <v>0.48571428571428571</v>
      </c>
      <c r="J71" s="1">
        <v>10</v>
      </c>
    </row>
    <row r="72" spans="1:10" x14ac:dyDescent="0.4">
      <c r="A72" s="9">
        <v>20210507</v>
      </c>
      <c r="B72" s="9">
        <v>20</v>
      </c>
      <c r="C72" s="1" t="s">
        <v>158</v>
      </c>
      <c r="D72" s="1" t="str">
        <f t="shared" si="3"/>
        <v>D_10_20</v>
      </c>
      <c r="E72" s="1" t="str">
        <f t="shared" si="4"/>
        <v>D</v>
      </c>
      <c r="F72" s="1">
        <v>101</v>
      </c>
      <c r="G72" s="1">
        <v>37</v>
      </c>
      <c r="H72" s="1">
        <v>35</v>
      </c>
      <c r="I72" s="1">
        <f t="shared" si="5"/>
        <v>1.8285714285714285</v>
      </c>
      <c r="J72" s="1">
        <v>10</v>
      </c>
    </row>
    <row r="73" spans="1:10" x14ac:dyDescent="0.4">
      <c r="A73" s="9">
        <v>20210507</v>
      </c>
      <c r="B73" s="9">
        <v>20</v>
      </c>
      <c r="C73" s="1" t="s">
        <v>115</v>
      </c>
      <c r="D73" s="1" t="str">
        <f t="shared" si="3"/>
        <v>D_10_20</v>
      </c>
      <c r="E73" s="1" t="str">
        <f t="shared" si="4"/>
        <v>D</v>
      </c>
      <c r="F73" s="1">
        <v>107</v>
      </c>
      <c r="G73" s="1">
        <v>52</v>
      </c>
      <c r="H73" s="1">
        <v>35</v>
      </c>
      <c r="I73" s="1">
        <f t="shared" si="5"/>
        <v>1.5714285714285714</v>
      </c>
      <c r="J73" s="1">
        <v>10</v>
      </c>
    </row>
    <row r="74" spans="1:10" x14ac:dyDescent="0.4">
      <c r="A74" s="9">
        <v>20210507</v>
      </c>
      <c r="B74" s="9">
        <v>20</v>
      </c>
      <c r="C74" s="1" t="s">
        <v>135</v>
      </c>
      <c r="D74" s="1" t="str">
        <f t="shared" si="3"/>
        <v>D_10_20</v>
      </c>
      <c r="E74" s="1" t="str">
        <f t="shared" si="4"/>
        <v>D</v>
      </c>
      <c r="F74" s="1">
        <v>93</v>
      </c>
      <c r="G74" s="1">
        <v>89</v>
      </c>
      <c r="H74" s="1">
        <v>35</v>
      </c>
      <c r="I74" s="1">
        <f t="shared" si="5"/>
        <v>0.11428571428571428</v>
      </c>
      <c r="J74" s="1">
        <v>10</v>
      </c>
    </row>
    <row r="75" spans="1:10" x14ac:dyDescent="0.4">
      <c r="A75" s="9">
        <v>20210507</v>
      </c>
      <c r="B75" s="9">
        <v>20</v>
      </c>
      <c r="C75" s="1" t="s">
        <v>141</v>
      </c>
      <c r="D75" s="1" t="str">
        <f t="shared" si="3"/>
        <v>D_10_20</v>
      </c>
      <c r="E75" s="1" t="str">
        <f t="shared" si="4"/>
        <v>D</v>
      </c>
      <c r="F75" s="1">
        <v>79</v>
      </c>
      <c r="G75" s="1">
        <v>71</v>
      </c>
      <c r="H75" s="1">
        <v>35</v>
      </c>
      <c r="I75" s="1">
        <f t="shared" si="5"/>
        <v>0.22857142857142856</v>
      </c>
      <c r="J75" s="1">
        <v>10</v>
      </c>
    </row>
    <row r="76" spans="1:10" x14ac:dyDescent="0.4">
      <c r="A76" s="9">
        <v>20210507</v>
      </c>
      <c r="B76" s="9">
        <v>20</v>
      </c>
      <c r="C76" s="1" t="s">
        <v>150</v>
      </c>
      <c r="D76" s="1" t="str">
        <f t="shared" si="3"/>
        <v>D_10_20</v>
      </c>
      <c r="E76" s="1" t="str">
        <f t="shared" si="4"/>
        <v>D</v>
      </c>
      <c r="F76" s="1">
        <v>71</v>
      </c>
      <c r="G76" s="1">
        <v>34</v>
      </c>
      <c r="H76" s="1">
        <v>35</v>
      </c>
      <c r="I76" s="1">
        <f t="shared" si="5"/>
        <v>1.0571428571428572</v>
      </c>
      <c r="J76" s="1">
        <v>10</v>
      </c>
    </row>
    <row r="77" spans="1:10" x14ac:dyDescent="0.4">
      <c r="A77" s="9">
        <v>20210507</v>
      </c>
      <c r="B77" s="9">
        <v>20</v>
      </c>
      <c r="C77" s="1" t="s">
        <v>168</v>
      </c>
      <c r="D77" s="1" t="str">
        <f t="shared" si="3"/>
        <v>D_10_20</v>
      </c>
      <c r="E77" s="1" t="str">
        <f t="shared" si="4"/>
        <v>D</v>
      </c>
      <c r="F77" s="1">
        <v>88</v>
      </c>
      <c r="G77" s="1">
        <v>56</v>
      </c>
      <c r="H77" s="1">
        <v>35</v>
      </c>
      <c r="I77" s="1">
        <f t="shared" si="5"/>
        <v>0.91428571428571426</v>
      </c>
      <c r="J77" s="1">
        <v>10</v>
      </c>
    </row>
    <row r="78" spans="1:10" x14ac:dyDescent="0.4">
      <c r="A78" s="9">
        <v>20210507</v>
      </c>
      <c r="B78" s="9">
        <v>20</v>
      </c>
      <c r="C78" s="1" t="s">
        <v>167</v>
      </c>
      <c r="D78" s="1" t="str">
        <f t="shared" si="3"/>
        <v>D_10_20</v>
      </c>
      <c r="E78" s="1" t="str">
        <f t="shared" si="4"/>
        <v>D</v>
      </c>
      <c r="F78" s="1">
        <v>91</v>
      </c>
      <c r="G78" s="1">
        <v>58</v>
      </c>
      <c r="H78" s="1">
        <v>35</v>
      </c>
      <c r="I78" s="1">
        <f t="shared" si="5"/>
        <v>0.94285714285714284</v>
      </c>
      <c r="J78" s="1">
        <v>10</v>
      </c>
    </row>
    <row r="79" spans="1:10" x14ac:dyDescent="0.4">
      <c r="A79" s="9">
        <v>20210507</v>
      </c>
      <c r="B79" s="9">
        <v>20</v>
      </c>
      <c r="C79" s="1" t="s">
        <v>149</v>
      </c>
      <c r="D79" s="1" t="str">
        <f t="shared" si="3"/>
        <v>D_10_20</v>
      </c>
      <c r="E79" s="1" t="str">
        <f t="shared" si="4"/>
        <v>D</v>
      </c>
      <c r="F79" s="1">
        <v>93</v>
      </c>
      <c r="G79" s="1">
        <v>36</v>
      </c>
      <c r="H79" s="1">
        <v>35</v>
      </c>
      <c r="I79" s="1">
        <f t="shared" si="5"/>
        <v>1.6285714285714286</v>
      </c>
      <c r="J79" s="1">
        <v>10</v>
      </c>
    </row>
    <row r="80" spans="1:10" x14ac:dyDescent="0.4">
      <c r="A80" s="9">
        <v>20210507</v>
      </c>
      <c r="B80" s="9">
        <v>20</v>
      </c>
      <c r="C80" s="1" t="s">
        <v>49</v>
      </c>
      <c r="D80" s="1" t="str">
        <f t="shared" si="3"/>
        <v>T_10_20</v>
      </c>
      <c r="E80" s="1" t="str">
        <f t="shared" si="4"/>
        <v>T</v>
      </c>
      <c r="F80" s="1">
        <v>85</v>
      </c>
      <c r="G80" s="1">
        <v>56</v>
      </c>
      <c r="H80" s="1">
        <v>35</v>
      </c>
      <c r="I80" s="1">
        <f t="shared" si="5"/>
        <v>0.82857142857142863</v>
      </c>
      <c r="J80" s="1">
        <v>10</v>
      </c>
    </row>
    <row r="81" spans="1:10" x14ac:dyDescent="0.4">
      <c r="A81" s="9">
        <v>20210507</v>
      </c>
      <c r="B81" s="9">
        <v>20</v>
      </c>
      <c r="C81" s="1" t="s">
        <v>42</v>
      </c>
      <c r="D81" s="1" t="str">
        <f t="shared" si="3"/>
        <v>T_10_20</v>
      </c>
      <c r="E81" s="1" t="str">
        <f t="shared" si="4"/>
        <v>T</v>
      </c>
      <c r="F81" s="1">
        <v>92</v>
      </c>
      <c r="G81" s="1">
        <v>53</v>
      </c>
      <c r="H81" s="1">
        <v>35</v>
      </c>
      <c r="I81" s="1">
        <f t="shared" si="5"/>
        <v>1.1142857142857143</v>
      </c>
      <c r="J81" s="1">
        <v>10</v>
      </c>
    </row>
    <row r="82" spans="1:10" x14ac:dyDescent="0.4">
      <c r="A82" s="9">
        <v>20210507</v>
      </c>
      <c r="B82" s="9">
        <v>20</v>
      </c>
      <c r="C82" s="1" t="s">
        <v>41</v>
      </c>
      <c r="D82" s="1" t="str">
        <f t="shared" si="3"/>
        <v>T_10_20</v>
      </c>
      <c r="E82" s="1" t="str">
        <f t="shared" si="4"/>
        <v>T</v>
      </c>
      <c r="F82" s="1">
        <v>99</v>
      </c>
      <c r="G82" s="1">
        <v>58</v>
      </c>
      <c r="H82" s="1">
        <v>35</v>
      </c>
      <c r="I82" s="1">
        <f t="shared" si="5"/>
        <v>1.1714285714285715</v>
      </c>
      <c r="J82" s="1">
        <v>10</v>
      </c>
    </row>
    <row r="83" spans="1:10" x14ac:dyDescent="0.4">
      <c r="A83" s="9">
        <v>20210507</v>
      </c>
      <c r="B83" s="9">
        <v>20</v>
      </c>
      <c r="C83" s="1" t="s">
        <v>153</v>
      </c>
      <c r="D83" s="1" t="str">
        <f t="shared" si="3"/>
        <v>T_10_20</v>
      </c>
      <c r="E83" s="1" t="str">
        <f t="shared" si="4"/>
        <v>T</v>
      </c>
      <c r="F83" s="1">
        <v>101</v>
      </c>
      <c r="G83" s="1">
        <v>63</v>
      </c>
      <c r="H83" s="1">
        <v>35</v>
      </c>
      <c r="I83" s="1">
        <f t="shared" si="5"/>
        <v>1.0857142857142856</v>
      </c>
      <c r="J83" s="1">
        <v>10</v>
      </c>
    </row>
    <row r="84" spans="1:10" x14ac:dyDescent="0.4">
      <c r="A84" s="9">
        <v>20210507</v>
      </c>
      <c r="B84" s="9">
        <v>20</v>
      </c>
      <c r="C84" s="1" t="s">
        <v>58</v>
      </c>
      <c r="D84" s="1" t="str">
        <f t="shared" si="3"/>
        <v>T_10_20</v>
      </c>
      <c r="E84" s="1" t="str">
        <f t="shared" si="4"/>
        <v>T</v>
      </c>
      <c r="F84" s="1">
        <v>93</v>
      </c>
      <c r="G84" s="1">
        <v>51</v>
      </c>
      <c r="H84" s="1">
        <v>35</v>
      </c>
      <c r="I84" s="1">
        <f t="shared" si="5"/>
        <v>1.2</v>
      </c>
      <c r="J84" s="1">
        <v>10</v>
      </c>
    </row>
    <row r="85" spans="1:10" x14ac:dyDescent="0.4">
      <c r="A85" s="9">
        <v>20210507</v>
      </c>
      <c r="B85" s="9">
        <v>20</v>
      </c>
      <c r="C85" s="1" t="s">
        <v>48</v>
      </c>
      <c r="D85" s="1" t="str">
        <f t="shared" si="3"/>
        <v>T_10_20</v>
      </c>
      <c r="E85" s="1" t="str">
        <f t="shared" si="4"/>
        <v>T</v>
      </c>
      <c r="F85" s="1">
        <v>93</v>
      </c>
      <c r="G85" s="1">
        <v>60</v>
      </c>
      <c r="H85" s="1">
        <v>35</v>
      </c>
      <c r="I85" s="1">
        <f t="shared" si="5"/>
        <v>0.94285714285714284</v>
      </c>
      <c r="J85" s="1">
        <v>10</v>
      </c>
    </row>
    <row r="86" spans="1:10" x14ac:dyDescent="0.4">
      <c r="A86" s="9">
        <v>20210507</v>
      </c>
      <c r="B86" s="9">
        <v>20</v>
      </c>
      <c r="C86" s="1" t="s">
        <v>55</v>
      </c>
      <c r="D86" s="1" t="str">
        <f t="shared" si="3"/>
        <v>T_10_20</v>
      </c>
      <c r="E86" s="1" t="str">
        <f t="shared" si="4"/>
        <v>T</v>
      </c>
      <c r="F86" s="1">
        <v>92</v>
      </c>
      <c r="G86" s="1">
        <v>52</v>
      </c>
      <c r="H86" s="1">
        <v>35</v>
      </c>
      <c r="I86" s="1">
        <f t="shared" si="5"/>
        <v>1.1428571428571428</v>
      </c>
      <c r="J86" s="1">
        <v>10</v>
      </c>
    </row>
    <row r="87" spans="1:10" x14ac:dyDescent="0.4">
      <c r="A87" s="9">
        <v>20210507</v>
      </c>
      <c r="B87" s="9">
        <v>20</v>
      </c>
      <c r="C87" s="1" t="s">
        <v>152</v>
      </c>
      <c r="D87" s="1" t="str">
        <f t="shared" si="3"/>
        <v>T_10_20</v>
      </c>
      <c r="E87" s="1" t="str">
        <f t="shared" si="4"/>
        <v>T</v>
      </c>
      <c r="F87" s="1">
        <v>93</v>
      </c>
      <c r="G87" s="1">
        <v>55</v>
      </c>
      <c r="H87" s="1">
        <v>35</v>
      </c>
      <c r="I87" s="1">
        <f t="shared" si="5"/>
        <v>1.0857142857142856</v>
      </c>
      <c r="J87" s="1">
        <v>10</v>
      </c>
    </row>
    <row r="88" spans="1:10" x14ac:dyDescent="0.4">
      <c r="A88" s="9">
        <v>20210507</v>
      </c>
      <c r="B88" s="9">
        <v>20</v>
      </c>
      <c r="C88" s="1" t="s">
        <v>70</v>
      </c>
      <c r="D88" s="1" t="str">
        <f t="shared" si="3"/>
        <v>T_10_20</v>
      </c>
      <c r="E88" s="1" t="str">
        <f t="shared" si="4"/>
        <v>T</v>
      </c>
      <c r="F88" s="1">
        <v>97</v>
      </c>
      <c r="G88" s="1">
        <v>79</v>
      </c>
      <c r="H88" s="1">
        <v>35</v>
      </c>
      <c r="I88" s="1">
        <f t="shared" si="5"/>
        <v>0.51428571428571423</v>
      </c>
      <c r="J88" s="1">
        <v>10</v>
      </c>
    </row>
    <row r="89" spans="1:10" x14ac:dyDescent="0.4">
      <c r="A89" s="9">
        <v>20210507</v>
      </c>
      <c r="B89" s="9">
        <v>20</v>
      </c>
      <c r="C89" s="1" t="s">
        <v>67</v>
      </c>
      <c r="D89" s="1" t="str">
        <f t="shared" si="3"/>
        <v>T_10_20</v>
      </c>
      <c r="E89" s="1" t="str">
        <f t="shared" si="4"/>
        <v>T</v>
      </c>
      <c r="F89" s="1">
        <v>90</v>
      </c>
      <c r="G89" s="1">
        <v>47</v>
      </c>
      <c r="H89" s="1">
        <v>35</v>
      </c>
      <c r="I89" s="1">
        <f t="shared" si="5"/>
        <v>1.2285714285714286</v>
      </c>
      <c r="J89" s="1">
        <v>10</v>
      </c>
    </row>
    <row r="90" spans="1:10" x14ac:dyDescent="0.4">
      <c r="A90" s="9">
        <v>20210507</v>
      </c>
      <c r="B90" s="9">
        <v>20</v>
      </c>
      <c r="C90" s="1" t="s">
        <v>51</v>
      </c>
      <c r="D90" s="1" t="str">
        <f t="shared" si="3"/>
        <v>T_10_20</v>
      </c>
      <c r="E90" s="1" t="str">
        <f t="shared" si="4"/>
        <v>T</v>
      </c>
      <c r="F90" s="1">
        <v>94</v>
      </c>
      <c r="G90" s="1">
        <v>57</v>
      </c>
      <c r="H90" s="1">
        <v>35</v>
      </c>
      <c r="I90" s="1">
        <f t="shared" si="5"/>
        <v>1.0571428571428572</v>
      </c>
      <c r="J90" s="1">
        <v>10</v>
      </c>
    </row>
    <row r="91" spans="1:10" x14ac:dyDescent="0.4">
      <c r="A91" s="9">
        <v>20210507</v>
      </c>
      <c r="B91" s="9">
        <v>20</v>
      </c>
      <c r="C91" s="1" t="s">
        <v>56</v>
      </c>
      <c r="D91" s="1" t="str">
        <f t="shared" si="3"/>
        <v>T_10_20</v>
      </c>
      <c r="E91" s="1" t="str">
        <f t="shared" si="4"/>
        <v>T</v>
      </c>
      <c r="F91" s="1">
        <v>82</v>
      </c>
      <c r="G91" s="1">
        <v>46</v>
      </c>
      <c r="H91" s="1">
        <v>35</v>
      </c>
      <c r="I91" s="1">
        <f t="shared" si="5"/>
        <v>1.0285714285714285</v>
      </c>
      <c r="J91" s="1">
        <v>10</v>
      </c>
    </row>
    <row r="92" spans="1:10" x14ac:dyDescent="0.4">
      <c r="A92" s="9">
        <v>20210507</v>
      </c>
      <c r="B92" s="9">
        <v>20</v>
      </c>
      <c r="C92" s="1" t="s">
        <v>155</v>
      </c>
      <c r="D92" s="1" t="str">
        <f t="shared" si="3"/>
        <v>T_10_20</v>
      </c>
      <c r="E92" s="1" t="str">
        <f t="shared" si="4"/>
        <v>T</v>
      </c>
      <c r="F92" s="1">
        <v>88</v>
      </c>
      <c r="G92" s="1">
        <v>59</v>
      </c>
      <c r="H92" s="1">
        <v>35</v>
      </c>
      <c r="I92" s="1">
        <f t="shared" si="5"/>
        <v>0.82857142857142863</v>
      </c>
      <c r="J92" s="1">
        <v>10</v>
      </c>
    </row>
    <row r="93" spans="1:10" x14ac:dyDescent="0.4">
      <c r="A93" s="9">
        <v>20210507</v>
      </c>
      <c r="B93" s="9">
        <v>20</v>
      </c>
      <c r="C93" s="1" t="s">
        <v>154</v>
      </c>
      <c r="D93" s="1" t="str">
        <f t="shared" si="3"/>
        <v>T_10_20</v>
      </c>
      <c r="E93" s="1" t="str">
        <f t="shared" si="4"/>
        <v>T</v>
      </c>
      <c r="F93" s="1">
        <v>103</v>
      </c>
      <c r="G93" s="1">
        <v>40</v>
      </c>
      <c r="H93" s="1">
        <v>35</v>
      </c>
      <c r="I93" s="1">
        <f t="shared" si="5"/>
        <v>1.8</v>
      </c>
      <c r="J93" s="1">
        <v>10</v>
      </c>
    </row>
    <row r="94" spans="1:10" x14ac:dyDescent="0.4">
      <c r="A94" s="9">
        <v>20210507</v>
      </c>
      <c r="B94" s="9">
        <v>20</v>
      </c>
      <c r="C94" s="1" t="s">
        <v>53</v>
      </c>
      <c r="D94" s="1" t="str">
        <f t="shared" si="3"/>
        <v>T_10_20</v>
      </c>
      <c r="E94" s="1" t="str">
        <f t="shared" si="4"/>
        <v>T</v>
      </c>
      <c r="F94" s="1">
        <v>95</v>
      </c>
      <c r="G94" s="1">
        <v>69</v>
      </c>
      <c r="H94" s="1">
        <v>35</v>
      </c>
      <c r="I94" s="1">
        <f t="shared" si="5"/>
        <v>0.74285714285714288</v>
      </c>
      <c r="J94" s="1">
        <v>10</v>
      </c>
    </row>
    <row r="95" spans="1:10" x14ac:dyDescent="0.4">
      <c r="A95" s="9">
        <v>20210507</v>
      </c>
      <c r="B95" s="9">
        <v>20</v>
      </c>
      <c r="C95" s="1" t="s">
        <v>62</v>
      </c>
      <c r="D95" s="1" t="str">
        <f t="shared" si="3"/>
        <v>T_10_20</v>
      </c>
      <c r="E95" s="1" t="str">
        <f t="shared" si="4"/>
        <v>T</v>
      </c>
      <c r="F95" s="1">
        <v>92</v>
      </c>
      <c r="G95" s="1">
        <v>36</v>
      </c>
      <c r="H95" s="1">
        <v>35</v>
      </c>
      <c r="I95" s="1">
        <f t="shared" si="5"/>
        <v>1.6</v>
      </c>
      <c r="J95" s="1">
        <v>10</v>
      </c>
    </row>
    <row r="96" spans="1:10" x14ac:dyDescent="0.4">
      <c r="A96" s="9">
        <v>20210507</v>
      </c>
      <c r="B96" s="9">
        <v>20</v>
      </c>
      <c r="C96" s="1" t="s">
        <v>46</v>
      </c>
      <c r="D96" s="1" t="str">
        <f t="shared" si="3"/>
        <v>T_10_20</v>
      </c>
      <c r="E96" s="1" t="str">
        <f t="shared" si="4"/>
        <v>T</v>
      </c>
      <c r="F96" s="1">
        <v>95</v>
      </c>
      <c r="G96" s="1">
        <v>62</v>
      </c>
      <c r="H96" s="1">
        <v>35</v>
      </c>
      <c r="I96" s="1">
        <f t="shared" si="5"/>
        <v>0.94285714285714284</v>
      </c>
      <c r="J96" s="1">
        <v>10</v>
      </c>
    </row>
    <row r="97" spans="1:10" x14ac:dyDescent="0.4">
      <c r="A97" s="9">
        <v>20210507</v>
      </c>
      <c r="B97" s="9">
        <v>20</v>
      </c>
      <c r="C97" s="1" t="s">
        <v>160</v>
      </c>
      <c r="D97" s="1" t="str">
        <f t="shared" si="3"/>
        <v>T_10_20</v>
      </c>
      <c r="E97" s="1" t="str">
        <f t="shared" si="4"/>
        <v>T</v>
      </c>
      <c r="F97" s="1">
        <v>88</v>
      </c>
      <c r="G97" s="1">
        <v>69</v>
      </c>
      <c r="H97" s="1">
        <v>35</v>
      </c>
      <c r="I97" s="1">
        <f t="shared" si="5"/>
        <v>0.54285714285714282</v>
      </c>
      <c r="J97" s="1">
        <v>10</v>
      </c>
    </row>
    <row r="98" spans="1:10" x14ac:dyDescent="0.4">
      <c r="A98" s="9">
        <v>20210507</v>
      </c>
      <c r="B98" s="9">
        <v>20</v>
      </c>
      <c r="C98" s="1" t="s">
        <v>66</v>
      </c>
      <c r="D98" s="1" t="str">
        <f t="shared" si="3"/>
        <v>T_10_20</v>
      </c>
      <c r="E98" s="1" t="str">
        <f t="shared" si="4"/>
        <v>T</v>
      </c>
      <c r="F98" s="1">
        <v>96</v>
      </c>
      <c r="G98" s="1">
        <v>62</v>
      </c>
      <c r="H98" s="1">
        <v>35</v>
      </c>
      <c r="I98" s="1">
        <f t="shared" si="5"/>
        <v>0.97142857142857142</v>
      </c>
      <c r="J98" s="1">
        <v>10</v>
      </c>
    </row>
    <row r="99" spans="1:10" x14ac:dyDescent="0.4">
      <c r="A99" s="9">
        <v>20210507</v>
      </c>
      <c r="B99" s="9">
        <v>20</v>
      </c>
      <c r="C99" s="1" t="s">
        <v>50</v>
      </c>
      <c r="D99" s="1" t="str">
        <f t="shared" si="3"/>
        <v>T_10_20</v>
      </c>
      <c r="E99" s="1" t="str">
        <f t="shared" si="4"/>
        <v>T</v>
      </c>
      <c r="F99" s="1">
        <v>88</v>
      </c>
      <c r="G99" s="1">
        <v>56</v>
      </c>
      <c r="H99" s="1">
        <v>35</v>
      </c>
      <c r="I99" s="1">
        <f t="shared" si="5"/>
        <v>0.91428571428571426</v>
      </c>
      <c r="J99" s="1">
        <v>10</v>
      </c>
    </row>
    <row r="100" spans="1:10" x14ac:dyDescent="0.4">
      <c r="A100" s="9">
        <v>20210507</v>
      </c>
      <c r="B100" s="9">
        <v>20</v>
      </c>
      <c r="C100" s="1" t="s">
        <v>156</v>
      </c>
      <c r="D100" s="1" t="str">
        <f t="shared" si="3"/>
        <v>T_10_20</v>
      </c>
      <c r="E100" s="1" t="str">
        <f t="shared" si="4"/>
        <v>T</v>
      </c>
      <c r="F100" s="1">
        <v>100</v>
      </c>
      <c r="G100" s="1">
        <v>45</v>
      </c>
      <c r="H100" s="1">
        <v>35</v>
      </c>
      <c r="I100" s="1">
        <f t="shared" si="5"/>
        <v>1.5714285714285714</v>
      </c>
      <c r="J100" s="1">
        <v>10</v>
      </c>
    </row>
    <row r="101" spans="1:10" x14ac:dyDescent="0.4">
      <c r="A101" s="9">
        <v>20210507</v>
      </c>
      <c r="B101" s="9">
        <v>20</v>
      </c>
      <c r="C101" s="1" t="s">
        <v>44</v>
      </c>
      <c r="D101" s="1" t="str">
        <f t="shared" si="3"/>
        <v>T_10_20</v>
      </c>
      <c r="E101" s="1" t="str">
        <f t="shared" si="4"/>
        <v>T</v>
      </c>
      <c r="F101" s="1">
        <v>103</v>
      </c>
      <c r="G101" s="1">
        <v>30</v>
      </c>
      <c r="H101" s="1">
        <v>35</v>
      </c>
      <c r="I101" s="1">
        <f t="shared" si="5"/>
        <v>2.0857142857142859</v>
      </c>
      <c r="J101" s="1">
        <v>10</v>
      </c>
    </row>
    <row r="102" spans="1:10" x14ac:dyDescent="0.4">
      <c r="A102" s="9">
        <v>20210507</v>
      </c>
      <c r="B102" s="9">
        <v>20</v>
      </c>
      <c r="C102" s="1" t="s">
        <v>161</v>
      </c>
      <c r="D102" s="1" t="str">
        <f t="shared" si="3"/>
        <v>T_10_20</v>
      </c>
      <c r="E102" s="1" t="str">
        <f t="shared" si="4"/>
        <v>T</v>
      </c>
      <c r="F102" s="1">
        <v>99</v>
      </c>
      <c r="G102" s="1">
        <v>56</v>
      </c>
      <c r="H102" s="1">
        <v>35</v>
      </c>
      <c r="I102" s="1">
        <f t="shared" si="5"/>
        <v>1.2285714285714286</v>
      </c>
      <c r="J102" s="1">
        <v>10</v>
      </c>
    </row>
    <row r="103" spans="1:10" x14ac:dyDescent="0.4">
      <c r="A103" s="9">
        <v>20210507</v>
      </c>
      <c r="B103" s="9">
        <v>20</v>
      </c>
      <c r="C103" s="1" t="s">
        <v>60</v>
      </c>
      <c r="D103" s="1" t="str">
        <f t="shared" si="3"/>
        <v>T_10_20</v>
      </c>
      <c r="E103" s="1" t="str">
        <f t="shared" si="4"/>
        <v>T</v>
      </c>
      <c r="F103" s="1">
        <v>96</v>
      </c>
      <c r="G103" s="1">
        <v>52</v>
      </c>
      <c r="H103" s="1">
        <v>35</v>
      </c>
      <c r="I103" s="1">
        <f t="shared" si="5"/>
        <v>1.2571428571428571</v>
      </c>
      <c r="J103" s="1">
        <v>10</v>
      </c>
    </row>
    <row r="104" spans="1:10" x14ac:dyDescent="0.4">
      <c r="A104" s="9">
        <v>20210507</v>
      </c>
      <c r="B104" s="9">
        <v>20</v>
      </c>
      <c r="C104" s="1" t="s">
        <v>54</v>
      </c>
      <c r="D104" s="1" t="str">
        <f t="shared" si="3"/>
        <v>T_10_20</v>
      </c>
      <c r="E104" s="1" t="str">
        <f t="shared" si="4"/>
        <v>T</v>
      </c>
      <c r="F104" s="1">
        <v>87</v>
      </c>
      <c r="G104" s="1">
        <v>59</v>
      </c>
      <c r="H104" s="1">
        <v>35</v>
      </c>
      <c r="I104" s="1">
        <f t="shared" si="5"/>
        <v>0.8</v>
      </c>
      <c r="J104" s="1">
        <v>10</v>
      </c>
    </row>
    <row r="105" spans="1:10" x14ac:dyDescent="0.4">
      <c r="A105" s="9">
        <v>20210507</v>
      </c>
      <c r="B105" s="9">
        <v>20</v>
      </c>
      <c r="C105" s="1" t="s">
        <v>68</v>
      </c>
      <c r="D105" s="1" t="str">
        <f t="shared" si="3"/>
        <v>T_10_20</v>
      </c>
      <c r="E105" s="1" t="str">
        <f t="shared" si="4"/>
        <v>T</v>
      </c>
      <c r="F105" s="1">
        <v>88</v>
      </c>
      <c r="G105" s="1">
        <v>38</v>
      </c>
      <c r="H105" s="1">
        <v>35</v>
      </c>
      <c r="I105" s="1">
        <f t="shared" si="5"/>
        <v>1.4285714285714286</v>
      </c>
      <c r="J105" s="1">
        <v>10</v>
      </c>
    </row>
    <row r="106" spans="1:10" x14ac:dyDescent="0.4">
      <c r="A106" s="9">
        <v>20210507</v>
      </c>
      <c r="B106" s="9">
        <v>20</v>
      </c>
      <c r="C106" s="1" t="s">
        <v>69</v>
      </c>
      <c r="D106" s="1" t="str">
        <f t="shared" si="3"/>
        <v>T_10_20</v>
      </c>
      <c r="E106" s="1" t="str">
        <f t="shared" si="4"/>
        <v>T</v>
      </c>
      <c r="F106" s="1">
        <v>89</v>
      </c>
      <c r="G106" s="1">
        <v>52</v>
      </c>
      <c r="H106" s="1">
        <v>35</v>
      </c>
      <c r="I106" s="1">
        <f t="shared" si="5"/>
        <v>1.0571428571428572</v>
      </c>
      <c r="J106" s="1">
        <v>10</v>
      </c>
    </row>
    <row r="107" spans="1:10" x14ac:dyDescent="0.4">
      <c r="A107" s="9">
        <v>20210507</v>
      </c>
      <c r="B107" s="9">
        <v>20</v>
      </c>
      <c r="C107" s="1" t="s">
        <v>57</v>
      </c>
      <c r="D107" s="1" t="str">
        <f t="shared" si="3"/>
        <v>T_10_20</v>
      </c>
      <c r="E107" s="1" t="str">
        <f t="shared" si="4"/>
        <v>T</v>
      </c>
      <c r="F107" s="1">
        <v>83</v>
      </c>
      <c r="G107" s="1">
        <v>60</v>
      </c>
      <c r="H107" s="1">
        <v>35</v>
      </c>
      <c r="I107" s="1">
        <f t="shared" si="5"/>
        <v>0.65714285714285714</v>
      </c>
      <c r="J107" s="1">
        <v>10</v>
      </c>
    </row>
    <row r="108" spans="1:10" x14ac:dyDescent="0.4">
      <c r="A108" s="9">
        <v>20210507</v>
      </c>
      <c r="B108" s="9">
        <v>20</v>
      </c>
      <c r="C108" s="1" t="s">
        <v>52</v>
      </c>
      <c r="D108" s="1" t="str">
        <f t="shared" si="3"/>
        <v>T_10_20</v>
      </c>
      <c r="E108" s="1" t="str">
        <f t="shared" si="4"/>
        <v>T</v>
      </c>
      <c r="F108" s="1">
        <v>82</v>
      </c>
      <c r="G108" s="1">
        <v>43</v>
      </c>
      <c r="H108" s="1">
        <v>35</v>
      </c>
      <c r="I108" s="1">
        <f t="shared" si="5"/>
        <v>1.1142857142857143</v>
      </c>
      <c r="J108" s="1">
        <v>10</v>
      </c>
    </row>
    <row r="109" spans="1:10" x14ac:dyDescent="0.4">
      <c r="A109" s="9">
        <v>20210507</v>
      </c>
      <c r="B109" s="9">
        <v>20</v>
      </c>
      <c r="C109" s="1" t="s">
        <v>159</v>
      </c>
      <c r="D109" s="1" t="str">
        <f t="shared" si="3"/>
        <v>T_10_20</v>
      </c>
      <c r="E109" s="1" t="str">
        <f t="shared" si="4"/>
        <v>T</v>
      </c>
      <c r="F109" s="1">
        <v>92</v>
      </c>
      <c r="G109" s="1">
        <v>59</v>
      </c>
      <c r="H109" s="1">
        <v>35</v>
      </c>
      <c r="I109" s="1">
        <f t="shared" si="5"/>
        <v>0.94285714285714284</v>
      </c>
      <c r="J109" s="1">
        <v>10</v>
      </c>
    </row>
    <row r="110" spans="1:10" x14ac:dyDescent="0.4">
      <c r="A110" s="9">
        <v>20210507</v>
      </c>
      <c r="B110" s="9">
        <v>20</v>
      </c>
      <c r="C110" s="1" t="s">
        <v>43</v>
      </c>
      <c r="D110" s="1" t="str">
        <f t="shared" si="3"/>
        <v>T_10_20</v>
      </c>
      <c r="E110" s="1" t="str">
        <f t="shared" si="4"/>
        <v>T</v>
      </c>
      <c r="F110" s="1">
        <v>92</v>
      </c>
      <c r="G110" s="1">
        <v>41</v>
      </c>
      <c r="H110" s="1">
        <v>35</v>
      </c>
      <c r="I110" s="1">
        <f t="shared" si="5"/>
        <v>1.4571428571428571</v>
      </c>
      <c r="J110" s="1">
        <v>10</v>
      </c>
    </row>
    <row r="111" spans="1:10" x14ac:dyDescent="0.4">
      <c r="A111" s="9">
        <v>20210507</v>
      </c>
      <c r="B111" s="9">
        <v>20</v>
      </c>
      <c r="C111" s="1" t="s">
        <v>39</v>
      </c>
      <c r="D111" s="1" t="str">
        <f t="shared" si="3"/>
        <v>T_10_20</v>
      </c>
      <c r="E111" s="1" t="str">
        <f t="shared" si="4"/>
        <v>T</v>
      </c>
      <c r="F111" s="1">
        <v>92</v>
      </c>
      <c r="G111" s="1">
        <v>39</v>
      </c>
      <c r="H111" s="1">
        <v>35</v>
      </c>
      <c r="I111" s="1">
        <f t="shared" si="5"/>
        <v>1.5142857142857142</v>
      </c>
      <c r="J111" s="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2142-333F-40D9-BCAF-DA65B1214CF2}">
  <dimension ref="A1:D17"/>
  <sheetViews>
    <sheetView workbookViewId="0">
      <selection activeCell="J2" sqref="J2"/>
    </sheetView>
  </sheetViews>
  <sheetFormatPr defaultRowHeight="14.6" x14ac:dyDescent="0.4"/>
  <cols>
    <col min="1" max="2" width="9.23046875" style="1"/>
    <col min="3" max="3" width="9.07421875" style="1" customWidth="1"/>
    <col min="4" max="4" width="9.23046875" style="1"/>
  </cols>
  <sheetData>
    <row r="1" spans="1:4" x14ac:dyDescent="0.4">
      <c r="A1" s="2" t="s">
        <v>163</v>
      </c>
      <c r="B1" s="2" t="s">
        <v>164</v>
      </c>
      <c r="C1" s="2" t="s">
        <v>165</v>
      </c>
      <c r="D1" s="2" t="s">
        <v>166</v>
      </c>
    </row>
    <row r="2" spans="1:4" x14ac:dyDescent="0.4">
      <c r="A2" s="2">
        <v>1</v>
      </c>
      <c r="B2" s="2">
        <v>136000</v>
      </c>
      <c r="C2" s="2">
        <v>23336</v>
      </c>
      <c r="D2" s="2">
        <v>0</v>
      </c>
    </row>
    <row r="3" spans="1:4" x14ac:dyDescent="0.4">
      <c r="A3" s="2">
        <v>13</v>
      </c>
      <c r="B3" s="2">
        <v>141000</v>
      </c>
      <c r="C3" s="2"/>
      <c r="D3" s="2"/>
    </row>
    <row r="4" spans="1:4" x14ac:dyDescent="0.4">
      <c r="A4" s="2">
        <v>32</v>
      </c>
      <c r="B4" s="2">
        <v>343000</v>
      </c>
      <c r="C4" s="2"/>
      <c r="D4" s="2"/>
    </row>
    <row r="5" spans="1:4" x14ac:dyDescent="0.4">
      <c r="A5" s="2">
        <v>57</v>
      </c>
      <c r="B5" s="2">
        <v>764000</v>
      </c>
      <c r="C5" s="2"/>
      <c r="D5" s="2"/>
    </row>
    <row r="6" spans="1:4" x14ac:dyDescent="0.4">
      <c r="A6" s="2">
        <v>103</v>
      </c>
      <c r="B6" s="2">
        <v>2650000</v>
      </c>
      <c r="C6" s="2"/>
      <c r="D6" s="2"/>
    </row>
    <row r="7" spans="1:4" x14ac:dyDescent="0.4">
      <c r="A7" s="2">
        <v>151</v>
      </c>
      <c r="B7" s="2">
        <v>3250000</v>
      </c>
      <c r="C7" s="2"/>
      <c r="D7" s="2"/>
    </row>
    <row r="8" spans="1:4" x14ac:dyDescent="0.4">
      <c r="A8" s="2">
        <v>35</v>
      </c>
      <c r="B8" s="2">
        <v>465000.00000000006</v>
      </c>
      <c r="C8" s="2"/>
      <c r="D8" s="2"/>
    </row>
    <row r="9" spans="1:4" x14ac:dyDescent="0.4">
      <c r="A9" s="2">
        <v>104</v>
      </c>
      <c r="B9" s="2">
        <v>2860000</v>
      </c>
      <c r="C9" s="2"/>
      <c r="D9" s="2"/>
    </row>
    <row r="10" spans="1:4" x14ac:dyDescent="0.4">
      <c r="A10" s="2">
        <v>15</v>
      </c>
      <c r="B10" s="2">
        <v>320000</v>
      </c>
      <c r="C10" s="2"/>
      <c r="D10" s="2"/>
    </row>
    <row r="11" spans="1:4" x14ac:dyDescent="0.4">
      <c r="A11" s="2">
        <v>51</v>
      </c>
      <c r="B11" s="2">
        <v>1100000</v>
      </c>
      <c r="C11" s="2"/>
      <c r="D11" s="2"/>
    </row>
    <row r="12" spans="1:4" x14ac:dyDescent="0.4">
      <c r="A12" s="2">
        <v>50</v>
      </c>
      <c r="B12" s="2">
        <v>905000.00000000012</v>
      </c>
      <c r="C12" s="2"/>
      <c r="D12" s="2"/>
    </row>
    <row r="13" spans="1:4" x14ac:dyDescent="0.4">
      <c r="A13" s="2">
        <v>123</v>
      </c>
      <c r="B13" s="2">
        <v>3190000</v>
      </c>
      <c r="C13" s="2"/>
      <c r="D13" s="2"/>
    </row>
    <row r="14" spans="1:4" x14ac:dyDescent="0.4">
      <c r="A14" s="2">
        <v>3</v>
      </c>
      <c r="B14" s="2">
        <v>37400</v>
      </c>
      <c r="C14" s="2"/>
      <c r="D14" s="2"/>
    </row>
    <row r="15" spans="1:4" x14ac:dyDescent="0.4">
      <c r="A15" s="2">
        <v>12</v>
      </c>
      <c r="B15" s="2">
        <v>156000</v>
      </c>
      <c r="C15" s="2"/>
      <c r="D15" s="2"/>
    </row>
    <row r="16" spans="1:4" x14ac:dyDescent="0.4">
      <c r="A16" s="2">
        <v>59</v>
      </c>
      <c r="B16" s="2">
        <v>1110000</v>
      </c>
      <c r="C16" s="2"/>
      <c r="D16" s="2"/>
    </row>
    <row r="17" spans="1:4" x14ac:dyDescent="0.4">
      <c r="A17" s="2">
        <v>119</v>
      </c>
      <c r="B17" s="2">
        <v>3000000</v>
      </c>
      <c r="C17" s="2"/>
      <c r="D17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3E48-47F1-4B01-896C-7C7C1ACD79E4}">
  <dimension ref="A1:I15"/>
  <sheetViews>
    <sheetView workbookViewId="0">
      <pane ySplit="1" topLeftCell="A2" activePane="bottomLeft" state="frozen"/>
      <selection pane="bottomLeft" activeCell="K7" sqref="K7"/>
    </sheetView>
  </sheetViews>
  <sheetFormatPr defaultRowHeight="14.6" x14ac:dyDescent="0.4"/>
  <cols>
    <col min="1" max="4" width="9.23046875" style="1"/>
    <col min="5" max="5" width="10.69140625" style="1" customWidth="1"/>
    <col min="6" max="7" width="9.23046875" style="1"/>
    <col min="8" max="8" width="12.53515625" style="1" customWidth="1"/>
    <col min="9" max="9" width="9.23046875" style="1"/>
  </cols>
  <sheetData>
    <row r="1" spans="1:9" x14ac:dyDescent="0.4">
      <c r="A1" s="4" t="s">
        <v>0</v>
      </c>
      <c r="B1" s="4" t="s">
        <v>74</v>
      </c>
      <c r="C1" s="5" t="s">
        <v>73</v>
      </c>
      <c r="D1" s="4" t="s">
        <v>75</v>
      </c>
      <c r="E1" s="4" t="s">
        <v>177</v>
      </c>
      <c r="F1" s="4" t="s">
        <v>146</v>
      </c>
      <c r="H1" s="4" t="s">
        <v>177</v>
      </c>
    </row>
    <row r="2" spans="1:9" x14ac:dyDescent="0.4">
      <c r="A2" s="1" t="s">
        <v>170</v>
      </c>
      <c r="B2" s="1">
        <v>71</v>
      </c>
      <c r="C2" s="1">
        <v>63</v>
      </c>
      <c r="D2" s="1">
        <v>35</v>
      </c>
      <c r="E2" s="1">
        <f>IF(((B2-C2)/D2)&gt;0,((B2-C2)/D2)*calibration_curve!$C$2*60,"")</f>
        <v>320036.57142857142</v>
      </c>
      <c r="F2" s="1">
        <v>30</v>
      </c>
      <c r="H2" s="1">
        <f>AVERAGE(E2:E11)</f>
        <v>332037.94285714289</v>
      </c>
      <c r="I2" s="1">
        <f>STDEV(E2:E11)</f>
        <v>136054.75737225972</v>
      </c>
    </row>
    <row r="3" spans="1:9" x14ac:dyDescent="0.4">
      <c r="A3" s="1" t="s">
        <v>171</v>
      </c>
      <c r="B3" s="1">
        <v>64</v>
      </c>
      <c r="C3" s="1">
        <v>59</v>
      </c>
      <c r="D3" s="1">
        <v>35</v>
      </c>
      <c r="E3" s="1">
        <f>IF(((B3-C3)/D3)&gt;0,((B3-C3)/D3)*calibration_curve!$C$2*60,"")</f>
        <v>200022.85714285713</v>
      </c>
      <c r="F3" s="1">
        <v>30</v>
      </c>
    </row>
    <row r="4" spans="1:9" x14ac:dyDescent="0.4">
      <c r="A4" s="1" t="s">
        <v>172</v>
      </c>
      <c r="B4" s="1">
        <v>69</v>
      </c>
      <c r="C4" s="1">
        <v>62</v>
      </c>
      <c r="D4" s="1">
        <v>35</v>
      </c>
      <c r="E4" s="1">
        <f>IF(((B4-C4)/D4)&gt;0,((B4-C4)/D4)*calibration_curve!$C$2*60,"")</f>
        <v>280032</v>
      </c>
      <c r="F4" s="1">
        <v>30</v>
      </c>
      <c r="H4" s="1">
        <f>AVERAGE(E12:E15)</f>
        <v>470053.71428571426</v>
      </c>
      <c r="I4" s="1">
        <f>STDEV(E12:E15)</f>
        <v>207548.81603780313</v>
      </c>
    </row>
    <row r="5" spans="1:9" x14ac:dyDescent="0.4">
      <c r="A5" s="1" t="s">
        <v>173</v>
      </c>
      <c r="B5" s="1">
        <v>84</v>
      </c>
      <c r="C5" s="1">
        <v>79</v>
      </c>
      <c r="D5" s="1">
        <v>35</v>
      </c>
      <c r="E5" s="1">
        <f>IF(((B5-C5)/D5)&gt;0,((B5-C5)/D5)*calibration_curve!$C$2*60,"")</f>
        <v>200022.85714285713</v>
      </c>
      <c r="F5" s="1">
        <v>30</v>
      </c>
    </row>
    <row r="6" spans="1:9" x14ac:dyDescent="0.4">
      <c r="A6" s="1" t="s">
        <v>174</v>
      </c>
      <c r="B6" s="1">
        <v>79</v>
      </c>
      <c r="C6" s="1">
        <v>72</v>
      </c>
      <c r="D6" s="1">
        <v>35</v>
      </c>
      <c r="E6" s="1">
        <f>IF(((B6-C6)/D6)&gt;0,((B6-C6)/D6)*calibration_curve!$C$2*60,"")</f>
        <v>280032</v>
      </c>
      <c r="F6" s="1">
        <v>30</v>
      </c>
      <c r="H6" s="1">
        <f>TTEST(E2:E11,E12:E15,2,3)</f>
        <v>0.28535555931133255</v>
      </c>
    </row>
    <row r="7" spans="1:9" x14ac:dyDescent="0.4">
      <c r="A7" s="1" t="s">
        <v>175</v>
      </c>
      <c r="B7" s="1">
        <v>67</v>
      </c>
      <c r="C7" s="1">
        <v>61</v>
      </c>
      <c r="D7" s="1">
        <v>35</v>
      </c>
      <c r="E7" s="1">
        <f>IF(((B7-C7)/D7)&gt;0,((B7-C7)/D7)*calibration_curve!$C$2*60,"")</f>
        <v>240027.42857142858</v>
      </c>
      <c r="F7" s="1">
        <v>30</v>
      </c>
    </row>
    <row r="8" spans="1:9" x14ac:dyDescent="0.4">
      <c r="A8" s="1" t="s">
        <v>176</v>
      </c>
      <c r="B8" s="1">
        <v>61</v>
      </c>
      <c r="C8" s="1">
        <v>55</v>
      </c>
      <c r="D8" s="1">
        <v>35</v>
      </c>
      <c r="E8" s="1">
        <f>IF(((B8-C8)/D8)&gt;0,((B8-C8)/D8)*calibration_curve!$C$2*60,"")</f>
        <v>240027.42857142858</v>
      </c>
      <c r="F8" s="1">
        <v>30</v>
      </c>
    </row>
    <row r="9" spans="1:9" x14ac:dyDescent="0.4">
      <c r="A9" s="1" t="s">
        <v>189</v>
      </c>
      <c r="B9" s="1">
        <v>78</v>
      </c>
      <c r="C9" s="1">
        <v>64</v>
      </c>
      <c r="D9" s="1">
        <v>35</v>
      </c>
      <c r="E9" s="1">
        <f>IF(((B9-C9)/D9)&gt;0,((B9-C9)/D9)*calibration_curve!$C$2*60,"")</f>
        <v>560064</v>
      </c>
      <c r="F9" s="1">
        <v>30</v>
      </c>
    </row>
    <row r="10" spans="1:9" x14ac:dyDescent="0.4">
      <c r="A10" s="1" t="s">
        <v>190</v>
      </c>
      <c r="B10" s="1">
        <v>73</v>
      </c>
      <c r="C10" s="1">
        <v>61</v>
      </c>
      <c r="D10" s="1">
        <v>35</v>
      </c>
      <c r="E10" s="1">
        <f>IF(((B10-C10)/D10)&gt;0,((B10-C10)/D10)*calibration_curve!$C$2*60,"")</f>
        <v>480054.85714285716</v>
      </c>
      <c r="F10" s="1">
        <v>30</v>
      </c>
    </row>
    <row r="11" spans="1:9" x14ac:dyDescent="0.4">
      <c r="A11" s="1" t="s">
        <v>191</v>
      </c>
      <c r="B11" s="1">
        <v>72</v>
      </c>
      <c r="C11" s="1">
        <v>59</v>
      </c>
      <c r="D11" s="1">
        <v>35</v>
      </c>
      <c r="E11" s="1">
        <f>IF(((B11-C11)/D11)&gt;0,((B11-C11)/D11)*calibration_curve!$C$2*60,"")</f>
        <v>520059.42857142852</v>
      </c>
      <c r="F11" s="1">
        <v>30</v>
      </c>
    </row>
    <row r="12" spans="1:9" x14ac:dyDescent="0.4">
      <c r="A12" s="1" t="s">
        <v>192</v>
      </c>
      <c r="B12">
        <v>81</v>
      </c>
      <c r="C12">
        <v>67</v>
      </c>
      <c r="D12" s="1">
        <v>35</v>
      </c>
      <c r="E12" s="1">
        <f>IF(((B12-C12)/D12)&gt;0,((B12-C12)/D12)*calibration_curve!$C$2*60,"")</f>
        <v>560064</v>
      </c>
      <c r="F12" s="1">
        <v>14</v>
      </c>
    </row>
    <row r="13" spans="1:9" x14ac:dyDescent="0.4">
      <c r="A13" s="1" t="s">
        <v>193</v>
      </c>
      <c r="B13">
        <v>83</v>
      </c>
      <c r="C13">
        <v>69</v>
      </c>
      <c r="D13" s="1">
        <v>35</v>
      </c>
      <c r="E13" s="1">
        <f>IF(((B13-C13)/D13)&gt;0,((B13-C13)/D13)*calibration_curve!$C$2*60,"")</f>
        <v>560064</v>
      </c>
      <c r="F13" s="1">
        <v>14</v>
      </c>
    </row>
    <row r="14" spans="1:9" x14ac:dyDescent="0.4">
      <c r="A14" s="1" t="s">
        <v>194</v>
      </c>
      <c r="B14">
        <v>82</v>
      </c>
      <c r="C14">
        <v>78</v>
      </c>
      <c r="D14" s="1">
        <v>35</v>
      </c>
      <c r="E14" s="1">
        <f>IF(((B14-C14)/D14)&gt;0,((B14-C14)/D14)*calibration_curve!$C$2*60,"")</f>
        <v>160018.28571428571</v>
      </c>
      <c r="F14" s="1">
        <v>14</v>
      </c>
    </row>
    <row r="15" spans="1:9" x14ac:dyDescent="0.4">
      <c r="A15" s="1" t="s">
        <v>195</v>
      </c>
      <c r="B15">
        <v>87</v>
      </c>
      <c r="C15">
        <v>72</v>
      </c>
      <c r="D15" s="1">
        <v>35</v>
      </c>
      <c r="E15" s="1">
        <f>IF(((B15-C15)/D15)&gt;0,((B15-C15)/D15)*calibration_curve!$C$2*60,"")</f>
        <v>600068.57142857136</v>
      </c>
      <c r="F15" s="1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7F251-CDBF-4D6A-8AF6-4F7EFEBD46F6}">
  <dimension ref="A1:A13"/>
  <sheetViews>
    <sheetView workbookViewId="0">
      <selection activeCell="C20" sqref="C1:C20"/>
    </sheetView>
  </sheetViews>
  <sheetFormatPr defaultRowHeight="14.6" x14ac:dyDescent="0.4"/>
  <sheetData>
    <row r="1" spans="1:1" x14ac:dyDescent="0.4">
      <c r="A1" t="s">
        <v>188</v>
      </c>
    </row>
    <row r="2" spans="1:1" x14ac:dyDescent="0.4">
      <c r="A2" t="s">
        <v>179</v>
      </c>
    </row>
    <row r="3" spans="1:1" x14ac:dyDescent="0.4">
      <c r="A3" t="s">
        <v>181</v>
      </c>
    </row>
    <row r="4" spans="1:1" x14ac:dyDescent="0.4">
      <c r="A4" t="s">
        <v>183</v>
      </c>
    </row>
    <row r="5" spans="1:1" x14ac:dyDescent="0.4">
      <c r="A5" t="s">
        <v>184</v>
      </c>
    </row>
    <row r="6" spans="1:1" x14ac:dyDescent="0.4">
      <c r="A6" t="s">
        <v>187</v>
      </c>
    </row>
    <row r="7" spans="1:1" x14ac:dyDescent="0.4">
      <c r="A7" t="s">
        <v>196</v>
      </c>
    </row>
    <row r="8" spans="1:1" x14ac:dyDescent="0.4">
      <c r="A8" t="s">
        <v>178</v>
      </c>
    </row>
    <row r="9" spans="1:1" x14ac:dyDescent="0.4">
      <c r="A9" t="s">
        <v>180</v>
      </c>
    </row>
    <row r="10" spans="1:1" x14ac:dyDescent="0.4">
      <c r="A10" t="s">
        <v>182</v>
      </c>
    </row>
    <row r="11" spans="1:1" x14ac:dyDescent="0.4">
      <c r="A11" t="s">
        <v>185</v>
      </c>
    </row>
    <row r="12" spans="1:1" x14ac:dyDescent="0.4">
      <c r="A12" t="s">
        <v>186</v>
      </c>
    </row>
    <row r="13" spans="1:1" x14ac:dyDescent="0.4">
      <c r="A13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51ACE-2E7C-4FC7-8836-3440C5985EE9}">
  <dimension ref="A1:J1"/>
  <sheetViews>
    <sheetView workbookViewId="0">
      <pane ySplit="1" topLeftCell="A2" activePane="bottomLeft" state="frozen"/>
      <selection pane="bottomLeft" activeCell="F13" sqref="F13"/>
    </sheetView>
  </sheetViews>
  <sheetFormatPr defaultRowHeight="14.6" x14ac:dyDescent="0.4"/>
  <cols>
    <col min="9" max="9" width="11.3828125" bestFit="1" customWidth="1"/>
  </cols>
  <sheetData>
    <row r="1" spans="1:10" x14ac:dyDescent="0.4">
      <c r="A1" s="7" t="s">
        <v>157</v>
      </c>
      <c r="B1" s="7" t="s">
        <v>162</v>
      </c>
      <c r="C1" s="4" t="s">
        <v>0</v>
      </c>
      <c r="D1" s="4" t="s">
        <v>169</v>
      </c>
      <c r="E1" s="4" t="s">
        <v>71</v>
      </c>
      <c r="F1" s="4" t="s">
        <v>74</v>
      </c>
      <c r="G1" s="4" t="s">
        <v>73</v>
      </c>
      <c r="H1" s="4" t="s">
        <v>75</v>
      </c>
      <c r="I1" s="4" t="s">
        <v>72</v>
      </c>
      <c r="J1" s="4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2"/>
  <sheetViews>
    <sheetView zoomScale="85" zoomScaleNormal="85" workbookViewId="0">
      <pane ySplit="1" topLeftCell="A496" activePane="bottomLeft" state="frozen"/>
      <selection pane="bottomLeft" activeCell="D2" sqref="D2:D592"/>
    </sheetView>
  </sheetViews>
  <sheetFormatPr defaultRowHeight="14.6" x14ac:dyDescent="0.4"/>
  <cols>
    <col min="1" max="1" width="10.765625" style="9" customWidth="1"/>
    <col min="2" max="2" width="9.23046875" style="9"/>
    <col min="3" max="4" width="9.23046875" style="1"/>
    <col min="5" max="5" width="10.53515625" style="1" customWidth="1"/>
    <col min="6" max="9" width="9.23046875" style="1"/>
    <col min="10" max="10" width="11.84375" style="1" bestFit="1" customWidth="1"/>
    <col min="11" max="11" width="9.23046875" style="1"/>
  </cols>
  <sheetData>
    <row r="1" spans="1:11" s="4" customFormat="1" x14ac:dyDescent="0.4">
      <c r="A1" s="7" t="s">
        <v>157</v>
      </c>
      <c r="B1" s="7" t="s">
        <v>162</v>
      </c>
      <c r="C1" s="4" t="s">
        <v>0</v>
      </c>
      <c r="D1" s="4" t="s">
        <v>169</v>
      </c>
      <c r="E1" s="4" t="s">
        <v>245</v>
      </c>
      <c r="F1" s="4" t="s">
        <v>71</v>
      </c>
      <c r="G1" s="4" t="s">
        <v>74</v>
      </c>
      <c r="H1" s="4" t="s">
        <v>73</v>
      </c>
      <c r="I1" s="4" t="s">
        <v>75</v>
      </c>
      <c r="J1" s="4" t="s">
        <v>72</v>
      </c>
      <c r="K1" s="4" t="s">
        <v>146</v>
      </c>
    </row>
    <row r="2" spans="1:11" x14ac:dyDescent="0.4">
      <c r="A2" s="9">
        <v>20210407</v>
      </c>
      <c r="B2" s="9">
        <v>-10</v>
      </c>
      <c r="C2" s="1" t="s">
        <v>199</v>
      </c>
      <c r="D2" s="1" t="str">
        <f>VLOOKUP(C2,key!A:C,3,FALSE)</f>
        <v>D-heat</v>
      </c>
      <c r="E2" s="1" t="str">
        <f t="shared" ref="E2:E65" si="0">F2&amp;"_"&amp;K2&amp;"_"&amp;B2</f>
        <v>D_12_-10</v>
      </c>
      <c r="F2" s="1" t="str">
        <f t="shared" ref="F2:F65" si="1">LEFT(C2,1)</f>
        <v>D</v>
      </c>
      <c r="G2" s="1">
        <v>60</v>
      </c>
      <c r="H2" s="1">
        <v>48</v>
      </c>
      <c r="I2" s="1">
        <v>45</v>
      </c>
      <c r="J2" s="1">
        <f>((G2-H2)/I2*calibration_curve!$C$2*60)/VLOOKUP(C2,key!A:C,2,FALSE)</f>
        <v>106678.85714285714</v>
      </c>
      <c r="K2" s="1">
        <v>12</v>
      </c>
    </row>
    <row r="3" spans="1:11" x14ac:dyDescent="0.4">
      <c r="A3" s="11">
        <v>20210419</v>
      </c>
      <c r="B3" s="10">
        <v>1</v>
      </c>
      <c r="C3" s="1" t="s">
        <v>199</v>
      </c>
      <c r="D3" s="1" t="str">
        <f>VLOOKUP(C3,key!A:C,3,FALSE)</f>
        <v>D-heat</v>
      </c>
      <c r="E3" s="1" t="str">
        <f t="shared" si="0"/>
        <v>D_30_1</v>
      </c>
      <c r="F3" s="1" t="str">
        <f t="shared" si="1"/>
        <v>D</v>
      </c>
      <c r="G3" s="1">
        <v>86</v>
      </c>
      <c r="H3" s="1">
        <v>54</v>
      </c>
      <c r="I3" s="1">
        <v>45</v>
      </c>
      <c r="J3" s="1">
        <f>((G3-H3)/I3*calibration_curve!$C$2*60)/VLOOKUP(C3,key!A:C,2,FALSE)</f>
        <v>284476.95238095237</v>
      </c>
      <c r="K3" s="1">
        <v>30</v>
      </c>
    </row>
    <row r="4" spans="1:11" x14ac:dyDescent="0.4">
      <c r="A4" s="9">
        <v>20210407</v>
      </c>
      <c r="B4" s="9">
        <v>-10</v>
      </c>
      <c r="C4" s="1" t="s">
        <v>201</v>
      </c>
      <c r="D4" s="1" t="str">
        <f>VLOOKUP(C4,key!A:C,3,FALSE)</f>
        <v>D-heat</v>
      </c>
      <c r="E4" s="1" t="str">
        <f t="shared" si="0"/>
        <v>D_12_-10</v>
      </c>
      <c r="F4" s="1" t="str">
        <f t="shared" si="1"/>
        <v>D</v>
      </c>
      <c r="G4" s="1">
        <v>61</v>
      </c>
      <c r="H4" s="1">
        <v>49</v>
      </c>
      <c r="I4" s="1">
        <v>45</v>
      </c>
      <c r="J4" s="1">
        <f>((G4-H4)/I4*calibration_curve!$C$2*60)/VLOOKUP(C4,key!A:C,2,FALSE)</f>
        <v>98256.84210526316</v>
      </c>
      <c r="K4" s="1">
        <v>12</v>
      </c>
    </row>
    <row r="5" spans="1:11" x14ac:dyDescent="0.4">
      <c r="A5" s="9">
        <v>20210407</v>
      </c>
      <c r="B5" s="9">
        <v>-10</v>
      </c>
      <c r="C5" s="1" t="s">
        <v>202</v>
      </c>
      <c r="D5" s="1" t="str">
        <f>VLOOKUP(C5,key!A:C,3,FALSE)</f>
        <v>D-heat</v>
      </c>
      <c r="E5" s="1" t="str">
        <f t="shared" si="0"/>
        <v>D_12_-10</v>
      </c>
      <c r="F5" s="1" t="str">
        <f t="shared" si="1"/>
        <v>D</v>
      </c>
      <c r="G5" s="1">
        <v>61</v>
      </c>
      <c r="H5" s="1">
        <v>49</v>
      </c>
      <c r="I5" s="1">
        <v>45</v>
      </c>
      <c r="J5" s="1">
        <f>((G5-H5)/I5*calibration_curve!$C$2*60)/VLOOKUP(C5,key!A:C,2,FALSE)</f>
        <v>113144.24242424243</v>
      </c>
      <c r="K5" s="1">
        <v>12</v>
      </c>
    </row>
    <row r="6" spans="1:11" x14ac:dyDescent="0.4">
      <c r="A6" s="11">
        <v>20210419</v>
      </c>
      <c r="B6" s="10">
        <v>1</v>
      </c>
      <c r="C6" s="1" t="s">
        <v>202</v>
      </c>
      <c r="D6" s="1" t="str">
        <f>VLOOKUP(C6,key!A:C,3,FALSE)</f>
        <v>D-heat</v>
      </c>
      <c r="E6" s="1" t="str">
        <f t="shared" si="0"/>
        <v>D_30_1</v>
      </c>
      <c r="F6" s="1" t="str">
        <f t="shared" si="1"/>
        <v>D</v>
      </c>
      <c r="G6" s="1">
        <v>86</v>
      </c>
      <c r="H6" s="1">
        <v>56</v>
      </c>
      <c r="I6" s="1">
        <v>45</v>
      </c>
      <c r="J6" s="1">
        <f>((G6-H6)/I6*calibration_curve!$C$2*60)/VLOOKUP(C6,key!A:C,2,FALSE)</f>
        <v>282860.60606060602</v>
      </c>
      <c r="K6" s="1">
        <v>30</v>
      </c>
    </row>
    <row r="7" spans="1:11" x14ac:dyDescent="0.4">
      <c r="A7" s="9">
        <v>20210407</v>
      </c>
      <c r="B7" s="9">
        <v>-10</v>
      </c>
      <c r="C7" s="1" t="s">
        <v>203</v>
      </c>
      <c r="D7" s="1" t="str">
        <f>VLOOKUP(C7,key!A:C,3,FALSE)</f>
        <v>D-heat</v>
      </c>
      <c r="E7" s="1" t="str">
        <f t="shared" si="0"/>
        <v>D_12_-10</v>
      </c>
      <c r="F7" s="1" t="str">
        <f t="shared" si="1"/>
        <v>D</v>
      </c>
      <c r="G7" s="1">
        <v>61</v>
      </c>
      <c r="H7" s="1">
        <v>49</v>
      </c>
      <c r="I7" s="1">
        <v>45</v>
      </c>
      <c r="J7" s="1">
        <f>((G7-H7)/I7*calibration_curve!$C$2*60)/VLOOKUP(C7,key!A:C,2,FALSE)</f>
        <v>113144.24242424243</v>
      </c>
      <c r="K7" s="1">
        <v>12</v>
      </c>
    </row>
    <row r="8" spans="1:11" x14ac:dyDescent="0.4">
      <c r="A8" s="11">
        <v>20210419</v>
      </c>
      <c r="B8" s="10">
        <v>1</v>
      </c>
      <c r="C8" s="1" t="s">
        <v>203</v>
      </c>
      <c r="D8" s="1" t="str">
        <f>VLOOKUP(C8,key!A:C,3,FALSE)</f>
        <v>D-heat</v>
      </c>
      <c r="E8" s="1" t="str">
        <f t="shared" si="0"/>
        <v>D_30_1</v>
      </c>
      <c r="F8" s="1" t="str">
        <f t="shared" si="1"/>
        <v>D</v>
      </c>
      <c r="G8" s="1">
        <v>86</v>
      </c>
      <c r="H8" s="1">
        <v>59</v>
      </c>
      <c r="I8" s="1">
        <v>45</v>
      </c>
      <c r="J8" s="1">
        <f>((G8-H8)/I8*calibration_curve!$C$2*60)/VLOOKUP(C8,key!A:C,2,FALSE)</f>
        <v>254574.54545454547</v>
      </c>
      <c r="K8" s="1">
        <v>30</v>
      </c>
    </row>
    <row r="9" spans="1:11" x14ac:dyDescent="0.4">
      <c r="A9" s="9">
        <v>20210407</v>
      </c>
      <c r="B9" s="9">
        <v>-10</v>
      </c>
      <c r="C9" s="1" t="s">
        <v>204</v>
      </c>
      <c r="D9" s="1" t="str">
        <f>VLOOKUP(C9,key!A:C,3,FALSE)</f>
        <v>D-heat</v>
      </c>
      <c r="E9" s="1" t="str">
        <f t="shared" si="0"/>
        <v>D_12_-10</v>
      </c>
      <c r="F9" s="1" t="str">
        <f t="shared" si="1"/>
        <v>D</v>
      </c>
      <c r="G9" s="1">
        <v>61</v>
      </c>
      <c r="H9" s="1">
        <v>49</v>
      </c>
      <c r="I9" s="1">
        <v>45</v>
      </c>
      <c r="J9" s="1">
        <f>((G9-H9)/I9*calibration_curve!$C$2*60)/VLOOKUP(C9,key!A:C,2,FALSE)</f>
        <v>124458.66666666667</v>
      </c>
      <c r="K9" s="1">
        <v>12</v>
      </c>
    </row>
    <row r="10" spans="1:11" x14ac:dyDescent="0.4">
      <c r="A10" s="11">
        <v>20210419</v>
      </c>
      <c r="B10" s="10">
        <v>1</v>
      </c>
      <c r="C10" s="1" t="s">
        <v>204</v>
      </c>
      <c r="D10" s="1" t="str">
        <f>VLOOKUP(C10,key!A:C,3,FALSE)</f>
        <v>D-heat</v>
      </c>
      <c r="E10" s="1" t="str">
        <f t="shared" si="0"/>
        <v>D_30_1</v>
      </c>
      <c r="F10" s="1" t="str">
        <f t="shared" si="1"/>
        <v>D</v>
      </c>
      <c r="G10" s="1">
        <v>86</v>
      </c>
      <c r="H10" s="1">
        <v>60</v>
      </c>
      <c r="I10" s="1">
        <v>45</v>
      </c>
      <c r="J10" s="1">
        <f>((G10-H10)/I10*calibration_curve!$C$2*60)/VLOOKUP(C10,key!A:C,2,FALSE)</f>
        <v>269660.44444444444</v>
      </c>
      <c r="K10" s="1">
        <v>30</v>
      </c>
    </row>
    <row r="11" spans="1:11" x14ac:dyDescent="0.4">
      <c r="A11" s="9">
        <v>20210407</v>
      </c>
      <c r="B11" s="9">
        <v>-10</v>
      </c>
      <c r="C11" s="1" t="s">
        <v>205</v>
      </c>
      <c r="D11" s="1" t="str">
        <f>VLOOKUP(C11,key!A:C,3,FALSE)</f>
        <v>D-heat</v>
      </c>
      <c r="E11" s="1" t="str">
        <f t="shared" si="0"/>
        <v>D_12_-10</v>
      </c>
      <c r="F11" s="1" t="str">
        <f t="shared" si="1"/>
        <v>D</v>
      </c>
      <c r="G11" s="1">
        <v>61</v>
      </c>
      <c r="H11" s="1">
        <v>48</v>
      </c>
      <c r="I11" s="1">
        <v>45</v>
      </c>
      <c r="J11" s="1">
        <f>((G11-H11)/I11*calibration_curve!$C$2*60)/VLOOKUP(C11,key!A:C,2,FALSE)</f>
        <v>101122.66666666666</v>
      </c>
      <c r="K11" s="1">
        <v>12</v>
      </c>
    </row>
    <row r="12" spans="1:11" x14ac:dyDescent="0.4">
      <c r="A12" s="9">
        <v>20210407</v>
      </c>
      <c r="B12" s="9">
        <v>-10</v>
      </c>
      <c r="C12" s="1" t="s">
        <v>206</v>
      </c>
      <c r="D12" s="1" t="str">
        <f>VLOOKUP(C12,key!A:C,3,FALSE)</f>
        <v>D-heat</v>
      </c>
      <c r="E12" s="1" t="str">
        <f t="shared" si="0"/>
        <v>D_12_-10</v>
      </c>
      <c r="F12" s="1" t="str">
        <f t="shared" si="1"/>
        <v>D</v>
      </c>
      <c r="G12" s="1">
        <v>61</v>
      </c>
      <c r="H12" s="1">
        <v>48</v>
      </c>
      <c r="I12" s="1">
        <v>45</v>
      </c>
      <c r="J12" s="1">
        <f>((G12-H12)/I12*calibration_curve!$C$2*60)/VLOOKUP(C12,key!A:C,2,FALSE)</f>
        <v>106444.91228070176</v>
      </c>
      <c r="K12" s="1">
        <v>12</v>
      </c>
    </row>
    <row r="13" spans="1:11" x14ac:dyDescent="0.4">
      <c r="A13" s="11">
        <v>20210419</v>
      </c>
      <c r="B13" s="10">
        <v>1</v>
      </c>
      <c r="C13" s="1" t="s">
        <v>206</v>
      </c>
      <c r="D13" s="1" t="str">
        <f>VLOOKUP(C13,key!A:C,3,FALSE)</f>
        <v>D-heat</v>
      </c>
      <c r="E13" s="1" t="str">
        <f t="shared" si="0"/>
        <v>D_30_1</v>
      </c>
      <c r="F13" s="1" t="str">
        <f t="shared" si="1"/>
        <v>D</v>
      </c>
      <c r="G13" s="1">
        <v>86</v>
      </c>
      <c r="H13" s="1">
        <v>61</v>
      </c>
      <c r="I13" s="1">
        <v>45</v>
      </c>
      <c r="J13" s="1">
        <f>((G13-H13)/I13*calibration_curve!$C$2*60)/VLOOKUP(C13,key!A:C,2,FALSE)</f>
        <v>204701.75438596494</v>
      </c>
      <c r="K13" s="1">
        <v>30</v>
      </c>
    </row>
    <row r="14" spans="1:11" x14ac:dyDescent="0.4">
      <c r="A14" s="9">
        <v>20210407</v>
      </c>
      <c r="B14" s="9">
        <v>-10</v>
      </c>
      <c r="C14" s="1" t="s">
        <v>207</v>
      </c>
      <c r="D14" s="1" t="str">
        <f>VLOOKUP(C14,key!A:C,3,FALSE)</f>
        <v>D-heat</v>
      </c>
      <c r="E14" s="1" t="str">
        <f t="shared" si="0"/>
        <v>D_12_-10</v>
      </c>
      <c r="F14" s="1" t="str">
        <f t="shared" si="1"/>
        <v>D</v>
      </c>
      <c r="G14" s="1">
        <v>61</v>
      </c>
      <c r="H14" s="1">
        <v>48</v>
      </c>
      <c r="I14" s="1">
        <v>45</v>
      </c>
      <c r="J14" s="1">
        <f>((G14-H14)/I14*calibration_curve!$C$2*60)/VLOOKUP(C14,key!A:C,2,FALSE)</f>
        <v>134830.22222222222</v>
      </c>
      <c r="K14" s="1">
        <v>12</v>
      </c>
    </row>
    <row r="15" spans="1:11" x14ac:dyDescent="0.4">
      <c r="A15" s="11">
        <v>20210419</v>
      </c>
      <c r="B15" s="10">
        <v>1</v>
      </c>
      <c r="C15" s="1" t="s">
        <v>207</v>
      </c>
      <c r="D15" s="1" t="str">
        <f>VLOOKUP(C15,key!A:C,3,FALSE)</f>
        <v>D-heat</v>
      </c>
      <c r="E15" s="1" t="str">
        <f t="shared" si="0"/>
        <v>D_30_1</v>
      </c>
      <c r="F15" s="1" t="str">
        <f t="shared" si="1"/>
        <v>D</v>
      </c>
      <c r="G15" s="1">
        <v>86</v>
      </c>
      <c r="H15" s="1">
        <v>66</v>
      </c>
      <c r="I15" s="1">
        <v>45</v>
      </c>
      <c r="J15" s="1">
        <f>((G15-H15)/I15*calibration_curve!$C$2*60)/VLOOKUP(C15,key!A:C,2,FALSE)</f>
        <v>207431.11111111109</v>
      </c>
      <c r="K15" s="1">
        <v>30</v>
      </c>
    </row>
    <row r="16" spans="1:11" x14ac:dyDescent="0.4">
      <c r="A16" s="9">
        <v>20210407</v>
      </c>
      <c r="B16" s="9">
        <v>-10</v>
      </c>
      <c r="C16" s="1" t="s">
        <v>208</v>
      </c>
      <c r="D16" s="1" t="str">
        <f>VLOOKUP(C16,key!A:C,3,FALSE)</f>
        <v>D-heat</v>
      </c>
      <c r="E16" s="1" t="str">
        <f t="shared" si="0"/>
        <v>D_12_-10</v>
      </c>
      <c r="F16" s="1" t="str">
        <f t="shared" si="1"/>
        <v>D</v>
      </c>
      <c r="G16" s="1">
        <v>76</v>
      </c>
      <c r="H16" s="1">
        <v>60</v>
      </c>
      <c r="I16" s="1">
        <v>45</v>
      </c>
      <c r="J16" s="1">
        <f>((G16-H16)/I16*calibration_curve!$C$2*60)/VLOOKUP(C16,key!A:C,2,FALSE)</f>
        <v>150858.98989898991</v>
      </c>
      <c r="K16" s="1">
        <v>12</v>
      </c>
    </row>
    <row r="17" spans="1:11" x14ac:dyDescent="0.4">
      <c r="A17" s="11">
        <v>20210419</v>
      </c>
      <c r="B17" s="10">
        <v>1</v>
      </c>
      <c r="C17" s="1" t="s">
        <v>208</v>
      </c>
      <c r="D17" s="1" t="str">
        <f>VLOOKUP(C17,key!A:C,3,FALSE)</f>
        <v>D-heat</v>
      </c>
      <c r="E17" s="1" t="str">
        <f t="shared" si="0"/>
        <v>D_30_1</v>
      </c>
      <c r="F17" s="1" t="str">
        <f t="shared" si="1"/>
        <v>D</v>
      </c>
      <c r="G17" s="1">
        <v>86</v>
      </c>
      <c r="H17" s="1">
        <v>59</v>
      </c>
      <c r="I17" s="1">
        <v>45</v>
      </c>
      <c r="J17" s="1">
        <f>((G17-H17)/I17*calibration_curve!$C$2*60)/VLOOKUP(C17,key!A:C,2,FALSE)</f>
        <v>254574.54545454547</v>
      </c>
      <c r="K17" s="1">
        <v>30</v>
      </c>
    </row>
    <row r="18" spans="1:11" x14ac:dyDescent="0.4">
      <c r="A18" s="9">
        <v>20210407</v>
      </c>
      <c r="B18" s="9">
        <v>-10</v>
      </c>
      <c r="C18" s="1" t="s">
        <v>85</v>
      </c>
      <c r="D18" s="1" t="str">
        <f>VLOOKUP(C18,key!A:C,3,FALSE)</f>
        <v>D-heat</v>
      </c>
      <c r="E18" s="1" t="str">
        <f t="shared" si="0"/>
        <v>D_12_-10</v>
      </c>
      <c r="F18" s="1" t="str">
        <f t="shared" si="1"/>
        <v>D</v>
      </c>
      <c r="G18" s="1">
        <v>76</v>
      </c>
      <c r="H18" s="1">
        <v>61</v>
      </c>
      <c r="I18" s="1">
        <v>45</v>
      </c>
      <c r="J18" s="1">
        <f>((G18-H18)/I18*calibration_curve!$C$2*60)/VLOOKUP(C18,key!A:C,2,FALSE)</f>
        <v>155573.33333333331</v>
      </c>
      <c r="K18" s="1">
        <v>12</v>
      </c>
    </row>
    <row r="19" spans="1:11" x14ac:dyDescent="0.4">
      <c r="A19" s="11">
        <v>20210419</v>
      </c>
      <c r="B19" s="10">
        <v>1</v>
      </c>
      <c r="C19" s="1" t="s">
        <v>85</v>
      </c>
      <c r="D19" s="1" t="str">
        <f>VLOOKUP(C19,key!A:C,3,FALSE)</f>
        <v>D-heat</v>
      </c>
      <c r="E19" s="1" t="str">
        <f t="shared" si="0"/>
        <v>D_30_1</v>
      </c>
      <c r="F19" s="1" t="str">
        <f t="shared" si="1"/>
        <v>D</v>
      </c>
      <c r="G19" s="1">
        <v>86</v>
      </c>
      <c r="H19" s="1">
        <v>54</v>
      </c>
      <c r="I19" s="1">
        <v>45</v>
      </c>
      <c r="J19" s="1">
        <f>((G19-H19)/I19*calibration_curve!$C$2*60)/VLOOKUP(C19,key!A:C,2,FALSE)</f>
        <v>331889.77777777781</v>
      </c>
      <c r="K19" s="1">
        <v>30</v>
      </c>
    </row>
    <row r="20" spans="1:11" x14ac:dyDescent="0.4">
      <c r="A20" s="9">
        <v>20210407</v>
      </c>
      <c r="B20" s="9">
        <v>-10</v>
      </c>
      <c r="C20" s="1" t="s">
        <v>86</v>
      </c>
      <c r="D20" s="1" t="str">
        <f>VLOOKUP(C20,key!A:C,3,FALSE)</f>
        <v>D-heat</v>
      </c>
      <c r="E20" s="1" t="str">
        <f t="shared" si="0"/>
        <v>D_12_-10</v>
      </c>
      <c r="F20" s="1" t="str">
        <f t="shared" si="1"/>
        <v>D</v>
      </c>
      <c r="G20" s="1">
        <v>77</v>
      </c>
      <c r="H20" s="1">
        <v>61</v>
      </c>
      <c r="I20" s="1">
        <v>45</v>
      </c>
      <c r="J20" s="1">
        <f>((G20-H20)/I20*calibration_curve!$C$2*60)/VLOOKUP(C20,key!A:C,2,FALSE)</f>
        <v>142238.47619047618</v>
      </c>
      <c r="K20" s="1">
        <v>12</v>
      </c>
    </row>
    <row r="21" spans="1:11" x14ac:dyDescent="0.4">
      <c r="A21" s="11">
        <v>20210419</v>
      </c>
      <c r="B21" s="10">
        <v>1</v>
      </c>
      <c r="C21" s="1" t="s">
        <v>86</v>
      </c>
      <c r="D21" s="1" t="str">
        <f>VLOOKUP(C21,key!A:C,3,FALSE)</f>
        <v>D-heat</v>
      </c>
      <c r="E21" s="1" t="str">
        <f t="shared" si="0"/>
        <v>D_30_1</v>
      </c>
      <c r="F21" s="1" t="str">
        <f t="shared" si="1"/>
        <v>D</v>
      </c>
      <c r="G21" s="1">
        <v>86</v>
      </c>
      <c r="H21" s="1">
        <v>60</v>
      </c>
      <c r="I21" s="1">
        <v>45</v>
      </c>
      <c r="J21" s="1">
        <f>((G21-H21)/I21*calibration_curve!$C$2*60)/VLOOKUP(C21,key!A:C,2,FALSE)</f>
        <v>231137.52380952379</v>
      </c>
      <c r="K21" s="1">
        <v>30</v>
      </c>
    </row>
    <row r="22" spans="1:11" x14ac:dyDescent="0.4">
      <c r="A22" s="9">
        <v>20210407</v>
      </c>
      <c r="B22" s="9">
        <v>-10</v>
      </c>
      <c r="C22" s="1" t="s">
        <v>87</v>
      </c>
      <c r="D22" s="1" t="str">
        <f>VLOOKUP(C22,key!A:C,3,FALSE)</f>
        <v>D-heat</v>
      </c>
      <c r="E22" s="1" t="str">
        <f t="shared" si="0"/>
        <v>D_12_-10</v>
      </c>
      <c r="F22" s="1" t="str">
        <f t="shared" si="1"/>
        <v>D</v>
      </c>
      <c r="G22" s="1">
        <v>76</v>
      </c>
      <c r="H22" s="1">
        <v>60</v>
      </c>
      <c r="I22" s="1">
        <v>45</v>
      </c>
      <c r="J22" s="1">
        <f>((G22-H22)/I22*calibration_curve!$C$2*60)/VLOOKUP(C22,key!A:C,2,FALSE)</f>
        <v>160591.82795698926</v>
      </c>
      <c r="K22" s="1">
        <v>12</v>
      </c>
    </row>
    <row r="23" spans="1:11" x14ac:dyDescent="0.4">
      <c r="A23" s="11">
        <v>20210419</v>
      </c>
      <c r="B23" s="10">
        <v>1</v>
      </c>
      <c r="C23" s="1" t="s">
        <v>87</v>
      </c>
      <c r="D23" s="1" t="str">
        <f>VLOOKUP(C23,key!A:C,3,FALSE)</f>
        <v>D-heat</v>
      </c>
      <c r="E23" s="1" t="str">
        <f t="shared" si="0"/>
        <v>D_30_1</v>
      </c>
      <c r="F23" s="1" t="str">
        <f t="shared" si="1"/>
        <v>D</v>
      </c>
      <c r="G23" s="1">
        <v>86</v>
      </c>
      <c r="H23" s="1">
        <v>60</v>
      </c>
      <c r="I23" s="1">
        <v>45</v>
      </c>
      <c r="J23" s="1">
        <f>((G23-H23)/I23*calibration_curve!$C$2*60)/VLOOKUP(C23,key!A:C,2,FALSE)</f>
        <v>260961.7204301075</v>
      </c>
      <c r="K23" s="1">
        <v>30</v>
      </c>
    </row>
    <row r="24" spans="1:11" x14ac:dyDescent="0.4">
      <c r="A24" s="11">
        <v>20210419</v>
      </c>
      <c r="B24" s="10">
        <v>1</v>
      </c>
      <c r="C24" s="1" t="s">
        <v>87</v>
      </c>
      <c r="D24" s="1" t="str">
        <f>VLOOKUP(C24,key!A:C,3,FALSE)</f>
        <v>D-heat</v>
      </c>
      <c r="E24" s="1" t="str">
        <f t="shared" si="0"/>
        <v>D_30_1</v>
      </c>
      <c r="F24" s="1" t="str">
        <f t="shared" si="1"/>
        <v>D</v>
      </c>
      <c r="G24" s="1">
        <v>72</v>
      </c>
      <c r="H24" s="1">
        <v>42</v>
      </c>
      <c r="I24" s="1">
        <v>45</v>
      </c>
      <c r="J24" s="1">
        <f>((G24-H24)/I24*calibration_curve!$C$2*60)/VLOOKUP(C24,key!A:C,2,FALSE)</f>
        <v>301109.67741935479</v>
      </c>
      <c r="K24" s="1">
        <v>30</v>
      </c>
    </row>
    <row r="25" spans="1:11" x14ac:dyDescent="0.4">
      <c r="A25" s="9">
        <v>20210407</v>
      </c>
      <c r="B25" s="9">
        <v>-10</v>
      </c>
      <c r="C25" s="1" t="s">
        <v>88</v>
      </c>
      <c r="D25" s="1" t="str">
        <f>VLOOKUP(C25,key!A:C,3,FALSE)</f>
        <v>D-heat</v>
      </c>
      <c r="E25" s="1" t="str">
        <f t="shared" si="0"/>
        <v>D_12_-10</v>
      </c>
      <c r="F25" s="1" t="str">
        <f t="shared" si="1"/>
        <v>D</v>
      </c>
      <c r="G25" s="1">
        <v>76</v>
      </c>
      <c r="H25" s="1">
        <v>60</v>
      </c>
      <c r="I25" s="1">
        <v>45</v>
      </c>
      <c r="J25" s="1">
        <f>((G25-H25)/I25*calibration_curve!$C$2*60)/VLOOKUP(C25,key!A:C,2,FALSE)</f>
        <v>155573.33333333334</v>
      </c>
      <c r="K25" s="1">
        <v>12</v>
      </c>
    </row>
    <row r="26" spans="1:11" x14ac:dyDescent="0.4">
      <c r="A26" s="11">
        <v>20210419</v>
      </c>
      <c r="B26" s="10">
        <v>1</v>
      </c>
      <c r="C26" s="1" t="s">
        <v>88</v>
      </c>
      <c r="D26" s="1" t="str">
        <f>VLOOKUP(C26,key!A:C,3,FALSE)</f>
        <v>D-heat</v>
      </c>
      <c r="E26" s="1" t="str">
        <f t="shared" si="0"/>
        <v>D_30_1</v>
      </c>
      <c r="F26" s="1" t="str">
        <f t="shared" si="1"/>
        <v>D</v>
      </c>
      <c r="G26" s="1">
        <v>72</v>
      </c>
      <c r="H26" s="1">
        <v>39</v>
      </c>
      <c r="I26" s="1">
        <v>45</v>
      </c>
      <c r="J26" s="1">
        <f>((G26-H26)/I26*calibration_curve!$C$2*60)/VLOOKUP(C26,key!A:C,2,FALSE)</f>
        <v>320870</v>
      </c>
      <c r="K26" s="1">
        <v>30</v>
      </c>
    </row>
    <row r="27" spans="1:11" x14ac:dyDescent="0.4">
      <c r="A27" s="9">
        <v>20210407</v>
      </c>
      <c r="B27" s="9">
        <v>-10</v>
      </c>
      <c r="C27" s="1" t="s">
        <v>89</v>
      </c>
      <c r="D27" s="1" t="str">
        <f>VLOOKUP(C27,key!A:C,3,FALSE)</f>
        <v>D-heat</v>
      </c>
      <c r="E27" s="1" t="str">
        <f t="shared" si="0"/>
        <v>D_12_-10</v>
      </c>
      <c r="F27" s="1" t="str">
        <f t="shared" si="1"/>
        <v>D</v>
      </c>
      <c r="G27" s="1">
        <v>76</v>
      </c>
      <c r="H27" s="1">
        <v>60</v>
      </c>
      <c r="I27" s="1">
        <v>45</v>
      </c>
      <c r="J27" s="1">
        <f>((G27-H27)/I27*calibration_curve!$C$2*60)/VLOOKUP(C27,key!A:C,2,FALSE)</f>
        <v>150858.98989898991</v>
      </c>
      <c r="K27" s="1">
        <v>12</v>
      </c>
    </row>
    <row r="28" spans="1:11" x14ac:dyDescent="0.4">
      <c r="A28" s="11">
        <v>20210419</v>
      </c>
      <c r="B28" s="10">
        <v>1</v>
      </c>
      <c r="C28" s="1" t="s">
        <v>89</v>
      </c>
      <c r="D28" s="1" t="str">
        <f>VLOOKUP(C28,key!A:C,3,FALSE)</f>
        <v>D-heat</v>
      </c>
      <c r="E28" s="1" t="str">
        <f t="shared" si="0"/>
        <v>D_30_1</v>
      </c>
      <c r="F28" s="1" t="str">
        <f t="shared" si="1"/>
        <v>D</v>
      </c>
      <c r="G28" s="1">
        <v>72</v>
      </c>
      <c r="H28" s="1">
        <v>42</v>
      </c>
      <c r="I28" s="1">
        <v>45</v>
      </c>
      <c r="J28" s="1">
        <f>((G28-H28)/I28*calibration_curve!$C$2*60)/VLOOKUP(C28,key!A:C,2,FALSE)</f>
        <v>282860.60606060602</v>
      </c>
      <c r="K28" s="1">
        <v>30</v>
      </c>
    </row>
    <row r="29" spans="1:11" x14ac:dyDescent="0.4">
      <c r="A29" s="11">
        <v>44309</v>
      </c>
      <c r="B29" s="10">
        <v>5</v>
      </c>
      <c r="C29" s="1" t="s">
        <v>89</v>
      </c>
      <c r="D29" s="1" t="str">
        <f>VLOOKUP(C29,key!A:C,3,FALSE)</f>
        <v>D-heat</v>
      </c>
      <c r="E29" s="1" t="str">
        <f t="shared" si="0"/>
        <v>D_30_5</v>
      </c>
      <c r="F29" s="1" t="str">
        <f t="shared" si="1"/>
        <v>D</v>
      </c>
      <c r="G29" s="1">
        <v>69</v>
      </c>
      <c r="H29" s="1">
        <v>43</v>
      </c>
      <c r="I29" s="1">
        <v>40</v>
      </c>
      <c r="J29" s="1">
        <f>((G29-H29)/I29*calibration_curve!$C$2*60)/VLOOKUP(C29,key!A:C,2,FALSE)</f>
        <v>275789.09090909094</v>
      </c>
      <c r="K29" s="1">
        <v>30</v>
      </c>
    </row>
    <row r="30" spans="1:11" x14ac:dyDescent="0.4">
      <c r="A30" s="9">
        <v>20210430</v>
      </c>
      <c r="B30" s="10">
        <v>10</v>
      </c>
      <c r="C30" s="1" t="s">
        <v>89</v>
      </c>
      <c r="D30" s="1" t="str">
        <f>VLOOKUP(C30,key!A:C,3,FALSE)</f>
        <v>D-heat</v>
      </c>
      <c r="E30" s="1" t="str">
        <f t="shared" si="0"/>
        <v>D_30_10</v>
      </c>
      <c r="F30" s="1" t="str">
        <f t="shared" si="1"/>
        <v>D</v>
      </c>
      <c r="G30" s="1">
        <v>83</v>
      </c>
      <c r="H30" s="3">
        <v>74</v>
      </c>
      <c r="I30" s="1">
        <v>35</v>
      </c>
      <c r="J30" s="1">
        <f>((G30-H30)/I30*calibration_curve!$C$2*60)/VLOOKUP(C30,key!A:C,2,FALSE)</f>
        <v>109103.37662337661</v>
      </c>
      <c r="K30" s="1">
        <v>30</v>
      </c>
    </row>
    <row r="31" spans="1:11" x14ac:dyDescent="0.4">
      <c r="A31" s="1">
        <v>20210503</v>
      </c>
      <c r="B31" s="10">
        <v>15</v>
      </c>
      <c r="C31" s="1" t="s">
        <v>89</v>
      </c>
      <c r="D31" s="1" t="str">
        <f>VLOOKUP(C31,key!A:C,3,FALSE)</f>
        <v>D-heat</v>
      </c>
      <c r="E31" s="1" t="str">
        <f t="shared" si="0"/>
        <v>D_30_15</v>
      </c>
      <c r="F31" s="1" t="str">
        <f t="shared" si="1"/>
        <v>D</v>
      </c>
      <c r="G31" s="1">
        <v>95</v>
      </c>
      <c r="H31" s="1">
        <v>6</v>
      </c>
      <c r="I31" s="1">
        <v>35</v>
      </c>
      <c r="J31" s="1">
        <f>((G31-H31)/I31*calibration_curve!$C$2*60)/VLOOKUP(C31,key!A:C,2,FALSE)</f>
        <v>1078911.1688311689</v>
      </c>
      <c r="K31" s="1">
        <v>30</v>
      </c>
    </row>
    <row r="32" spans="1:11" x14ac:dyDescent="0.4">
      <c r="A32" s="9">
        <v>20210507</v>
      </c>
      <c r="B32" s="9">
        <v>20</v>
      </c>
      <c r="C32" s="1" t="s">
        <v>89</v>
      </c>
      <c r="D32" s="1" t="str">
        <f>VLOOKUP(C32,key!A:C,3,FALSE)</f>
        <v>D-heat</v>
      </c>
      <c r="E32" s="1" t="str">
        <f t="shared" si="0"/>
        <v>D_30_20</v>
      </c>
      <c r="F32" s="1" t="str">
        <f t="shared" si="1"/>
        <v>D</v>
      </c>
      <c r="G32" s="1">
        <v>73</v>
      </c>
      <c r="H32" s="1">
        <v>9</v>
      </c>
      <c r="I32" s="1">
        <v>35</v>
      </c>
      <c r="J32" s="1">
        <f>((G32-H32)/I32*calibration_curve!$C$2*60)/VLOOKUP(C32,key!A:C,2,FALSE)</f>
        <v>775846.23376623378</v>
      </c>
      <c r="K32" s="1">
        <v>30</v>
      </c>
    </row>
    <row r="33" spans="1:11" x14ac:dyDescent="0.4">
      <c r="A33" s="9">
        <v>20210407</v>
      </c>
      <c r="B33" s="9">
        <v>-10</v>
      </c>
      <c r="C33" s="1" t="s">
        <v>90</v>
      </c>
      <c r="D33" s="1" t="str">
        <f>VLOOKUP(C33,key!A:C,3,FALSE)</f>
        <v>D-heat</v>
      </c>
      <c r="E33" s="1" t="str">
        <f t="shared" si="0"/>
        <v>D_12_-10</v>
      </c>
      <c r="F33" s="1" t="str">
        <f t="shared" si="1"/>
        <v>D</v>
      </c>
      <c r="G33" s="1">
        <v>76</v>
      </c>
      <c r="H33" s="1">
        <v>60</v>
      </c>
      <c r="I33" s="1">
        <v>45</v>
      </c>
      <c r="J33" s="1">
        <f>((G33-H33)/I33*calibration_curve!$C$2*60)/VLOOKUP(C33,key!A:C,2,FALSE)</f>
        <v>142238.47619047618</v>
      </c>
      <c r="K33" s="1">
        <v>12</v>
      </c>
    </row>
    <row r="34" spans="1:11" x14ac:dyDescent="0.4">
      <c r="A34" s="11">
        <v>20210419</v>
      </c>
      <c r="B34" s="10">
        <v>1</v>
      </c>
      <c r="C34" s="1" t="s">
        <v>90</v>
      </c>
      <c r="D34" s="1" t="str">
        <f>VLOOKUP(C34,key!A:C,3,FALSE)</f>
        <v>D-heat</v>
      </c>
      <c r="E34" s="1" t="str">
        <f t="shared" si="0"/>
        <v>D_30_1</v>
      </c>
      <c r="F34" s="1" t="str">
        <f t="shared" si="1"/>
        <v>D</v>
      </c>
      <c r="G34" s="1">
        <v>72</v>
      </c>
      <c r="H34" s="1">
        <v>29</v>
      </c>
      <c r="I34" s="1">
        <v>45</v>
      </c>
      <c r="J34" s="1">
        <f>((G34-H34)/I34*calibration_curve!$C$2*60)/VLOOKUP(C34,key!A:C,2,FALSE)</f>
        <v>382265.90476190479</v>
      </c>
      <c r="K34" s="1">
        <v>30</v>
      </c>
    </row>
    <row r="35" spans="1:11" x14ac:dyDescent="0.4">
      <c r="A35" s="11">
        <v>44309</v>
      </c>
      <c r="B35" s="10">
        <v>5</v>
      </c>
      <c r="C35" s="1" t="s">
        <v>90</v>
      </c>
      <c r="D35" s="1" t="str">
        <f>VLOOKUP(C35,key!A:C,3,FALSE)</f>
        <v>D-heat</v>
      </c>
      <c r="E35" s="1" t="str">
        <f t="shared" si="0"/>
        <v>D_30_5</v>
      </c>
      <c r="F35" s="1" t="str">
        <f t="shared" si="1"/>
        <v>D</v>
      </c>
      <c r="G35" s="1">
        <v>75</v>
      </c>
      <c r="H35" s="1">
        <v>36</v>
      </c>
      <c r="I35" s="1">
        <v>40</v>
      </c>
      <c r="J35" s="1">
        <f>((G35-H35)/I35*calibration_curve!$C$2*60)/VLOOKUP(C35,key!A:C,2,FALSE)</f>
        <v>390044.57142857142</v>
      </c>
      <c r="K35" s="1">
        <v>30</v>
      </c>
    </row>
    <row r="36" spans="1:11" x14ac:dyDescent="0.4">
      <c r="A36" s="9">
        <v>20210430</v>
      </c>
      <c r="B36" s="10">
        <v>10</v>
      </c>
      <c r="C36" s="1" t="s">
        <v>90</v>
      </c>
      <c r="D36" s="1" t="str">
        <f>VLOOKUP(C36,key!A:C,3,FALSE)</f>
        <v>D-heat</v>
      </c>
      <c r="E36" s="1" t="str">
        <f t="shared" si="0"/>
        <v>D_30_10</v>
      </c>
      <c r="F36" s="1" t="str">
        <f t="shared" si="1"/>
        <v>D</v>
      </c>
      <c r="G36" s="1">
        <v>82</v>
      </c>
      <c r="H36" s="3">
        <v>68</v>
      </c>
      <c r="I36" s="1">
        <v>35</v>
      </c>
      <c r="J36" s="1">
        <f>((G36-H36)/I36*calibration_curve!$C$2*60)/VLOOKUP(C36,key!A:C,2,FALSE)</f>
        <v>160018.28571428571</v>
      </c>
      <c r="K36" s="1">
        <v>30</v>
      </c>
    </row>
    <row r="37" spans="1:11" x14ac:dyDescent="0.4">
      <c r="A37" s="1">
        <v>20210503</v>
      </c>
      <c r="B37" s="10">
        <v>15</v>
      </c>
      <c r="C37" s="1" t="s">
        <v>90</v>
      </c>
      <c r="D37" s="1" t="str">
        <f>VLOOKUP(C37,key!A:C,3,FALSE)</f>
        <v>D-heat</v>
      </c>
      <c r="E37" s="1" t="str">
        <f t="shared" si="0"/>
        <v>D_30_15</v>
      </c>
      <c r="F37" s="1" t="str">
        <f t="shared" si="1"/>
        <v>D</v>
      </c>
      <c r="G37" s="1">
        <v>74</v>
      </c>
      <c r="H37" s="1">
        <v>7</v>
      </c>
      <c r="I37" s="1">
        <v>35</v>
      </c>
      <c r="J37" s="1">
        <f>((G37-H37)/I37*calibration_curve!$C$2*60)/VLOOKUP(C37,key!A:C,2,FALSE)</f>
        <v>765801.79591836745</v>
      </c>
      <c r="K37" s="1">
        <v>30</v>
      </c>
    </row>
    <row r="38" spans="1:11" x14ac:dyDescent="0.4">
      <c r="A38" s="9">
        <v>20210507</v>
      </c>
      <c r="B38" s="9">
        <v>20</v>
      </c>
      <c r="C38" s="1" t="s">
        <v>90</v>
      </c>
      <c r="D38" s="1" t="str">
        <f>VLOOKUP(C38,key!A:C,3,FALSE)</f>
        <v>D-heat</v>
      </c>
      <c r="E38" s="1" t="str">
        <f t="shared" si="0"/>
        <v>D_30_20</v>
      </c>
      <c r="F38" s="1" t="str">
        <f t="shared" si="1"/>
        <v>D</v>
      </c>
      <c r="G38" s="1">
        <v>73</v>
      </c>
      <c r="H38" s="1">
        <v>5</v>
      </c>
      <c r="I38" s="1">
        <v>35</v>
      </c>
      <c r="J38" s="1">
        <f>((G38-H38)/I38*calibration_curve!$C$2*60)/VLOOKUP(C38,key!A:C,2,FALSE)</f>
        <v>777231.67346938781</v>
      </c>
      <c r="K38" s="1">
        <v>30</v>
      </c>
    </row>
    <row r="39" spans="1:11" x14ac:dyDescent="0.4">
      <c r="A39" s="9">
        <v>20210407</v>
      </c>
      <c r="B39" s="9">
        <v>-10</v>
      </c>
      <c r="C39" s="1" t="s">
        <v>91</v>
      </c>
      <c r="D39" s="1" t="str">
        <f>VLOOKUP(C39,key!A:C,3,FALSE)</f>
        <v>D-heat</v>
      </c>
      <c r="E39" s="1" t="str">
        <f t="shared" si="0"/>
        <v>D_12_-10</v>
      </c>
      <c r="F39" s="1" t="str">
        <f t="shared" si="1"/>
        <v>D</v>
      </c>
      <c r="G39" s="1">
        <v>76</v>
      </c>
      <c r="H39" s="1">
        <v>59</v>
      </c>
      <c r="I39" s="1">
        <v>45</v>
      </c>
      <c r="J39" s="1">
        <f>((G39-H39)/I39*calibration_curve!$C$2*60)/VLOOKUP(C39,key!A:C,2,FALSE)</f>
        <v>176316.44444444441</v>
      </c>
      <c r="K39" s="1">
        <v>12</v>
      </c>
    </row>
    <row r="40" spans="1:11" x14ac:dyDescent="0.4">
      <c r="A40" s="11">
        <v>20210419</v>
      </c>
      <c r="B40" s="10">
        <v>1</v>
      </c>
      <c r="C40" s="1" t="s">
        <v>91</v>
      </c>
      <c r="D40" s="1" t="str">
        <f>VLOOKUP(C40,key!A:C,3,FALSE)</f>
        <v>D-heat</v>
      </c>
      <c r="E40" s="1" t="str">
        <f t="shared" si="0"/>
        <v>D_30_1</v>
      </c>
      <c r="F40" s="1" t="str">
        <f t="shared" si="1"/>
        <v>D</v>
      </c>
      <c r="G40" s="1">
        <v>72</v>
      </c>
      <c r="H40" s="1">
        <v>30</v>
      </c>
      <c r="I40" s="1">
        <v>45</v>
      </c>
      <c r="J40" s="1">
        <f>((G40-H40)/I40*calibration_curve!$C$2*60)/VLOOKUP(C40,key!A:C,2,FALSE)</f>
        <v>435605.33333333331</v>
      </c>
      <c r="K40" s="1">
        <v>30</v>
      </c>
    </row>
    <row r="41" spans="1:11" x14ac:dyDescent="0.4">
      <c r="A41" s="11">
        <v>44309</v>
      </c>
      <c r="B41" s="10">
        <v>5</v>
      </c>
      <c r="C41" s="1" t="s">
        <v>91</v>
      </c>
      <c r="D41" s="1" t="str">
        <f>VLOOKUP(C41,key!A:C,3,FALSE)</f>
        <v>D-heat</v>
      </c>
      <c r="E41" s="1" t="str">
        <f t="shared" si="0"/>
        <v>D_30_5</v>
      </c>
      <c r="F41" s="1" t="str">
        <f t="shared" si="1"/>
        <v>D</v>
      </c>
      <c r="G41" s="1">
        <v>72</v>
      </c>
      <c r="H41" s="1">
        <v>29</v>
      </c>
      <c r="I41" s="1">
        <v>40</v>
      </c>
      <c r="J41" s="1">
        <f>((G41-H41)/I41*calibration_curve!$C$2*60)/VLOOKUP(C41,key!A:C,2,FALSE)</f>
        <v>501724</v>
      </c>
      <c r="K41" s="1">
        <v>30</v>
      </c>
    </row>
    <row r="42" spans="1:11" x14ac:dyDescent="0.4">
      <c r="A42" s="9">
        <v>20210430</v>
      </c>
      <c r="B42" s="10">
        <v>10</v>
      </c>
      <c r="C42" s="1" t="s">
        <v>91</v>
      </c>
      <c r="D42" s="1" t="str">
        <f>VLOOKUP(C42,key!A:C,3,FALSE)</f>
        <v>D-heat</v>
      </c>
      <c r="E42" s="1" t="str">
        <f t="shared" si="0"/>
        <v>D_30_10</v>
      </c>
      <c r="F42" s="1" t="str">
        <f t="shared" si="1"/>
        <v>D</v>
      </c>
      <c r="G42" s="1">
        <v>79</v>
      </c>
      <c r="H42" s="3">
        <v>48</v>
      </c>
      <c r="I42" s="1">
        <v>35</v>
      </c>
      <c r="J42" s="1">
        <f>((G42-H42)/I42*calibration_curve!$C$2*60)/VLOOKUP(C42,key!A:C,2,FALSE)</f>
        <v>413380.57142857142</v>
      </c>
      <c r="K42" s="1">
        <v>30</v>
      </c>
    </row>
    <row r="43" spans="1:11" x14ac:dyDescent="0.4">
      <c r="A43" s="9">
        <v>20210407</v>
      </c>
      <c r="B43" s="9">
        <v>-10</v>
      </c>
      <c r="C43" s="1" t="s">
        <v>92</v>
      </c>
      <c r="D43" s="1" t="str">
        <f>VLOOKUP(C43,key!A:C,3,FALSE)</f>
        <v>D-heat</v>
      </c>
      <c r="E43" s="1" t="str">
        <f t="shared" si="0"/>
        <v>D_12_-10</v>
      </c>
      <c r="F43" s="1" t="str">
        <f t="shared" si="1"/>
        <v>D</v>
      </c>
      <c r="G43" s="1">
        <v>76</v>
      </c>
      <c r="H43" s="1">
        <v>59</v>
      </c>
      <c r="I43" s="1">
        <v>45</v>
      </c>
      <c r="J43" s="1">
        <f>((G43-H43)/I43*calibration_curve!$C$2*60)/VLOOKUP(C43,key!A:C,2,FALSE)</f>
        <v>146930.37037037034</v>
      </c>
      <c r="K43" s="1">
        <v>12</v>
      </c>
    </row>
    <row r="44" spans="1:11" x14ac:dyDescent="0.4">
      <c r="A44" s="11">
        <v>20210419</v>
      </c>
      <c r="B44" s="10">
        <v>1</v>
      </c>
      <c r="C44" s="1" t="s">
        <v>92</v>
      </c>
      <c r="D44" s="1" t="str">
        <f>VLOOKUP(C44,key!A:C,3,FALSE)</f>
        <v>D-heat</v>
      </c>
      <c r="E44" s="1" t="str">
        <f t="shared" si="0"/>
        <v>D_30_1</v>
      </c>
      <c r="F44" s="1" t="str">
        <f t="shared" si="1"/>
        <v>D</v>
      </c>
      <c r="G44" s="1">
        <v>72</v>
      </c>
      <c r="H44" s="1">
        <v>28</v>
      </c>
      <c r="I44" s="1">
        <v>45</v>
      </c>
      <c r="J44" s="1">
        <f>((G44-H44)/I44*calibration_curve!$C$2*60)/VLOOKUP(C44,key!A:C,2,FALSE)</f>
        <v>380290.37037037034</v>
      </c>
      <c r="K44" s="1">
        <v>30</v>
      </c>
    </row>
    <row r="45" spans="1:11" x14ac:dyDescent="0.4">
      <c r="A45" s="11">
        <v>44309</v>
      </c>
      <c r="B45" s="10">
        <v>5</v>
      </c>
      <c r="C45" s="1" t="s">
        <v>92</v>
      </c>
      <c r="D45" s="1" t="str">
        <f>VLOOKUP(C45,key!A:C,3,FALSE)</f>
        <v>D-heat</v>
      </c>
      <c r="E45" s="1" t="str">
        <f t="shared" si="0"/>
        <v>D_30_5</v>
      </c>
      <c r="F45" s="1" t="str">
        <f t="shared" si="1"/>
        <v>D</v>
      </c>
      <c r="G45" s="1">
        <v>70</v>
      </c>
      <c r="H45" s="1">
        <v>21</v>
      </c>
      <c r="I45" s="1">
        <v>40</v>
      </c>
      <c r="J45" s="1">
        <f>((G45-H45)/I45*calibration_curve!$C$2*60)/VLOOKUP(C45,key!A:C,2,FALSE)</f>
        <v>476443.33333333337</v>
      </c>
      <c r="K45" s="1">
        <v>30</v>
      </c>
    </row>
    <row r="46" spans="1:11" x14ac:dyDescent="0.4">
      <c r="A46" s="9">
        <v>20210430</v>
      </c>
      <c r="B46" s="10">
        <v>10</v>
      </c>
      <c r="C46" s="1" t="s">
        <v>92</v>
      </c>
      <c r="D46" s="1" t="str">
        <f>VLOOKUP(C46,key!A:C,3,FALSE)</f>
        <v>D-heat</v>
      </c>
      <c r="E46" s="1" t="str">
        <f t="shared" si="0"/>
        <v>D_30_10</v>
      </c>
      <c r="F46" s="1" t="str">
        <f t="shared" si="1"/>
        <v>D</v>
      </c>
      <c r="G46" s="1">
        <v>81</v>
      </c>
      <c r="H46" s="3">
        <v>13</v>
      </c>
      <c r="I46" s="1">
        <v>35</v>
      </c>
      <c r="J46" s="1">
        <f>((G46-H46)/I46*calibration_curve!$C$2*60)/VLOOKUP(C46,key!A:C,2,FALSE)</f>
        <v>755641.90476190473</v>
      </c>
      <c r="K46" s="1">
        <v>30</v>
      </c>
    </row>
    <row r="47" spans="1:11" x14ac:dyDescent="0.4">
      <c r="A47" s="1">
        <v>20210503</v>
      </c>
      <c r="B47" s="10">
        <v>15</v>
      </c>
      <c r="C47" s="1" t="s">
        <v>92</v>
      </c>
      <c r="D47" s="1" t="str">
        <f>VLOOKUP(C47,key!A:C,3,FALSE)</f>
        <v>D-heat</v>
      </c>
      <c r="E47" s="1" t="str">
        <f t="shared" si="0"/>
        <v>D_30_15</v>
      </c>
      <c r="F47" s="1" t="str">
        <f t="shared" si="1"/>
        <v>D</v>
      </c>
      <c r="G47" s="1">
        <v>68</v>
      </c>
      <c r="H47" s="1">
        <v>4</v>
      </c>
      <c r="I47" s="1">
        <v>35</v>
      </c>
      <c r="J47" s="1">
        <f>((G47-H47)/I47*calibration_curve!$C$2*60)/VLOOKUP(C47,key!A:C,2,FALSE)</f>
        <v>711192.38095238095</v>
      </c>
      <c r="K47" s="1">
        <v>30</v>
      </c>
    </row>
    <row r="48" spans="1:11" x14ac:dyDescent="0.4">
      <c r="A48" s="9">
        <v>20210507</v>
      </c>
      <c r="B48" s="9">
        <v>20</v>
      </c>
      <c r="C48" s="1" t="s">
        <v>92</v>
      </c>
      <c r="D48" s="1" t="str">
        <f>VLOOKUP(C48,key!A:C,3,FALSE)</f>
        <v>D-heat</v>
      </c>
      <c r="E48" s="1" t="str">
        <f t="shared" si="0"/>
        <v>D_30_20</v>
      </c>
      <c r="F48" s="1" t="str">
        <f t="shared" si="1"/>
        <v>D</v>
      </c>
      <c r="G48" s="1">
        <v>72</v>
      </c>
      <c r="H48" s="1">
        <v>14</v>
      </c>
      <c r="I48" s="1">
        <v>35</v>
      </c>
      <c r="J48" s="1">
        <f>((G48-H48)/I48*calibration_curve!$C$2*60)/VLOOKUP(C48,key!A:C,2,FALSE)</f>
        <v>644518.09523809527</v>
      </c>
      <c r="K48" s="1">
        <v>30</v>
      </c>
    </row>
    <row r="49" spans="1:11" x14ac:dyDescent="0.4">
      <c r="A49" s="9">
        <v>20210407</v>
      </c>
      <c r="B49" s="9">
        <v>-10</v>
      </c>
      <c r="C49" s="1" t="s">
        <v>93</v>
      </c>
      <c r="D49" s="1" t="str">
        <f>VLOOKUP(C49,key!A:C,3,FALSE)</f>
        <v>D-heat</v>
      </c>
      <c r="E49" s="1" t="str">
        <f t="shared" si="0"/>
        <v>D_12_-10</v>
      </c>
      <c r="F49" s="1" t="str">
        <f t="shared" si="1"/>
        <v>D</v>
      </c>
      <c r="G49" s="1">
        <v>75</v>
      </c>
      <c r="H49" s="1">
        <v>58</v>
      </c>
      <c r="I49" s="1">
        <v>45</v>
      </c>
      <c r="J49" s="1">
        <f>((G49-H49)/I49*calibration_curve!$C$2*60)/VLOOKUP(C49,key!A:C,2,FALSE)</f>
        <v>155573.33333333331</v>
      </c>
      <c r="K49" s="1">
        <v>12</v>
      </c>
    </row>
    <row r="50" spans="1:11" x14ac:dyDescent="0.4">
      <c r="A50" s="11">
        <v>20210419</v>
      </c>
      <c r="B50" s="10">
        <v>1</v>
      </c>
      <c r="C50" s="1" t="s">
        <v>93</v>
      </c>
      <c r="D50" s="1" t="str">
        <f>VLOOKUP(C50,key!A:C,3,FALSE)</f>
        <v>D-heat</v>
      </c>
      <c r="E50" s="1" t="str">
        <f t="shared" si="0"/>
        <v>D_30_1</v>
      </c>
      <c r="F50" s="1" t="str">
        <f t="shared" si="1"/>
        <v>D</v>
      </c>
      <c r="G50" s="1">
        <v>72</v>
      </c>
      <c r="H50" s="1">
        <v>29</v>
      </c>
      <c r="I50" s="1">
        <v>45</v>
      </c>
      <c r="J50" s="1">
        <f>((G50-H50)/I50*calibration_curve!$C$2*60)/VLOOKUP(C50,key!A:C,2,FALSE)</f>
        <v>393509.01960784319</v>
      </c>
      <c r="K50" s="1">
        <v>30</v>
      </c>
    </row>
    <row r="51" spans="1:11" x14ac:dyDescent="0.4">
      <c r="A51" s="11">
        <v>44309</v>
      </c>
      <c r="B51" s="10">
        <v>5</v>
      </c>
      <c r="C51" s="1" t="s">
        <v>93</v>
      </c>
      <c r="D51" s="1" t="str">
        <f>VLOOKUP(C51,key!A:C,3,FALSE)</f>
        <v>D-heat</v>
      </c>
      <c r="E51" s="1" t="str">
        <f t="shared" si="0"/>
        <v>D_30_5</v>
      </c>
      <c r="F51" s="1" t="str">
        <f t="shared" si="1"/>
        <v>D</v>
      </c>
      <c r="G51" s="1">
        <v>69</v>
      </c>
      <c r="H51" s="1">
        <v>28</v>
      </c>
      <c r="I51" s="1">
        <v>40</v>
      </c>
      <c r="J51" s="1">
        <f>((G51-H51)/I51*calibration_curve!$C$2*60)/VLOOKUP(C51,key!A:C,2,FALSE)</f>
        <v>422107.05882352934</v>
      </c>
      <c r="K51" s="1">
        <v>30</v>
      </c>
    </row>
    <row r="52" spans="1:11" x14ac:dyDescent="0.4">
      <c r="A52" s="9">
        <v>20210430</v>
      </c>
      <c r="B52" s="10">
        <v>10</v>
      </c>
      <c r="C52" s="1" t="s">
        <v>93</v>
      </c>
      <c r="D52" s="1" t="str">
        <f>VLOOKUP(C52,key!A:C,3,FALSE)</f>
        <v>D-heat</v>
      </c>
      <c r="E52" s="1" t="str">
        <f t="shared" si="0"/>
        <v>D_30_10</v>
      </c>
      <c r="F52" s="1" t="str">
        <f t="shared" si="1"/>
        <v>D</v>
      </c>
      <c r="G52" s="1">
        <v>73</v>
      </c>
      <c r="H52" s="3">
        <v>62</v>
      </c>
      <c r="I52" s="1">
        <v>35</v>
      </c>
      <c r="J52" s="1">
        <f>((G52-H52)/I52*calibration_curve!$C$2*60)/VLOOKUP(C52,key!A:C,2,FALSE)</f>
        <v>129426.55462184874</v>
      </c>
      <c r="K52" s="1">
        <v>30</v>
      </c>
    </row>
    <row r="53" spans="1:11" x14ac:dyDescent="0.4">
      <c r="A53" s="1">
        <v>20210503</v>
      </c>
      <c r="B53" s="10">
        <v>15</v>
      </c>
      <c r="C53" s="1" t="s">
        <v>93</v>
      </c>
      <c r="D53" s="1" t="str">
        <f>VLOOKUP(C53,key!A:C,3,FALSE)</f>
        <v>D-heat</v>
      </c>
      <c r="E53" s="1" t="str">
        <f t="shared" si="0"/>
        <v>D_30_15</v>
      </c>
      <c r="F53" s="1" t="str">
        <f t="shared" si="1"/>
        <v>D</v>
      </c>
      <c r="G53" s="1">
        <v>74</v>
      </c>
      <c r="H53" s="1">
        <v>45</v>
      </c>
      <c r="I53" s="1">
        <v>35</v>
      </c>
      <c r="J53" s="1">
        <f>((G53-H53)/I53*calibration_curve!$C$2*60)/VLOOKUP(C53,key!A:C,2,FALSE)</f>
        <v>341215.46218487399</v>
      </c>
      <c r="K53" s="1">
        <v>30</v>
      </c>
    </row>
    <row r="54" spans="1:11" x14ac:dyDescent="0.4">
      <c r="A54" s="9">
        <v>20210507</v>
      </c>
      <c r="B54" s="9">
        <v>20</v>
      </c>
      <c r="C54" s="1" t="s">
        <v>93</v>
      </c>
      <c r="D54" s="1" t="str">
        <f>VLOOKUP(C54,key!A:C,3,FALSE)</f>
        <v>D-heat</v>
      </c>
      <c r="E54" s="1" t="str">
        <f t="shared" si="0"/>
        <v>D_30_20</v>
      </c>
      <c r="F54" s="1" t="str">
        <f t="shared" si="1"/>
        <v>D</v>
      </c>
      <c r="G54" s="1">
        <v>75</v>
      </c>
      <c r="H54" s="1">
        <v>66</v>
      </c>
      <c r="I54" s="1">
        <v>35</v>
      </c>
      <c r="J54" s="1">
        <f>((G54-H54)/I54*calibration_curve!$C$2*60)/VLOOKUP(C54,key!A:C,2,FALSE)</f>
        <v>105894.45378151258</v>
      </c>
      <c r="K54" s="1">
        <v>30</v>
      </c>
    </row>
    <row r="55" spans="1:11" x14ac:dyDescent="0.4">
      <c r="A55" s="9">
        <v>20210407</v>
      </c>
      <c r="B55" s="9">
        <v>-10</v>
      </c>
      <c r="C55" s="1" t="s">
        <v>94</v>
      </c>
      <c r="D55" s="1" t="str">
        <f>VLOOKUP(C55,key!A:C,3,FALSE)</f>
        <v>D-heat</v>
      </c>
      <c r="E55" s="1" t="str">
        <f t="shared" si="0"/>
        <v>D_12_-10</v>
      </c>
      <c r="F55" s="1" t="str">
        <f t="shared" si="1"/>
        <v>D</v>
      </c>
      <c r="G55" s="1">
        <v>76</v>
      </c>
      <c r="H55" s="1">
        <v>62</v>
      </c>
      <c r="I55" s="1">
        <v>45</v>
      </c>
      <c r="J55" s="1">
        <f>((G55-H55)/I55*calibration_curve!$C$2*60)/VLOOKUP(C55,key!A:C,2,FALSE)</f>
        <v>114632.98245614037</v>
      </c>
      <c r="K55" s="1">
        <v>12</v>
      </c>
    </row>
    <row r="56" spans="1:11" x14ac:dyDescent="0.4">
      <c r="A56" s="11">
        <v>20210419</v>
      </c>
      <c r="B56" s="10">
        <v>1</v>
      </c>
      <c r="C56" s="1" t="s">
        <v>94</v>
      </c>
      <c r="D56" s="1" t="str">
        <f>VLOOKUP(C56,key!A:C,3,FALSE)</f>
        <v>D-heat</v>
      </c>
      <c r="E56" s="1" t="str">
        <f t="shared" si="0"/>
        <v>D_30_1</v>
      </c>
      <c r="F56" s="1" t="str">
        <f t="shared" si="1"/>
        <v>D</v>
      </c>
      <c r="G56" s="1">
        <v>72</v>
      </c>
      <c r="H56" s="1">
        <v>26</v>
      </c>
      <c r="I56" s="1">
        <v>45</v>
      </c>
      <c r="J56" s="1">
        <f>((G56-H56)/I56*calibration_curve!$C$2*60)/VLOOKUP(C56,key!A:C,2,FALSE)</f>
        <v>376651.22807017539</v>
      </c>
      <c r="K56" s="1">
        <v>30</v>
      </c>
    </row>
    <row r="57" spans="1:11" x14ac:dyDescent="0.4">
      <c r="A57" s="11">
        <v>44309</v>
      </c>
      <c r="B57" s="10">
        <v>5</v>
      </c>
      <c r="C57" s="1" t="s">
        <v>94</v>
      </c>
      <c r="D57" s="1" t="str">
        <f>VLOOKUP(C57,key!A:C,3,FALSE)</f>
        <v>D-heat</v>
      </c>
      <c r="E57" s="1" t="str">
        <f t="shared" si="0"/>
        <v>D_30_5</v>
      </c>
      <c r="F57" s="1" t="str">
        <f t="shared" si="1"/>
        <v>D</v>
      </c>
      <c r="G57" s="1">
        <v>73</v>
      </c>
      <c r="H57" s="1">
        <v>14</v>
      </c>
      <c r="I57" s="1">
        <v>40</v>
      </c>
      <c r="J57" s="1">
        <f>((G57-H57)/I57*calibration_curve!$C$2*60)/VLOOKUP(C57,key!A:C,2,FALSE)</f>
        <v>543483.15789473685</v>
      </c>
      <c r="K57" s="1">
        <v>30</v>
      </c>
    </row>
    <row r="58" spans="1:11" x14ac:dyDescent="0.4">
      <c r="A58" s="9">
        <v>20210430</v>
      </c>
      <c r="B58" s="10">
        <v>10</v>
      </c>
      <c r="C58" s="1" t="s">
        <v>94</v>
      </c>
      <c r="D58" s="1" t="str">
        <f>VLOOKUP(C58,key!A:C,3,FALSE)</f>
        <v>D-heat</v>
      </c>
      <c r="E58" s="1" t="str">
        <f t="shared" si="0"/>
        <v>D_30_10</v>
      </c>
      <c r="F58" s="1" t="str">
        <f t="shared" si="1"/>
        <v>D</v>
      </c>
      <c r="G58" s="1">
        <v>83</v>
      </c>
      <c r="H58" s="3">
        <v>21</v>
      </c>
      <c r="I58" s="1">
        <v>35</v>
      </c>
      <c r="J58" s="1">
        <f>((G58-H58)/I58*calibration_curve!$C$2*60)/VLOOKUP(C58,key!A:C,2,FALSE)</f>
        <v>652706.16541353392</v>
      </c>
      <c r="K58" s="1">
        <v>30</v>
      </c>
    </row>
    <row r="59" spans="1:11" x14ac:dyDescent="0.4">
      <c r="A59" s="1">
        <v>20210503</v>
      </c>
      <c r="B59" s="10">
        <v>15</v>
      </c>
      <c r="C59" s="1" t="s">
        <v>94</v>
      </c>
      <c r="D59" s="1" t="str">
        <f>VLOOKUP(C59,key!A:C,3,FALSE)</f>
        <v>D-heat</v>
      </c>
      <c r="E59" s="1" t="str">
        <f t="shared" si="0"/>
        <v>D_30_15</v>
      </c>
      <c r="F59" s="1" t="str">
        <f t="shared" si="1"/>
        <v>D</v>
      </c>
      <c r="G59" s="1">
        <v>65</v>
      </c>
      <c r="H59" s="1">
        <v>11</v>
      </c>
      <c r="I59" s="1">
        <v>35</v>
      </c>
      <c r="J59" s="1">
        <f>((G59-H59)/I59*calibration_curve!$C$2*60)/VLOOKUP(C59,key!A:C,2,FALSE)</f>
        <v>568486.01503759401</v>
      </c>
      <c r="K59" s="1">
        <v>30</v>
      </c>
    </row>
    <row r="60" spans="1:11" x14ac:dyDescent="0.4">
      <c r="A60" s="9">
        <v>20210507</v>
      </c>
      <c r="B60" s="9">
        <v>20</v>
      </c>
      <c r="C60" s="1" t="s">
        <v>94</v>
      </c>
      <c r="D60" s="1" t="str">
        <f>VLOOKUP(C60,key!A:C,3,FALSE)</f>
        <v>D-heat</v>
      </c>
      <c r="E60" s="1" t="str">
        <f t="shared" si="0"/>
        <v>D_30_20</v>
      </c>
      <c r="F60" s="1" t="str">
        <f t="shared" si="1"/>
        <v>D</v>
      </c>
      <c r="G60" s="1">
        <v>72</v>
      </c>
      <c r="H60" s="1">
        <v>8</v>
      </c>
      <c r="I60" s="1">
        <v>35</v>
      </c>
      <c r="J60" s="1">
        <f>((G60-H60)/I60*calibration_curve!$C$2*60)/VLOOKUP(C60,key!A:C,2,FALSE)</f>
        <v>673761.20300751878</v>
      </c>
      <c r="K60" s="1">
        <v>30</v>
      </c>
    </row>
    <row r="61" spans="1:11" x14ac:dyDescent="0.4">
      <c r="A61" s="11">
        <v>20210419</v>
      </c>
      <c r="B61" s="10">
        <v>1</v>
      </c>
      <c r="C61" s="1" t="s">
        <v>77</v>
      </c>
      <c r="D61" s="1" t="e">
        <f>VLOOKUP(C61,key!A:C,3,FALSE)</f>
        <v>#N/A</v>
      </c>
      <c r="E61" s="1" t="str">
        <f t="shared" si="0"/>
        <v>D_30_1</v>
      </c>
      <c r="F61" s="1" t="str">
        <f t="shared" si="1"/>
        <v>D</v>
      </c>
      <c r="G61" s="1">
        <v>86</v>
      </c>
      <c r="H61" s="1">
        <v>57</v>
      </c>
      <c r="I61" s="1">
        <v>45</v>
      </c>
      <c r="J61" s="1" t="e">
        <f>((G61-H61)/I61*calibration_curve!$C$2*60)/VLOOKUP(C61,key!A:C,2,FALSE)</f>
        <v>#N/A</v>
      </c>
      <c r="K61" s="1">
        <v>30</v>
      </c>
    </row>
    <row r="62" spans="1:11" x14ac:dyDescent="0.4">
      <c r="A62" s="9">
        <v>20210407</v>
      </c>
      <c r="B62" s="9">
        <v>-10</v>
      </c>
      <c r="C62" s="1" t="s">
        <v>95</v>
      </c>
      <c r="D62" s="1" t="str">
        <f>VLOOKUP(C62,key!A:C,3,FALSE)</f>
        <v>D-heat</v>
      </c>
      <c r="E62" s="1" t="str">
        <f t="shared" si="0"/>
        <v>D_12_-10</v>
      </c>
      <c r="F62" s="1" t="str">
        <f t="shared" si="1"/>
        <v>D</v>
      </c>
      <c r="G62" s="1">
        <v>76</v>
      </c>
      <c r="H62" s="1">
        <v>61</v>
      </c>
      <c r="I62" s="1">
        <v>45</v>
      </c>
      <c r="J62" s="1">
        <f>((G62-H62)/I62*calibration_curve!$C$2*60)/VLOOKUP(C62,key!A:C,2,FALSE)</f>
        <v>119671.79487179486</v>
      </c>
      <c r="K62" s="1">
        <v>12</v>
      </c>
    </row>
    <row r="63" spans="1:11" x14ac:dyDescent="0.4">
      <c r="A63" s="11">
        <v>20210419</v>
      </c>
      <c r="B63" s="10">
        <v>1</v>
      </c>
      <c r="C63" s="1" t="s">
        <v>95</v>
      </c>
      <c r="D63" s="1" t="str">
        <f>VLOOKUP(C63,key!A:C,3,FALSE)</f>
        <v>D-heat</v>
      </c>
      <c r="E63" s="1" t="str">
        <f t="shared" si="0"/>
        <v>D_30_1</v>
      </c>
      <c r="F63" s="1" t="str">
        <f t="shared" si="1"/>
        <v>D</v>
      </c>
      <c r="G63" s="1">
        <v>72</v>
      </c>
      <c r="H63" s="1">
        <v>31</v>
      </c>
      <c r="I63" s="1">
        <v>45</v>
      </c>
      <c r="J63" s="1">
        <f>((G63-H63)/I63*calibration_curve!$C$2*60)/VLOOKUP(C63,key!A:C,2,FALSE)</f>
        <v>327102.90598290606</v>
      </c>
      <c r="K63" s="1">
        <v>30</v>
      </c>
    </row>
    <row r="64" spans="1:11" x14ac:dyDescent="0.4">
      <c r="A64" s="9">
        <v>20210407</v>
      </c>
      <c r="B64" s="9">
        <v>-10</v>
      </c>
      <c r="C64" s="1" t="s">
        <v>96</v>
      </c>
      <c r="D64" s="1" t="str">
        <f>VLOOKUP(C64,key!A:C,3,FALSE)</f>
        <v>D-heat</v>
      </c>
      <c r="E64" s="1" t="str">
        <f t="shared" si="0"/>
        <v>D_12_-10</v>
      </c>
      <c r="F64" s="1" t="str">
        <f t="shared" si="1"/>
        <v>D</v>
      </c>
      <c r="G64" s="1">
        <v>76</v>
      </c>
      <c r="H64" s="1">
        <v>61</v>
      </c>
      <c r="I64" s="1">
        <v>45</v>
      </c>
      <c r="J64" s="1">
        <f>((G64-H64)/I64*calibration_curve!$C$2*60)/VLOOKUP(C64,key!A:C,2,FALSE)</f>
        <v>113834.14634146341</v>
      </c>
      <c r="K64" s="1">
        <v>12</v>
      </c>
    </row>
    <row r="65" spans="1:11" x14ac:dyDescent="0.4">
      <c r="A65" s="11">
        <v>20210419</v>
      </c>
      <c r="B65" s="10">
        <v>1</v>
      </c>
      <c r="C65" s="1" t="s">
        <v>96</v>
      </c>
      <c r="D65" s="1" t="str">
        <f>VLOOKUP(C65,key!A:C,3,FALSE)</f>
        <v>D-heat</v>
      </c>
      <c r="E65" s="1" t="str">
        <f t="shared" si="0"/>
        <v>D_30_1</v>
      </c>
      <c r="F65" s="1" t="str">
        <f t="shared" si="1"/>
        <v>D</v>
      </c>
      <c r="G65" s="1">
        <v>72</v>
      </c>
      <c r="H65" s="1">
        <v>25</v>
      </c>
      <c r="I65" s="1">
        <v>45</v>
      </c>
      <c r="J65" s="1">
        <f>((G65-H65)/I65*calibration_curve!$C$2*60)/VLOOKUP(C65,key!A:C,2,FALSE)</f>
        <v>356680.32520325208</v>
      </c>
      <c r="K65" s="1">
        <v>30</v>
      </c>
    </row>
    <row r="66" spans="1:11" x14ac:dyDescent="0.4">
      <c r="A66" s="9">
        <v>20210430</v>
      </c>
      <c r="B66" s="10">
        <v>10</v>
      </c>
      <c r="C66" s="1" t="s">
        <v>96</v>
      </c>
      <c r="D66" s="1" t="str">
        <f>VLOOKUP(C66,key!A:C,3,FALSE)</f>
        <v>D-heat</v>
      </c>
      <c r="E66" s="1" t="str">
        <f t="shared" ref="E66:E129" si="2">F66&amp;"_"&amp;K66&amp;"_"&amp;B66</f>
        <v>D_30_10</v>
      </c>
      <c r="F66" s="1" t="str">
        <f t="shared" ref="F66:F129" si="3">LEFT(C66,1)</f>
        <v>D</v>
      </c>
      <c r="G66" s="1">
        <v>78</v>
      </c>
      <c r="H66" s="3">
        <v>45</v>
      </c>
      <c r="I66" s="1">
        <v>35</v>
      </c>
      <c r="J66" s="1">
        <f>((G66-H66)/I66*calibration_curve!$C$2*60)/VLOOKUP(C66,key!A:C,2,FALSE)</f>
        <v>321988.01393728226</v>
      </c>
      <c r="K66" s="1">
        <v>30</v>
      </c>
    </row>
    <row r="67" spans="1:11" x14ac:dyDescent="0.4">
      <c r="A67" s="1">
        <v>20210503</v>
      </c>
      <c r="B67" s="10">
        <v>15</v>
      </c>
      <c r="C67" s="1" t="s">
        <v>96</v>
      </c>
      <c r="D67" s="1" t="str">
        <f>VLOOKUP(C67,key!A:C,3,FALSE)</f>
        <v>D-heat</v>
      </c>
      <c r="E67" s="1" t="str">
        <f t="shared" si="2"/>
        <v>D_30_15</v>
      </c>
      <c r="F67" s="1" t="str">
        <f t="shared" si="3"/>
        <v>D</v>
      </c>
      <c r="G67" s="1">
        <v>66</v>
      </c>
      <c r="H67" s="1">
        <v>2</v>
      </c>
      <c r="I67" s="1">
        <v>35</v>
      </c>
      <c r="J67" s="1">
        <f>((G67-H67)/I67*calibration_curve!$C$2*60)/VLOOKUP(C67,key!A:C,2,FALSE)</f>
        <v>624461.60278745648</v>
      </c>
      <c r="K67" s="1">
        <v>30</v>
      </c>
    </row>
    <row r="68" spans="1:11" x14ac:dyDescent="0.4">
      <c r="A68" s="9">
        <v>20210507</v>
      </c>
      <c r="B68" s="9">
        <v>20</v>
      </c>
      <c r="C68" s="1" t="s">
        <v>96</v>
      </c>
      <c r="D68" s="1" t="str">
        <f>VLOOKUP(C68,key!A:C,3,FALSE)</f>
        <v>D-heat</v>
      </c>
      <c r="E68" s="1" t="str">
        <f t="shared" si="2"/>
        <v>D_30_20</v>
      </c>
      <c r="F68" s="1" t="str">
        <f t="shared" si="3"/>
        <v>D</v>
      </c>
      <c r="G68" s="1">
        <v>79</v>
      </c>
      <c r="H68" s="1">
        <v>12</v>
      </c>
      <c r="I68" s="1">
        <v>35</v>
      </c>
      <c r="J68" s="1">
        <f>((G68-H68)/I68*calibration_curve!$C$2*60)/VLOOKUP(C68,key!A:C,2,FALSE)</f>
        <v>653733.24041811854</v>
      </c>
      <c r="K68" s="1">
        <v>30</v>
      </c>
    </row>
    <row r="69" spans="1:11" x14ac:dyDescent="0.4">
      <c r="A69" s="9">
        <v>20210407</v>
      </c>
      <c r="B69" s="9">
        <v>-10</v>
      </c>
      <c r="C69" s="1" t="s">
        <v>97</v>
      </c>
      <c r="D69" s="1" t="str">
        <f>VLOOKUP(C69,key!A:C,3,FALSE)</f>
        <v>D-heat</v>
      </c>
      <c r="E69" s="1" t="str">
        <f t="shared" si="2"/>
        <v>D_12_-10</v>
      </c>
      <c r="F69" s="1" t="str">
        <f t="shared" si="3"/>
        <v>D</v>
      </c>
      <c r="G69" s="1">
        <v>76</v>
      </c>
      <c r="H69" s="1">
        <v>61</v>
      </c>
      <c r="I69" s="1">
        <v>45</v>
      </c>
      <c r="J69" s="1">
        <f>((G69-H69)/I69*calibration_curve!$C$2*60)/VLOOKUP(C69,key!A:C,2,FALSE)</f>
        <v>126140.54054054052</v>
      </c>
      <c r="K69" s="1">
        <v>12</v>
      </c>
    </row>
    <row r="70" spans="1:11" x14ac:dyDescent="0.4">
      <c r="A70" s="11">
        <v>20210419</v>
      </c>
      <c r="B70" s="10">
        <v>1</v>
      </c>
      <c r="C70" s="1" t="s">
        <v>97</v>
      </c>
      <c r="D70" s="1" t="str">
        <f>VLOOKUP(C70,key!A:C,3,FALSE)</f>
        <v>D-heat</v>
      </c>
      <c r="E70" s="1" t="str">
        <f t="shared" si="2"/>
        <v>D_30_1</v>
      </c>
      <c r="F70" s="1" t="str">
        <f t="shared" si="3"/>
        <v>D</v>
      </c>
      <c r="G70" s="1">
        <v>72</v>
      </c>
      <c r="H70" s="1">
        <v>23</v>
      </c>
      <c r="I70" s="1">
        <v>45</v>
      </c>
      <c r="J70" s="1">
        <f>((G70-H70)/I70*calibration_curve!$C$2*60)/VLOOKUP(C70,key!A:C,2,FALSE)</f>
        <v>412059.09909909905</v>
      </c>
      <c r="K70" s="1">
        <v>30</v>
      </c>
    </row>
    <row r="71" spans="1:11" x14ac:dyDescent="0.4">
      <c r="A71" s="9">
        <v>20210430</v>
      </c>
      <c r="B71" s="10">
        <v>10</v>
      </c>
      <c r="C71" s="1" t="s">
        <v>97</v>
      </c>
      <c r="D71" s="1" t="str">
        <f>VLOOKUP(C71,key!A:C,3,FALSE)</f>
        <v>D-heat</v>
      </c>
      <c r="E71" s="1" t="str">
        <f t="shared" si="2"/>
        <v>D_30_10</v>
      </c>
      <c r="F71" s="1" t="str">
        <f t="shared" si="3"/>
        <v>D</v>
      </c>
      <c r="G71" s="1">
        <v>97</v>
      </c>
      <c r="H71" s="3">
        <v>52</v>
      </c>
      <c r="I71" s="1">
        <v>35</v>
      </c>
      <c r="J71" s="1">
        <f>((G71-H71)/I71*calibration_curve!$C$2*60)/VLOOKUP(C71,key!A:C,2,FALSE)</f>
        <v>486542.08494208491</v>
      </c>
      <c r="K71" s="1">
        <v>30</v>
      </c>
    </row>
    <row r="72" spans="1:11" x14ac:dyDescent="0.4">
      <c r="A72" s="1">
        <v>20210503</v>
      </c>
      <c r="B72" s="10">
        <v>15</v>
      </c>
      <c r="C72" s="1" t="s">
        <v>97</v>
      </c>
      <c r="D72" s="1" t="str">
        <f>VLOOKUP(C72,key!A:C,3,FALSE)</f>
        <v>D-heat</v>
      </c>
      <c r="E72" s="1" t="str">
        <f t="shared" si="2"/>
        <v>D_30_15</v>
      </c>
      <c r="F72" s="1" t="str">
        <f t="shared" si="3"/>
        <v>D</v>
      </c>
      <c r="G72" s="1">
        <v>63</v>
      </c>
      <c r="H72" s="1">
        <v>12</v>
      </c>
      <c r="I72" s="1">
        <v>35</v>
      </c>
      <c r="J72" s="1">
        <f>((G72-H72)/I72*calibration_curve!$C$2*60)/VLOOKUP(C72,key!A:C,2,FALSE)</f>
        <v>551414.36293436296</v>
      </c>
      <c r="K72" s="1">
        <v>30</v>
      </c>
    </row>
    <row r="73" spans="1:11" x14ac:dyDescent="0.4">
      <c r="A73" s="9">
        <v>20210507</v>
      </c>
      <c r="B73" s="9">
        <v>20</v>
      </c>
      <c r="C73" s="1" t="s">
        <v>97</v>
      </c>
      <c r="D73" s="1" t="str">
        <f>VLOOKUP(C73,key!A:C,3,FALSE)</f>
        <v>D-heat</v>
      </c>
      <c r="E73" s="1" t="str">
        <f t="shared" si="2"/>
        <v>D_30_20</v>
      </c>
      <c r="F73" s="1" t="str">
        <f t="shared" si="3"/>
        <v>D</v>
      </c>
      <c r="G73" s="1">
        <v>70</v>
      </c>
      <c r="H73" s="1">
        <v>12</v>
      </c>
      <c r="I73" s="1">
        <v>35</v>
      </c>
      <c r="J73" s="1">
        <f>((G73-H73)/I73*calibration_curve!$C$2*60)/VLOOKUP(C73,key!A:C,2,FALSE)</f>
        <v>627098.68725868734</v>
      </c>
      <c r="K73" s="1">
        <v>30</v>
      </c>
    </row>
    <row r="74" spans="1:11" x14ac:dyDescent="0.4">
      <c r="A74" s="9">
        <v>20210407</v>
      </c>
      <c r="B74" s="9">
        <v>-10</v>
      </c>
      <c r="C74" s="1" t="s">
        <v>98</v>
      </c>
      <c r="D74" s="1" t="str">
        <f>VLOOKUP(C74,key!A:C,3,FALSE)</f>
        <v>D-heat</v>
      </c>
      <c r="E74" s="1" t="str">
        <f t="shared" si="2"/>
        <v>D_12_-10</v>
      </c>
      <c r="F74" s="1" t="str">
        <f t="shared" si="3"/>
        <v>D</v>
      </c>
      <c r="G74" s="1">
        <v>76</v>
      </c>
      <c r="H74" s="1">
        <v>61</v>
      </c>
      <c r="I74" s="1">
        <v>45</v>
      </c>
      <c r="J74" s="1">
        <f>((G74-H74)/I74*calibration_curve!$C$2*60)/VLOOKUP(C74,key!A:C,2,FALSE)</f>
        <v>119671.79487179486</v>
      </c>
      <c r="K74" s="1">
        <v>12</v>
      </c>
    </row>
    <row r="75" spans="1:11" x14ac:dyDescent="0.4">
      <c r="A75" s="11">
        <v>20210419</v>
      </c>
      <c r="B75" s="10">
        <v>1</v>
      </c>
      <c r="C75" s="1" t="s">
        <v>98</v>
      </c>
      <c r="D75" s="1" t="str">
        <f>VLOOKUP(C75,key!A:C,3,FALSE)</f>
        <v>D-heat</v>
      </c>
      <c r="E75" s="1" t="str">
        <f t="shared" si="2"/>
        <v>D_30_1</v>
      </c>
      <c r="F75" s="1" t="str">
        <f t="shared" si="3"/>
        <v>D</v>
      </c>
      <c r="G75" s="1">
        <v>72</v>
      </c>
      <c r="H75" s="1">
        <v>28</v>
      </c>
      <c r="I75" s="1">
        <v>45</v>
      </c>
      <c r="J75" s="1">
        <f>((G75-H75)/I75*calibration_curve!$C$2*60)/VLOOKUP(C75,key!A:C,2,FALSE)</f>
        <v>351037.26495726494</v>
      </c>
      <c r="K75" s="1">
        <v>30</v>
      </c>
    </row>
    <row r="76" spans="1:11" x14ac:dyDescent="0.4">
      <c r="A76" s="9">
        <v>20210430</v>
      </c>
      <c r="B76" s="10">
        <v>10</v>
      </c>
      <c r="C76" s="1" t="s">
        <v>98</v>
      </c>
      <c r="D76" s="1" t="str">
        <f>VLOOKUP(C76,key!A:C,3,FALSE)</f>
        <v>D-heat</v>
      </c>
      <c r="E76" s="1" t="str">
        <f t="shared" si="2"/>
        <v>D_30_10</v>
      </c>
      <c r="F76" s="1" t="str">
        <f t="shared" si="3"/>
        <v>D</v>
      </c>
      <c r="G76" s="1">
        <v>73</v>
      </c>
      <c r="H76" s="3">
        <v>67</v>
      </c>
      <c r="I76" s="1">
        <v>35</v>
      </c>
      <c r="J76" s="1">
        <f>((G76-H76)/I76*calibration_curve!$C$2*60)/VLOOKUP(C76,key!A:C,2,FALSE)</f>
        <v>61545.494505494506</v>
      </c>
      <c r="K76" s="1">
        <v>30</v>
      </c>
    </row>
    <row r="77" spans="1:11" x14ac:dyDescent="0.4">
      <c r="A77" s="1">
        <v>20210503</v>
      </c>
      <c r="B77" s="10">
        <v>15</v>
      </c>
      <c r="C77" s="1" t="s">
        <v>98</v>
      </c>
      <c r="D77" s="1" t="str">
        <f>VLOOKUP(C77,key!A:C,3,FALSE)</f>
        <v>D-heat</v>
      </c>
      <c r="E77" s="1" t="str">
        <f t="shared" si="2"/>
        <v>D_30_15</v>
      </c>
      <c r="F77" s="1" t="str">
        <f t="shared" si="3"/>
        <v>D</v>
      </c>
      <c r="G77" s="1">
        <v>66</v>
      </c>
      <c r="H77" s="1">
        <v>11</v>
      </c>
      <c r="I77" s="1">
        <v>35</v>
      </c>
      <c r="J77" s="1">
        <f>((G77-H77)/I77*calibration_curve!$C$2*60)/VLOOKUP(C77,key!A:C,2,FALSE)</f>
        <v>564167.03296703298</v>
      </c>
      <c r="K77" s="1">
        <v>30</v>
      </c>
    </row>
    <row r="78" spans="1:11" x14ac:dyDescent="0.4">
      <c r="A78" s="9">
        <v>20210507</v>
      </c>
      <c r="B78" s="9">
        <v>20</v>
      </c>
      <c r="C78" s="1" t="s">
        <v>98</v>
      </c>
      <c r="D78" s="1" t="str">
        <f>VLOOKUP(C78,key!A:C,3,FALSE)</f>
        <v>D-heat</v>
      </c>
      <c r="E78" s="1" t="str">
        <f t="shared" si="2"/>
        <v>D_30_20</v>
      </c>
      <c r="F78" s="1" t="str">
        <f t="shared" si="3"/>
        <v>D</v>
      </c>
      <c r="G78" s="1">
        <v>70</v>
      </c>
      <c r="H78" s="1">
        <v>13</v>
      </c>
      <c r="I78" s="1">
        <v>35</v>
      </c>
      <c r="J78" s="1">
        <f>((G78-H78)/I78*calibration_curve!$C$2*60)/VLOOKUP(C78,key!A:C,2,FALSE)</f>
        <v>584682.19780219777</v>
      </c>
      <c r="K78" s="1">
        <v>30</v>
      </c>
    </row>
    <row r="79" spans="1:11" x14ac:dyDescent="0.4">
      <c r="A79" s="9">
        <v>20210407</v>
      </c>
      <c r="B79" s="9">
        <v>-10</v>
      </c>
      <c r="C79" s="1" t="s">
        <v>99</v>
      </c>
      <c r="D79" s="1" t="str">
        <f>VLOOKUP(C79,key!A:C,3,FALSE)</f>
        <v>D-heat</v>
      </c>
      <c r="E79" s="1" t="str">
        <f t="shared" si="2"/>
        <v>D_12_-10</v>
      </c>
      <c r="F79" s="1" t="str">
        <f t="shared" si="3"/>
        <v>D</v>
      </c>
      <c r="G79" s="1">
        <v>75</v>
      </c>
      <c r="H79" s="1">
        <v>60</v>
      </c>
      <c r="I79" s="1">
        <v>45</v>
      </c>
      <c r="J79" s="1">
        <f>((G79-H79)/I79*calibration_curve!$C$2*60)/VLOOKUP(C79,key!A:C,2,FALSE)</f>
        <v>126140.54054054052</v>
      </c>
      <c r="K79" s="1">
        <v>12</v>
      </c>
    </row>
    <row r="80" spans="1:11" x14ac:dyDescent="0.4">
      <c r="A80" s="11">
        <v>20210419</v>
      </c>
      <c r="B80" s="10">
        <v>1</v>
      </c>
      <c r="C80" s="1" t="s">
        <v>99</v>
      </c>
      <c r="D80" s="1" t="str">
        <f>VLOOKUP(C80,key!A:C,3,FALSE)</f>
        <v>D-heat</v>
      </c>
      <c r="E80" s="1" t="str">
        <f t="shared" si="2"/>
        <v>D_30_1</v>
      </c>
      <c r="F80" s="1" t="str">
        <f t="shared" si="3"/>
        <v>D</v>
      </c>
      <c r="G80" s="1">
        <v>72</v>
      </c>
      <c r="H80" s="1">
        <v>27</v>
      </c>
      <c r="I80" s="1">
        <v>45</v>
      </c>
      <c r="J80" s="1">
        <f>((G80-H80)/I80*calibration_curve!$C$2*60)/VLOOKUP(C80,key!A:C,2,FALSE)</f>
        <v>378421.6216216216</v>
      </c>
      <c r="K80" s="1">
        <v>30</v>
      </c>
    </row>
    <row r="81" spans="1:11" x14ac:dyDescent="0.4">
      <c r="A81" s="9">
        <v>20210430</v>
      </c>
      <c r="B81" s="10">
        <v>10</v>
      </c>
      <c r="C81" s="1" t="s">
        <v>99</v>
      </c>
      <c r="D81" s="1" t="str">
        <f>VLOOKUP(C81,key!A:C,3,FALSE)</f>
        <v>D-heat</v>
      </c>
      <c r="E81" s="1" t="str">
        <f t="shared" si="2"/>
        <v>D_30_10</v>
      </c>
      <c r="F81" s="1" t="str">
        <f t="shared" si="3"/>
        <v>D</v>
      </c>
      <c r="G81" s="1">
        <v>76</v>
      </c>
      <c r="H81" s="3">
        <v>13</v>
      </c>
      <c r="I81" s="1">
        <v>35</v>
      </c>
      <c r="J81" s="1">
        <f>((G81-H81)/I81*calibration_curve!$C$2*60)/VLOOKUP(C81,key!A:C,2,FALSE)</f>
        <v>681158.91891891893</v>
      </c>
      <c r="K81" s="1">
        <v>30</v>
      </c>
    </row>
    <row r="82" spans="1:11" x14ac:dyDescent="0.4">
      <c r="A82" s="1">
        <v>20210503</v>
      </c>
      <c r="B82" s="10">
        <v>15</v>
      </c>
      <c r="C82" s="1" t="s">
        <v>99</v>
      </c>
      <c r="D82" s="1" t="str">
        <f>VLOOKUP(C82,key!A:C,3,FALSE)</f>
        <v>D-heat</v>
      </c>
      <c r="E82" s="1" t="str">
        <f t="shared" si="2"/>
        <v>D_30_15</v>
      </c>
      <c r="F82" s="1" t="str">
        <f t="shared" si="3"/>
        <v>D</v>
      </c>
      <c r="G82" s="1">
        <v>64</v>
      </c>
      <c r="H82" s="1">
        <v>3</v>
      </c>
      <c r="I82" s="1">
        <v>35</v>
      </c>
      <c r="J82" s="1">
        <f>((G82-H82)/I82*calibration_curve!$C$2*60)/VLOOKUP(C82,key!A:C,2,FALSE)</f>
        <v>659534.82625482627</v>
      </c>
      <c r="K82" s="1">
        <v>30</v>
      </c>
    </row>
    <row r="83" spans="1:11" x14ac:dyDescent="0.4">
      <c r="A83" s="9">
        <v>20210507</v>
      </c>
      <c r="B83" s="9">
        <v>20</v>
      </c>
      <c r="C83" s="1" t="s">
        <v>99</v>
      </c>
      <c r="D83" s="1" t="str">
        <f>VLOOKUP(C83,key!A:C,3,FALSE)</f>
        <v>D-heat</v>
      </c>
      <c r="E83" s="1" t="str">
        <f t="shared" si="2"/>
        <v>D_30_20</v>
      </c>
      <c r="F83" s="1" t="str">
        <f t="shared" si="3"/>
        <v>D</v>
      </c>
      <c r="G83" s="1">
        <v>74</v>
      </c>
      <c r="H83" s="1">
        <v>8</v>
      </c>
      <c r="I83" s="1">
        <v>35</v>
      </c>
      <c r="J83" s="1">
        <f>((G83-H83)/I83*calibration_curve!$C$2*60)/VLOOKUP(C83,key!A:C,2,FALSE)</f>
        <v>713595.05791505787</v>
      </c>
      <c r="K83" s="1">
        <v>30</v>
      </c>
    </row>
    <row r="84" spans="1:11" x14ac:dyDescent="0.4">
      <c r="A84" s="9">
        <v>20210407</v>
      </c>
      <c r="B84" s="9">
        <v>-10</v>
      </c>
      <c r="C84" s="1" t="s">
        <v>100</v>
      </c>
      <c r="D84" s="1" t="str">
        <f>VLOOKUP(C84,key!A:C,3,FALSE)</f>
        <v>D-heat</v>
      </c>
      <c r="E84" s="1" t="str">
        <f t="shared" si="2"/>
        <v>D_12_-10</v>
      </c>
      <c r="F84" s="1" t="str">
        <f t="shared" si="3"/>
        <v>D</v>
      </c>
      <c r="G84" s="1">
        <v>76</v>
      </c>
      <c r="H84" s="1">
        <v>59</v>
      </c>
      <c r="I84" s="1">
        <v>45</v>
      </c>
      <c r="J84" s="1">
        <f>((G84-H84)/I84*calibration_curve!$C$2*60)/VLOOKUP(C84,key!A:C,2,FALSE)</f>
        <v>155573.33333333331</v>
      </c>
      <c r="K84" s="1">
        <v>12</v>
      </c>
    </row>
    <row r="85" spans="1:11" x14ac:dyDescent="0.4">
      <c r="A85" s="11">
        <v>20210419</v>
      </c>
      <c r="B85" s="10">
        <v>1</v>
      </c>
      <c r="C85" s="1" t="s">
        <v>100</v>
      </c>
      <c r="D85" s="1" t="str">
        <f>VLOOKUP(C85,key!A:C,3,FALSE)</f>
        <v>D-heat</v>
      </c>
      <c r="E85" s="1" t="str">
        <f t="shared" si="2"/>
        <v>D_30_1</v>
      </c>
      <c r="F85" s="1" t="str">
        <f t="shared" si="3"/>
        <v>D</v>
      </c>
      <c r="G85" s="1">
        <v>72</v>
      </c>
      <c r="H85" s="1">
        <v>23</v>
      </c>
      <c r="I85" s="1">
        <v>45</v>
      </c>
      <c r="J85" s="1">
        <f>((G85-H85)/I85*calibration_curve!$C$2*60)/VLOOKUP(C85,key!A:C,2,FALSE)</f>
        <v>448417.25490196072</v>
      </c>
      <c r="K85" s="1">
        <v>30</v>
      </c>
    </row>
    <row r="86" spans="1:11" x14ac:dyDescent="0.4">
      <c r="A86" s="9">
        <v>20210430</v>
      </c>
      <c r="B86" s="10">
        <v>10</v>
      </c>
      <c r="C86" s="1" t="s">
        <v>100</v>
      </c>
      <c r="D86" s="1" t="str">
        <f>VLOOKUP(C86,key!A:C,3,FALSE)</f>
        <v>D-heat</v>
      </c>
      <c r="E86" s="1" t="str">
        <f t="shared" si="2"/>
        <v>D_30_10</v>
      </c>
      <c r="F86" s="1" t="str">
        <f t="shared" si="3"/>
        <v>D</v>
      </c>
      <c r="G86" s="1">
        <v>74</v>
      </c>
      <c r="H86" s="3">
        <v>52</v>
      </c>
      <c r="I86" s="1">
        <v>35</v>
      </c>
      <c r="J86" s="1">
        <f>((G86-H86)/I86*calibration_curve!$C$2*60)/VLOOKUP(C86,key!A:C,2,FALSE)</f>
        <v>258853.10924369749</v>
      </c>
      <c r="K86" s="1">
        <v>30</v>
      </c>
    </row>
    <row r="87" spans="1:11" x14ac:dyDescent="0.4">
      <c r="A87" s="1">
        <v>20210503</v>
      </c>
      <c r="B87" s="10">
        <v>15</v>
      </c>
      <c r="C87" s="1" t="s">
        <v>100</v>
      </c>
      <c r="D87" s="1" t="str">
        <f>VLOOKUP(C87,key!A:C,3,FALSE)</f>
        <v>D-heat</v>
      </c>
      <c r="E87" s="1" t="str">
        <f t="shared" si="2"/>
        <v>D_30_15</v>
      </c>
      <c r="F87" s="1" t="str">
        <f t="shared" si="3"/>
        <v>D</v>
      </c>
      <c r="G87" s="1">
        <v>58</v>
      </c>
      <c r="H87" s="1">
        <v>17</v>
      </c>
      <c r="I87" s="1">
        <v>35</v>
      </c>
      <c r="J87" s="1">
        <f>((G87-H87)/I87*calibration_curve!$C$2*60)/VLOOKUP(C87,key!A:C,2,FALSE)</f>
        <v>482408.06722689077</v>
      </c>
      <c r="K87" s="1">
        <v>30</v>
      </c>
    </row>
    <row r="88" spans="1:11" x14ac:dyDescent="0.4">
      <c r="A88" s="9">
        <v>20210507</v>
      </c>
      <c r="B88" s="9">
        <v>20</v>
      </c>
      <c r="C88" s="1" t="s">
        <v>100</v>
      </c>
      <c r="D88" s="1" t="str">
        <f>VLOOKUP(C88,key!A:C,3,FALSE)</f>
        <v>D-heat</v>
      </c>
      <c r="E88" s="1" t="str">
        <f t="shared" si="2"/>
        <v>D_30_20</v>
      </c>
      <c r="F88" s="1" t="str">
        <f t="shared" si="3"/>
        <v>D</v>
      </c>
      <c r="G88" s="1">
        <v>75</v>
      </c>
      <c r="H88" s="1">
        <v>43</v>
      </c>
      <c r="I88" s="1">
        <v>35</v>
      </c>
      <c r="J88" s="1">
        <f>((G88-H88)/I88*calibration_curve!$C$2*60)/VLOOKUP(C88,key!A:C,2,FALSE)</f>
        <v>376513.61344537814</v>
      </c>
      <c r="K88" s="1">
        <v>30</v>
      </c>
    </row>
    <row r="89" spans="1:11" x14ac:dyDescent="0.4">
      <c r="A89" s="9">
        <v>20210407</v>
      </c>
      <c r="B89" s="9">
        <v>-10</v>
      </c>
      <c r="C89" s="1" t="s">
        <v>101</v>
      </c>
      <c r="D89" s="1" t="str">
        <f>VLOOKUP(C89,key!A:C,3,FALSE)</f>
        <v>D-heat</v>
      </c>
      <c r="E89" s="1" t="str">
        <f t="shared" si="2"/>
        <v>D_12_-10</v>
      </c>
      <c r="F89" s="1" t="str">
        <f t="shared" si="3"/>
        <v>D</v>
      </c>
      <c r="G89" s="1">
        <v>76</v>
      </c>
      <c r="H89" s="1">
        <v>62</v>
      </c>
      <c r="I89" s="1">
        <v>45</v>
      </c>
      <c r="J89" s="1">
        <f>((G89-H89)/I89*calibration_curve!$C$2*60)/VLOOKUP(C89,key!A:C,2,FALSE)</f>
        <v>128119.21568627452</v>
      </c>
      <c r="K89" s="1">
        <v>12</v>
      </c>
    </row>
    <row r="90" spans="1:11" x14ac:dyDescent="0.4">
      <c r="A90" s="9">
        <v>20210430</v>
      </c>
      <c r="B90" s="10">
        <v>10</v>
      </c>
      <c r="C90" s="1" t="s">
        <v>101</v>
      </c>
      <c r="D90" s="1" t="str">
        <f>VLOOKUP(C90,key!A:C,3,FALSE)</f>
        <v>D-heat</v>
      </c>
      <c r="E90" s="1" t="str">
        <f t="shared" si="2"/>
        <v>D_30_10</v>
      </c>
      <c r="F90" s="1" t="str">
        <f t="shared" si="3"/>
        <v>D</v>
      </c>
      <c r="G90" s="1">
        <v>71</v>
      </c>
      <c r="H90" s="3">
        <v>36</v>
      </c>
      <c r="I90" s="1">
        <v>35</v>
      </c>
      <c r="J90" s="1">
        <f>((G90-H90)/I90*calibration_curve!$C$2*60)/VLOOKUP(C90,key!A:C,2,FALSE)</f>
        <v>411811.76470588235</v>
      </c>
      <c r="K90" s="1">
        <v>30</v>
      </c>
    </row>
    <row r="91" spans="1:11" x14ac:dyDescent="0.4">
      <c r="A91" s="1">
        <v>20210503</v>
      </c>
      <c r="B91" s="10">
        <v>15</v>
      </c>
      <c r="C91" s="1" t="s">
        <v>101</v>
      </c>
      <c r="D91" s="1" t="str">
        <f>VLOOKUP(C91,key!A:C,3,FALSE)</f>
        <v>D-heat</v>
      </c>
      <c r="E91" s="1" t="str">
        <f t="shared" si="2"/>
        <v>D_30_15</v>
      </c>
      <c r="F91" s="1" t="str">
        <f t="shared" si="3"/>
        <v>D</v>
      </c>
      <c r="G91" s="1">
        <v>74</v>
      </c>
      <c r="H91" s="1">
        <v>44</v>
      </c>
      <c r="I91" s="1">
        <v>35</v>
      </c>
      <c r="J91" s="1">
        <f>((G91-H91)/I91*calibration_curve!$C$2*60)/VLOOKUP(C91,key!A:C,2,FALSE)</f>
        <v>352981.51260504196</v>
      </c>
      <c r="K91" s="1">
        <v>30</v>
      </c>
    </row>
    <row r="92" spans="1:11" x14ac:dyDescent="0.4">
      <c r="A92" s="9">
        <v>20210407</v>
      </c>
      <c r="B92" s="9">
        <v>-10</v>
      </c>
      <c r="C92" s="1" t="s">
        <v>102</v>
      </c>
      <c r="D92" s="1" t="str">
        <f>VLOOKUP(C92,key!A:C,3,FALSE)</f>
        <v>D-heat</v>
      </c>
      <c r="E92" s="1" t="str">
        <f t="shared" si="2"/>
        <v>D_12_-10</v>
      </c>
      <c r="F92" s="1" t="str">
        <f t="shared" si="3"/>
        <v>D</v>
      </c>
      <c r="G92" s="1">
        <v>75</v>
      </c>
      <c r="H92" s="1">
        <v>61</v>
      </c>
      <c r="I92" s="1">
        <v>45</v>
      </c>
      <c r="J92" s="1">
        <f>((G92-H92)/I92*calibration_curve!$C$2*60)/VLOOKUP(C92,key!A:C,2,FALSE)</f>
        <v>136126.66666666666</v>
      </c>
      <c r="K92" s="1">
        <v>12</v>
      </c>
    </row>
    <row r="93" spans="1:11" x14ac:dyDescent="0.4">
      <c r="A93" s="9">
        <v>20210430</v>
      </c>
      <c r="B93" s="10">
        <v>10</v>
      </c>
      <c r="C93" s="1" t="s">
        <v>102</v>
      </c>
      <c r="D93" s="1" t="str">
        <f>VLOOKUP(C93,key!A:C,3,FALSE)</f>
        <v>D-heat</v>
      </c>
      <c r="E93" s="1" t="str">
        <f t="shared" si="2"/>
        <v>D_30_10</v>
      </c>
      <c r="F93" s="1" t="str">
        <f t="shared" si="3"/>
        <v>D</v>
      </c>
      <c r="G93" s="1">
        <v>70</v>
      </c>
      <c r="H93" s="3">
        <v>63</v>
      </c>
      <c r="I93" s="1">
        <v>35</v>
      </c>
      <c r="J93" s="1">
        <f>((G93-H93)/I93*calibration_curve!$C$2*60)/VLOOKUP(C93,key!A:C,2,FALSE)</f>
        <v>87510</v>
      </c>
      <c r="K93" s="1">
        <v>30</v>
      </c>
    </row>
    <row r="94" spans="1:11" x14ac:dyDescent="0.4">
      <c r="A94" s="1">
        <v>20210503</v>
      </c>
      <c r="B94" s="10">
        <v>15</v>
      </c>
      <c r="C94" s="1" t="s">
        <v>102</v>
      </c>
      <c r="D94" s="1" t="str">
        <f>VLOOKUP(C94,key!A:C,3,FALSE)</f>
        <v>D-heat</v>
      </c>
      <c r="E94" s="1" t="str">
        <f t="shared" si="2"/>
        <v>D_30_15</v>
      </c>
      <c r="F94" s="1" t="str">
        <f t="shared" si="3"/>
        <v>D</v>
      </c>
      <c r="G94" s="1">
        <v>83</v>
      </c>
      <c r="H94" s="1">
        <v>40</v>
      </c>
      <c r="I94" s="1">
        <v>35</v>
      </c>
      <c r="J94" s="1">
        <f>((G94-H94)/I94*calibration_curve!$C$2*60)/VLOOKUP(C94,key!A:C,2,FALSE)</f>
        <v>537561.42857142852</v>
      </c>
      <c r="K94" s="1">
        <v>30</v>
      </c>
    </row>
    <row r="95" spans="1:11" x14ac:dyDescent="0.4">
      <c r="A95" s="9">
        <v>20210507</v>
      </c>
      <c r="B95" s="9">
        <v>20</v>
      </c>
      <c r="C95" s="1" t="s">
        <v>102</v>
      </c>
      <c r="D95" s="1" t="str">
        <f>VLOOKUP(C95,key!A:C,3,FALSE)</f>
        <v>D-heat</v>
      </c>
      <c r="E95" s="1" t="str">
        <f t="shared" si="2"/>
        <v>D_30_20</v>
      </c>
      <c r="F95" s="1" t="str">
        <f t="shared" si="3"/>
        <v>D</v>
      </c>
      <c r="G95" s="1">
        <v>78</v>
      </c>
      <c r="H95" s="1">
        <v>47</v>
      </c>
      <c r="I95" s="1">
        <v>35</v>
      </c>
      <c r="J95" s="1">
        <f>((G95-H95)/I95*calibration_curve!$C$2*60)/VLOOKUP(C95,key!A:C,2,FALSE)</f>
        <v>387544.28571428568</v>
      </c>
      <c r="K95" s="1">
        <v>30</v>
      </c>
    </row>
    <row r="96" spans="1:11" x14ac:dyDescent="0.4">
      <c r="A96" s="9">
        <v>20210407</v>
      </c>
      <c r="B96" s="9">
        <v>-10</v>
      </c>
      <c r="C96" s="1" t="s">
        <v>103</v>
      </c>
      <c r="D96" s="1" t="str">
        <f>VLOOKUP(C96,key!A:C,3,FALSE)</f>
        <v>D-heat</v>
      </c>
      <c r="E96" s="1" t="str">
        <f t="shared" si="2"/>
        <v>D_12_-10</v>
      </c>
      <c r="F96" s="1" t="str">
        <f t="shared" si="3"/>
        <v>D</v>
      </c>
      <c r="G96" s="1">
        <v>74</v>
      </c>
      <c r="H96" s="1">
        <v>61</v>
      </c>
      <c r="I96" s="1">
        <v>45</v>
      </c>
      <c r="J96" s="1">
        <f>((G96-H96)/I96*calibration_curve!$C$2*60)/VLOOKUP(C96,key!A:C,2,FALSE)</f>
        <v>126403.33333333331</v>
      </c>
      <c r="K96" s="1">
        <v>12</v>
      </c>
    </row>
    <row r="97" spans="1:11" x14ac:dyDescent="0.4">
      <c r="A97" s="9">
        <v>20210430</v>
      </c>
      <c r="B97" s="10">
        <v>10</v>
      </c>
      <c r="C97" s="1" t="s">
        <v>103</v>
      </c>
      <c r="D97" s="1" t="str">
        <f>VLOOKUP(C97,key!A:C,3,FALSE)</f>
        <v>D-heat</v>
      </c>
      <c r="E97" s="1" t="str">
        <f t="shared" si="2"/>
        <v>D_30_10</v>
      </c>
      <c r="F97" s="1" t="str">
        <f t="shared" si="3"/>
        <v>D</v>
      </c>
      <c r="G97" s="1">
        <v>69</v>
      </c>
      <c r="H97" s="3">
        <v>19</v>
      </c>
      <c r="I97" s="1">
        <v>35</v>
      </c>
      <c r="J97" s="1">
        <f>((G97-H97)/I97*calibration_curve!$C$2*60)/VLOOKUP(C97,key!A:C,2,FALSE)</f>
        <v>625071.42857142852</v>
      </c>
      <c r="K97" s="1">
        <v>30</v>
      </c>
    </row>
    <row r="98" spans="1:11" x14ac:dyDescent="0.4">
      <c r="A98" s="1">
        <v>20210503</v>
      </c>
      <c r="B98" s="10">
        <v>15</v>
      </c>
      <c r="C98" s="1" t="s">
        <v>103</v>
      </c>
      <c r="D98" s="1" t="str">
        <f>VLOOKUP(C98,key!A:C,3,FALSE)</f>
        <v>D-heat</v>
      </c>
      <c r="E98" s="1" t="str">
        <f t="shared" si="2"/>
        <v>D_30_15</v>
      </c>
      <c r="F98" s="1" t="str">
        <f t="shared" si="3"/>
        <v>D</v>
      </c>
      <c r="G98" s="1">
        <v>74</v>
      </c>
      <c r="H98" s="1">
        <v>53</v>
      </c>
      <c r="I98" s="1">
        <v>35</v>
      </c>
      <c r="J98" s="1">
        <f>((G98-H98)/I98*calibration_curve!$C$2*60)/VLOOKUP(C98,key!A:C,2,FALSE)</f>
        <v>262530</v>
      </c>
      <c r="K98" s="1">
        <v>30</v>
      </c>
    </row>
    <row r="99" spans="1:11" x14ac:dyDescent="0.4">
      <c r="A99" s="9">
        <v>20210507</v>
      </c>
      <c r="B99" s="9">
        <v>20</v>
      </c>
      <c r="C99" s="1" t="s">
        <v>103</v>
      </c>
      <c r="D99" s="1" t="str">
        <f>VLOOKUP(C99,key!A:C,3,FALSE)</f>
        <v>D-heat</v>
      </c>
      <c r="E99" s="1" t="str">
        <f t="shared" si="2"/>
        <v>D_30_20</v>
      </c>
      <c r="F99" s="1" t="str">
        <f t="shared" si="3"/>
        <v>D</v>
      </c>
      <c r="G99" s="1">
        <v>74</v>
      </c>
      <c r="H99" s="1">
        <v>27</v>
      </c>
      <c r="I99" s="1">
        <v>35</v>
      </c>
      <c r="J99" s="1">
        <f>((G99-H99)/I99*calibration_curve!$C$2*60)/VLOOKUP(C99,key!A:C,2,FALSE)</f>
        <v>587567.14285714284</v>
      </c>
      <c r="K99" s="1">
        <v>30</v>
      </c>
    </row>
    <row r="100" spans="1:11" x14ac:dyDescent="0.4">
      <c r="A100" s="9">
        <v>20210407</v>
      </c>
      <c r="B100" s="9">
        <v>-10</v>
      </c>
      <c r="C100" s="1" t="s">
        <v>104</v>
      </c>
      <c r="D100" s="1" t="str">
        <f>VLOOKUP(C100,key!A:C,3,FALSE)</f>
        <v>D-heat</v>
      </c>
      <c r="E100" s="1" t="str">
        <f t="shared" si="2"/>
        <v>D_12_-10</v>
      </c>
      <c r="F100" s="1" t="str">
        <f t="shared" si="3"/>
        <v>D</v>
      </c>
      <c r="G100" s="1">
        <v>76</v>
      </c>
      <c r="H100" s="1">
        <v>61</v>
      </c>
      <c r="I100" s="1">
        <v>45</v>
      </c>
      <c r="J100" s="1">
        <f>((G100-H100)/I100*calibration_curve!$C$2*60)/VLOOKUP(C100,key!A:C,2,FALSE)</f>
        <v>141430.30303030301</v>
      </c>
      <c r="K100" s="1">
        <v>12</v>
      </c>
    </row>
    <row r="101" spans="1:11" x14ac:dyDescent="0.4">
      <c r="A101" s="9">
        <v>20210430</v>
      </c>
      <c r="B101" s="10">
        <v>10</v>
      </c>
      <c r="C101" s="1" t="s">
        <v>104</v>
      </c>
      <c r="D101" s="1" t="str">
        <f>VLOOKUP(C101,key!A:C,3,FALSE)</f>
        <v>D-heat</v>
      </c>
      <c r="E101" s="1" t="str">
        <f t="shared" si="2"/>
        <v>D_30_10</v>
      </c>
      <c r="F101" s="1" t="str">
        <f t="shared" si="3"/>
        <v>D</v>
      </c>
      <c r="G101" s="1">
        <v>78</v>
      </c>
      <c r="H101" s="3">
        <v>64</v>
      </c>
      <c r="I101" s="1">
        <v>35</v>
      </c>
      <c r="J101" s="1">
        <f>((G101-H101)/I101*calibration_curve!$C$2*60)/VLOOKUP(C101,key!A:C,2,FALSE)</f>
        <v>169716.36363636365</v>
      </c>
      <c r="K101" s="1">
        <v>30</v>
      </c>
    </row>
    <row r="102" spans="1:11" x14ac:dyDescent="0.4">
      <c r="A102" s="1">
        <v>20210503</v>
      </c>
      <c r="B102" s="10">
        <v>15</v>
      </c>
      <c r="C102" s="1" t="s">
        <v>104</v>
      </c>
      <c r="D102" s="1" t="str">
        <f>VLOOKUP(C102,key!A:C,3,FALSE)</f>
        <v>D-heat</v>
      </c>
      <c r="E102" s="1" t="str">
        <f t="shared" si="2"/>
        <v>D_30_15</v>
      </c>
      <c r="F102" s="1" t="str">
        <f t="shared" si="3"/>
        <v>D</v>
      </c>
      <c r="G102" s="1">
        <v>82</v>
      </c>
      <c r="H102" s="1">
        <v>12</v>
      </c>
      <c r="I102" s="1">
        <v>35</v>
      </c>
      <c r="J102" s="1">
        <f>((G102-H102)/I102*calibration_curve!$C$2*60)/VLOOKUP(C102,key!A:C,2,FALSE)</f>
        <v>848581.81818181823</v>
      </c>
      <c r="K102" s="1">
        <v>30</v>
      </c>
    </row>
    <row r="103" spans="1:11" x14ac:dyDescent="0.4">
      <c r="A103" s="9">
        <v>20210507</v>
      </c>
      <c r="B103" s="9">
        <v>20</v>
      </c>
      <c r="C103" s="1" t="s">
        <v>104</v>
      </c>
      <c r="D103" s="1" t="str">
        <f>VLOOKUP(C103,key!A:C,3,FALSE)</f>
        <v>D-heat</v>
      </c>
      <c r="E103" s="1" t="str">
        <f t="shared" si="2"/>
        <v>D_30_20</v>
      </c>
      <c r="F103" s="1" t="str">
        <f t="shared" si="3"/>
        <v>D</v>
      </c>
      <c r="G103" s="1">
        <v>72</v>
      </c>
      <c r="H103" s="1">
        <v>8</v>
      </c>
      <c r="I103" s="1">
        <v>35</v>
      </c>
      <c r="J103" s="1">
        <f>((G103-H103)/I103*calibration_curve!$C$2*60)/VLOOKUP(C103,key!A:C,2,FALSE)</f>
        <v>775846.23376623378</v>
      </c>
      <c r="K103" s="1">
        <v>30</v>
      </c>
    </row>
    <row r="104" spans="1:11" x14ac:dyDescent="0.4">
      <c r="A104" s="9">
        <v>20210407</v>
      </c>
      <c r="B104" s="9">
        <v>-10</v>
      </c>
      <c r="C104" s="1" t="s">
        <v>105</v>
      </c>
      <c r="D104" s="1" t="str">
        <f>VLOOKUP(C104,key!A:C,3,FALSE)</f>
        <v>D-heat</v>
      </c>
      <c r="E104" s="1" t="str">
        <f t="shared" si="2"/>
        <v>D_12_-10</v>
      </c>
      <c r="F104" s="1" t="str">
        <f t="shared" si="3"/>
        <v>D</v>
      </c>
      <c r="G104" s="1">
        <v>60</v>
      </c>
      <c r="H104" s="1">
        <v>51</v>
      </c>
      <c r="I104" s="1">
        <v>40</v>
      </c>
      <c r="J104" s="1">
        <f>((G104-H104)/I104*calibration_curve!$C$2*60)/VLOOKUP(C104,key!A:C,2,FALSE)</f>
        <v>87510</v>
      </c>
      <c r="K104" s="1">
        <v>12</v>
      </c>
    </row>
    <row r="105" spans="1:11" x14ac:dyDescent="0.4">
      <c r="A105" s="9">
        <v>20210430</v>
      </c>
      <c r="B105" s="10">
        <v>10</v>
      </c>
      <c r="C105" s="1" t="s">
        <v>105</v>
      </c>
      <c r="D105" s="1" t="str">
        <f>VLOOKUP(C105,key!A:C,3,FALSE)</f>
        <v>D-heat</v>
      </c>
      <c r="E105" s="1" t="str">
        <f t="shared" si="2"/>
        <v>D_30_10</v>
      </c>
      <c r="F105" s="1" t="str">
        <f t="shared" si="3"/>
        <v>D</v>
      </c>
      <c r="G105" s="1">
        <v>76</v>
      </c>
      <c r="H105" s="3">
        <v>61</v>
      </c>
      <c r="I105" s="1">
        <v>35</v>
      </c>
      <c r="J105" s="1">
        <f>((G105-H105)/I105*calibration_curve!$C$2*60)/VLOOKUP(C105,key!A:C,2,FALSE)</f>
        <v>166685.71428571426</v>
      </c>
      <c r="K105" s="1">
        <v>30</v>
      </c>
    </row>
    <row r="106" spans="1:11" x14ac:dyDescent="0.4">
      <c r="A106" s="1">
        <v>20210503</v>
      </c>
      <c r="B106" s="10">
        <v>15</v>
      </c>
      <c r="C106" s="1" t="s">
        <v>105</v>
      </c>
      <c r="D106" s="1" t="str">
        <f>VLOOKUP(C106,key!A:C,3,FALSE)</f>
        <v>D-heat</v>
      </c>
      <c r="E106" s="1" t="str">
        <f t="shared" si="2"/>
        <v>D_30_15</v>
      </c>
      <c r="F106" s="1" t="str">
        <f t="shared" si="3"/>
        <v>D</v>
      </c>
      <c r="G106" s="1">
        <v>72</v>
      </c>
      <c r="H106" s="1">
        <v>52</v>
      </c>
      <c r="I106" s="1">
        <v>35</v>
      </c>
      <c r="J106" s="1">
        <f>((G106-H106)/I106*calibration_curve!$C$2*60)/VLOOKUP(C106,key!A:C,2,FALSE)</f>
        <v>222247.61904761902</v>
      </c>
      <c r="K106" s="1">
        <v>30</v>
      </c>
    </row>
    <row r="107" spans="1:11" x14ac:dyDescent="0.4">
      <c r="A107" s="9">
        <v>20210507</v>
      </c>
      <c r="B107" s="9">
        <v>20</v>
      </c>
      <c r="C107" s="1" t="s">
        <v>105</v>
      </c>
      <c r="D107" s="1" t="str">
        <f>VLOOKUP(C107,key!A:C,3,FALSE)</f>
        <v>D-heat</v>
      </c>
      <c r="E107" s="1" t="str">
        <f t="shared" si="2"/>
        <v>D_30_20</v>
      </c>
      <c r="F107" s="1" t="str">
        <f t="shared" si="3"/>
        <v>D</v>
      </c>
      <c r="G107" s="1">
        <v>75</v>
      </c>
      <c r="H107" s="1">
        <v>28</v>
      </c>
      <c r="I107" s="1">
        <v>35</v>
      </c>
      <c r="J107" s="1">
        <f>((G107-H107)/I107*calibration_curve!$C$2*60)/VLOOKUP(C107,key!A:C,2,FALSE)</f>
        <v>522281.90476190473</v>
      </c>
      <c r="K107" s="1">
        <v>30</v>
      </c>
    </row>
    <row r="108" spans="1:11" x14ac:dyDescent="0.4">
      <c r="A108" s="9">
        <v>20210407</v>
      </c>
      <c r="B108" s="9">
        <v>-10</v>
      </c>
      <c r="C108" s="1" t="s">
        <v>106</v>
      </c>
      <c r="D108" s="1" t="str">
        <f>VLOOKUP(C108,key!A:C,3,FALSE)</f>
        <v>D-heat</v>
      </c>
      <c r="E108" s="1" t="str">
        <f t="shared" si="2"/>
        <v>D_12_-10</v>
      </c>
      <c r="F108" s="1" t="str">
        <f t="shared" si="3"/>
        <v>D</v>
      </c>
      <c r="G108" s="1">
        <v>59</v>
      </c>
      <c r="H108" s="1">
        <v>51</v>
      </c>
      <c r="I108" s="1">
        <v>40</v>
      </c>
      <c r="J108" s="1">
        <f>((G108-H108)/I108*calibration_curve!$C$2*60)/VLOOKUP(C108,key!A:C,2,FALSE)</f>
        <v>77786.666666666672</v>
      </c>
      <c r="K108" s="1">
        <v>12</v>
      </c>
    </row>
    <row r="109" spans="1:11" x14ac:dyDescent="0.4">
      <c r="A109" s="11">
        <v>20210419</v>
      </c>
      <c r="B109" s="10">
        <v>1</v>
      </c>
      <c r="C109" s="1" t="s">
        <v>106</v>
      </c>
      <c r="D109" s="1" t="str">
        <f>VLOOKUP(C109,key!A:C,3,FALSE)</f>
        <v>D-heat</v>
      </c>
      <c r="E109" s="1" t="str">
        <f t="shared" si="2"/>
        <v>D_30_1</v>
      </c>
      <c r="F109" s="1" t="str">
        <f t="shared" si="3"/>
        <v>D</v>
      </c>
      <c r="G109" s="1">
        <v>86</v>
      </c>
      <c r="H109" s="1">
        <v>51</v>
      </c>
      <c r="I109" s="1">
        <v>45</v>
      </c>
      <c r="J109" s="1">
        <f>((G109-H109)/I109*calibration_curve!$C$2*60)/VLOOKUP(C109,key!A:C,2,FALSE)</f>
        <v>302503.70370370365</v>
      </c>
      <c r="K109" s="1">
        <v>30</v>
      </c>
    </row>
    <row r="110" spans="1:11" x14ac:dyDescent="0.4">
      <c r="A110" s="9">
        <v>20210430</v>
      </c>
      <c r="B110" s="10">
        <v>10</v>
      </c>
      <c r="C110" s="1" t="s">
        <v>106</v>
      </c>
      <c r="D110" s="1" t="str">
        <f>VLOOKUP(C110,key!A:C,3,FALSE)</f>
        <v>D-heat</v>
      </c>
      <c r="E110" s="1" t="str">
        <f t="shared" si="2"/>
        <v>D_30_10</v>
      </c>
      <c r="F110" s="1" t="str">
        <f t="shared" si="3"/>
        <v>D</v>
      </c>
      <c r="G110" s="1">
        <v>73</v>
      </c>
      <c r="H110" s="3">
        <v>59</v>
      </c>
      <c r="I110" s="1">
        <v>35</v>
      </c>
      <c r="J110" s="1">
        <f>((G110-H110)/I110*calibration_curve!$C$2*60)/VLOOKUP(C110,key!A:C,2,FALSE)</f>
        <v>155573.33333333334</v>
      </c>
      <c r="K110" s="1">
        <v>30</v>
      </c>
    </row>
    <row r="111" spans="1:11" x14ac:dyDescent="0.4">
      <c r="A111" s="1">
        <v>20210503</v>
      </c>
      <c r="B111" s="10">
        <v>15</v>
      </c>
      <c r="C111" s="1" t="s">
        <v>106</v>
      </c>
      <c r="D111" s="1" t="str">
        <f>VLOOKUP(C111,key!A:C,3,FALSE)</f>
        <v>D-heat</v>
      </c>
      <c r="E111" s="1" t="str">
        <f t="shared" si="2"/>
        <v>D_30_15</v>
      </c>
      <c r="F111" s="1" t="str">
        <f t="shared" si="3"/>
        <v>D</v>
      </c>
      <c r="G111" s="1">
        <v>68</v>
      </c>
      <c r="H111" s="1">
        <v>50</v>
      </c>
      <c r="I111" s="1">
        <v>35</v>
      </c>
      <c r="J111" s="1">
        <f>((G111-H111)/I111*calibration_curve!$C$2*60)/VLOOKUP(C111,key!A:C,2,FALSE)</f>
        <v>200022.8571428571</v>
      </c>
      <c r="K111" s="1">
        <v>30</v>
      </c>
    </row>
    <row r="112" spans="1:11" x14ac:dyDescent="0.4">
      <c r="A112" s="9">
        <v>20210507</v>
      </c>
      <c r="B112" s="9">
        <v>20</v>
      </c>
      <c r="C112" s="1" t="s">
        <v>106</v>
      </c>
      <c r="D112" s="1" t="str">
        <f>VLOOKUP(C112,key!A:C,3,FALSE)</f>
        <v>D-heat</v>
      </c>
      <c r="E112" s="1" t="str">
        <f t="shared" si="2"/>
        <v>D_30_20</v>
      </c>
      <c r="F112" s="1" t="str">
        <f t="shared" si="3"/>
        <v>D</v>
      </c>
      <c r="G112" s="1">
        <v>75</v>
      </c>
      <c r="H112" s="1">
        <v>36</v>
      </c>
      <c r="I112" s="1">
        <v>35</v>
      </c>
      <c r="J112" s="1">
        <f>((G112-H112)/I112*calibration_curve!$C$2*60)/VLOOKUP(C112,key!A:C,2,FALSE)</f>
        <v>433382.8571428571</v>
      </c>
      <c r="K112" s="1">
        <v>30</v>
      </c>
    </row>
    <row r="113" spans="1:11" x14ac:dyDescent="0.4">
      <c r="A113" s="9">
        <v>20210407</v>
      </c>
      <c r="B113" s="9">
        <v>-10</v>
      </c>
      <c r="C113" s="1" t="s">
        <v>107</v>
      </c>
      <c r="D113" s="1" t="str">
        <f>VLOOKUP(C113,key!A:C,3,FALSE)</f>
        <v>D-heat</v>
      </c>
      <c r="E113" s="1" t="str">
        <f t="shared" si="2"/>
        <v>D_12_-10</v>
      </c>
      <c r="F113" s="1" t="str">
        <f t="shared" si="3"/>
        <v>D</v>
      </c>
      <c r="G113" s="1">
        <v>76</v>
      </c>
      <c r="H113" s="1">
        <v>61</v>
      </c>
      <c r="I113" s="1">
        <v>40</v>
      </c>
      <c r="J113" s="1">
        <f>((G113-H113)/I113*calibration_curve!$C$2*60)/VLOOKUP(C113,key!A:C,2,FALSE)</f>
        <v>154429.41176470587</v>
      </c>
      <c r="K113" s="1">
        <v>12</v>
      </c>
    </row>
    <row r="114" spans="1:11" x14ac:dyDescent="0.4">
      <c r="A114" s="11">
        <v>20210419</v>
      </c>
      <c r="B114" s="10">
        <v>1</v>
      </c>
      <c r="C114" s="1" t="s">
        <v>107</v>
      </c>
      <c r="D114" s="1" t="str">
        <f>VLOOKUP(C114,key!A:C,3,FALSE)</f>
        <v>D-heat</v>
      </c>
      <c r="E114" s="1" t="str">
        <f t="shared" si="2"/>
        <v>D_30_1</v>
      </c>
      <c r="F114" s="1" t="str">
        <f t="shared" si="3"/>
        <v>D</v>
      </c>
      <c r="G114" s="1">
        <v>86</v>
      </c>
      <c r="H114" s="1">
        <v>52</v>
      </c>
      <c r="I114" s="1">
        <v>45</v>
      </c>
      <c r="J114" s="1">
        <f>((G114-H114)/I114*calibration_curve!$C$2*60)/VLOOKUP(C114,key!A:C,2,FALSE)</f>
        <v>311146.66666666663</v>
      </c>
      <c r="K114" s="1">
        <v>30</v>
      </c>
    </row>
    <row r="115" spans="1:11" x14ac:dyDescent="0.4">
      <c r="A115" s="9">
        <v>20210430</v>
      </c>
      <c r="B115" s="10">
        <v>10</v>
      </c>
      <c r="C115" s="1" t="s">
        <v>107</v>
      </c>
      <c r="D115" s="1" t="str">
        <f>VLOOKUP(C115,key!A:C,3,FALSE)</f>
        <v>D-heat</v>
      </c>
      <c r="E115" s="1" t="str">
        <f t="shared" si="2"/>
        <v>D_30_10</v>
      </c>
      <c r="F115" s="1" t="str">
        <f t="shared" si="3"/>
        <v>D</v>
      </c>
      <c r="G115" s="1">
        <v>73</v>
      </c>
      <c r="H115" s="3">
        <v>22</v>
      </c>
      <c r="I115" s="1">
        <v>35</v>
      </c>
      <c r="J115" s="1">
        <f>((G115-H115)/I115*calibration_curve!$C$2*60)/VLOOKUP(C115,key!A:C,2,FALSE)</f>
        <v>600068.57142857148</v>
      </c>
      <c r="K115" s="1">
        <v>30</v>
      </c>
    </row>
    <row r="116" spans="1:11" x14ac:dyDescent="0.4">
      <c r="A116" s="1">
        <v>20210503</v>
      </c>
      <c r="B116" s="10">
        <v>15</v>
      </c>
      <c r="C116" s="1" t="s">
        <v>107</v>
      </c>
      <c r="D116" s="1" t="str">
        <f>VLOOKUP(C116,key!A:C,3,FALSE)</f>
        <v>D-heat</v>
      </c>
      <c r="E116" s="1" t="str">
        <f t="shared" si="2"/>
        <v>D_30_15</v>
      </c>
      <c r="F116" s="1" t="str">
        <f t="shared" si="3"/>
        <v>D</v>
      </c>
      <c r="G116" s="1">
        <v>67</v>
      </c>
      <c r="H116" s="1">
        <v>55</v>
      </c>
      <c r="I116" s="1">
        <v>35</v>
      </c>
      <c r="J116" s="1">
        <f>((G116-H116)/I116*calibration_curve!$C$2*60)/VLOOKUP(C116,key!A:C,2,FALSE)</f>
        <v>141192.6050420168</v>
      </c>
      <c r="K116" s="1">
        <v>30</v>
      </c>
    </row>
    <row r="117" spans="1:11" x14ac:dyDescent="0.4">
      <c r="A117" s="9">
        <v>20210507</v>
      </c>
      <c r="B117" s="9">
        <v>20</v>
      </c>
      <c r="C117" s="1" t="s">
        <v>107</v>
      </c>
      <c r="D117" s="1" t="str">
        <f>VLOOKUP(C117,key!A:C,3,FALSE)</f>
        <v>D-heat</v>
      </c>
      <c r="E117" s="1" t="str">
        <f t="shared" si="2"/>
        <v>D_30_20</v>
      </c>
      <c r="F117" s="1" t="str">
        <f t="shared" si="3"/>
        <v>D</v>
      </c>
      <c r="G117" s="1">
        <v>71</v>
      </c>
      <c r="H117" s="1">
        <v>10</v>
      </c>
      <c r="I117" s="1">
        <v>35</v>
      </c>
      <c r="J117" s="1">
        <f>((G117-H117)/I117*calibration_curve!$C$2*60)/VLOOKUP(C117,key!A:C,2,FALSE)</f>
        <v>717729.07563025213</v>
      </c>
      <c r="K117" s="1">
        <v>30</v>
      </c>
    </row>
    <row r="118" spans="1:11" x14ac:dyDescent="0.4">
      <c r="A118" s="9">
        <v>20210407</v>
      </c>
      <c r="B118" s="9">
        <v>-10</v>
      </c>
      <c r="C118" s="1" t="s">
        <v>108</v>
      </c>
      <c r="D118" s="1" t="str">
        <f>VLOOKUP(C118,key!A:C,3,FALSE)</f>
        <v>D-heat</v>
      </c>
      <c r="E118" s="1" t="str">
        <f t="shared" si="2"/>
        <v>D_12_-10</v>
      </c>
      <c r="F118" s="1" t="str">
        <f t="shared" si="3"/>
        <v>D</v>
      </c>
      <c r="G118" s="1">
        <v>59</v>
      </c>
      <c r="H118" s="1">
        <v>51</v>
      </c>
      <c r="I118" s="1">
        <v>40</v>
      </c>
      <c r="J118" s="1">
        <f>((G118-H118)/I118*calibration_curve!$C$2*60)/VLOOKUP(C118,key!A:C,2,FALSE)</f>
        <v>80009.142857142855</v>
      </c>
      <c r="K118" s="1">
        <v>12</v>
      </c>
    </row>
    <row r="119" spans="1:11" x14ac:dyDescent="0.4">
      <c r="A119" s="11">
        <v>20210419</v>
      </c>
      <c r="B119" s="10">
        <v>1</v>
      </c>
      <c r="C119" s="1" t="s">
        <v>108</v>
      </c>
      <c r="D119" s="1" t="str">
        <f>VLOOKUP(C119,key!A:C,3,FALSE)</f>
        <v>D-heat</v>
      </c>
      <c r="E119" s="1" t="str">
        <f t="shared" si="2"/>
        <v>D_30_1</v>
      </c>
      <c r="F119" s="1" t="str">
        <f t="shared" si="3"/>
        <v>D</v>
      </c>
      <c r="G119" s="1">
        <v>86</v>
      </c>
      <c r="H119" s="1">
        <v>61</v>
      </c>
      <c r="I119" s="1">
        <v>45</v>
      </c>
      <c r="J119" s="1">
        <f>((G119-H119)/I119*calibration_curve!$C$2*60)/VLOOKUP(C119,key!A:C,2,FALSE)</f>
        <v>222247.61904761908</v>
      </c>
      <c r="K119" s="1">
        <v>30</v>
      </c>
    </row>
    <row r="120" spans="1:11" x14ac:dyDescent="0.4">
      <c r="A120" s="9">
        <v>20210430</v>
      </c>
      <c r="B120" s="10">
        <v>10</v>
      </c>
      <c r="C120" s="1" t="s">
        <v>108</v>
      </c>
      <c r="D120" s="1" t="str">
        <f>VLOOKUP(C120,key!A:C,3,FALSE)</f>
        <v>D-heat</v>
      </c>
      <c r="E120" s="1" t="str">
        <f t="shared" si="2"/>
        <v>D_30_10</v>
      </c>
      <c r="F120" s="1" t="str">
        <f t="shared" si="3"/>
        <v>D</v>
      </c>
      <c r="G120" s="1">
        <v>73</v>
      </c>
      <c r="H120" s="3">
        <v>61</v>
      </c>
      <c r="I120" s="1">
        <v>35</v>
      </c>
      <c r="J120" s="1">
        <f>((G120-H120)/I120*calibration_curve!$C$2*60)/VLOOKUP(C120,key!A:C,2,FALSE)</f>
        <v>137158.53061224491</v>
      </c>
      <c r="K120" s="1">
        <v>30</v>
      </c>
    </row>
    <row r="121" spans="1:11" x14ac:dyDescent="0.4">
      <c r="A121" s="1">
        <v>20210503</v>
      </c>
      <c r="B121" s="10">
        <v>15</v>
      </c>
      <c r="C121" s="1" t="s">
        <v>108</v>
      </c>
      <c r="D121" s="1" t="str">
        <f>VLOOKUP(C121,key!A:C,3,FALSE)</f>
        <v>D-heat</v>
      </c>
      <c r="E121" s="1" t="str">
        <f t="shared" si="2"/>
        <v>D_30_15</v>
      </c>
      <c r="F121" s="1" t="str">
        <f t="shared" si="3"/>
        <v>D</v>
      </c>
      <c r="G121" s="1">
        <v>68</v>
      </c>
      <c r="H121" s="1">
        <v>46</v>
      </c>
      <c r="I121" s="1">
        <v>35</v>
      </c>
      <c r="J121" s="1">
        <f>((G121-H121)/I121*calibration_curve!$C$2*60)/VLOOKUP(C121,key!A:C,2,FALSE)</f>
        <v>251457.30612244899</v>
      </c>
      <c r="K121" s="1">
        <v>30</v>
      </c>
    </row>
    <row r="122" spans="1:11" x14ac:dyDescent="0.4">
      <c r="A122" s="9">
        <v>20210507</v>
      </c>
      <c r="B122" s="9">
        <v>20</v>
      </c>
      <c r="C122" s="1" t="s">
        <v>108</v>
      </c>
      <c r="D122" s="1" t="str">
        <f>VLOOKUP(C122,key!A:C,3,FALSE)</f>
        <v>D-heat</v>
      </c>
      <c r="E122" s="1" t="str">
        <f t="shared" si="2"/>
        <v>D_30_20</v>
      </c>
      <c r="F122" s="1" t="str">
        <f t="shared" si="3"/>
        <v>D</v>
      </c>
      <c r="G122" s="1">
        <v>69</v>
      </c>
      <c r="H122" s="1">
        <v>43</v>
      </c>
      <c r="I122" s="1">
        <v>35</v>
      </c>
      <c r="J122" s="1">
        <f>((G122-H122)/I122*calibration_curve!$C$2*60)/VLOOKUP(C122,key!A:C,2,FALSE)</f>
        <v>297176.81632653059</v>
      </c>
      <c r="K122" s="1">
        <v>30</v>
      </c>
    </row>
    <row r="123" spans="1:11" x14ac:dyDescent="0.4">
      <c r="A123" s="9">
        <v>20210407</v>
      </c>
      <c r="B123" s="9">
        <v>-10</v>
      </c>
      <c r="C123" s="1" t="s">
        <v>109</v>
      </c>
      <c r="D123" s="1" t="str">
        <f>VLOOKUP(C123,key!A:C,3,FALSE)</f>
        <v>D-heat</v>
      </c>
      <c r="E123" s="1" t="str">
        <f t="shared" si="2"/>
        <v>D_12_-10</v>
      </c>
      <c r="F123" s="1" t="str">
        <f t="shared" si="3"/>
        <v>D</v>
      </c>
      <c r="G123" s="1">
        <v>76</v>
      </c>
      <c r="H123" s="1">
        <v>62</v>
      </c>
      <c r="I123" s="1">
        <v>40</v>
      </c>
      <c r="J123" s="1">
        <f>((G123-H123)/I123*calibration_curve!$C$2*60)/VLOOKUP(C123,key!A:C,2,FALSE)</f>
        <v>148501.81818181818</v>
      </c>
      <c r="K123" s="1">
        <v>12</v>
      </c>
    </row>
    <row r="124" spans="1:11" x14ac:dyDescent="0.4">
      <c r="A124" s="11">
        <v>20210419</v>
      </c>
      <c r="B124" s="10">
        <v>1</v>
      </c>
      <c r="C124" s="1" t="s">
        <v>109</v>
      </c>
      <c r="D124" s="1" t="str">
        <f>VLOOKUP(C124,key!A:C,3,FALSE)</f>
        <v>D-heat</v>
      </c>
      <c r="E124" s="1" t="str">
        <f t="shared" si="2"/>
        <v>D_30_1</v>
      </c>
      <c r="F124" s="1" t="str">
        <f t="shared" si="3"/>
        <v>D</v>
      </c>
      <c r="G124" s="1">
        <v>86</v>
      </c>
      <c r="H124" s="1">
        <v>70</v>
      </c>
      <c r="I124" s="1">
        <v>45</v>
      </c>
      <c r="J124" s="1">
        <f>((G124-H124)/I124*calibration_curve!$C$2*60)/VLOOKUP(C124,key!A:C,2,FALSE)</f>
        <v>150858.98989898991</v>
      </c>
      <c r="K124" s="1">
        <v>30</v>
      </c>
    </row>
    <row r="125" spans="1:11" x14ac:dyDescent="0.4">
      <c r="A125" s="9">
        <v>20210430</v>
      </c>
      <c r="B125" s="10">
        <v>10</v>
      </c>
      <c r="C125" s="1" t="s">
        <v>109</v>
      </c>
      <c r="D125" s="1" t="str">
        <f>VLOOKUP(C125,key!A:C,3,FALSE)</f>
        <v>D-heat</v>
      </c>
      <c r="E125" s="1" t="str">
        <f t="shared" si="2"/>
        <v>D_30_10</v>
      </c>
      <c r="F125" s="1" t="str">
        <f t="shared" si="3"/>
        <v>D</v>
      </c>
      <c r="G125" s="1">
        <v>73</v>
      </c>
      <c r="H125" s="3">
        <v>54</v>
      </c>
      <c r="I125" s="1">
        <v>35</v>
      </c>
      <c r="J125" s="1">
        <f>((G125-H125)/I125*calibration_curve!$C$2*60)/VLOOKUP(C125,key!A:C,2,FALSE)</f>
        <v>230329.35064935064</v>
      </c>
      <c r="K125" s="1">
        <v>30</v>
      </c>
    </row>
    <row r="126" spans="1:11" x14ac:dyDescent="0.4">
      <c r="A126" s="1">
        <v>20210503</v>
      </c>
      <c r="B126" s="10">
        <v>15</v>
      </c>
      <c r="C126" s="1" t="s">
        <v>109</v>
      </c>
      <c r="D126" s="1" t="str">
        <f>VLOOKUP(C126,key!A:C,3,FALSE)</f>
        <v>D-heat</v>
      </c>
      <c r="E126" s="1" t="str">
        <f t="shared" si="2"/>
        <v>D_30_15</v>
      </c>
      <c r="F126" s="1" t="str">
        <f t="shared" si="3"/>
        <v>D</v>
      </c>
      <c r="G126" s="1">
        <v>81</v>
      </c>
      <c r="H126" s="1">
        <v>40</v>
      </c>
      <c r="I126" s="1">
        <v>35</v>
      </c>
      <c r="J126" s="1">
        <f>((G126-H126)/I126*calibration_curve!$C$2*60)/VLOOKUP(C126,key!A:C,2,FALSE)</f>
        <v>497026.49350649357</v>
      </c>
      <c r="K126" s="1">
        <v>30</v>
      </c>
    </row>
    <row r="127" spans="1:11" x14ac:dyDescent="0.4">
      <c r="A127" s="9">
        <v>20210507</v>
      </c>
      <c r="B127" s="9">
        <v>20</v>
      </c>
      <c r="C127" s="1" t="s">
        <v>109</v>
      </c>
      <c r="D127" s="1" t="str">
        <f>VLOOKUP(C127,key!A:C,3,FALSE)</f>
        <v>D-heat</v>
      </c>
      <c r="E127" s="1" t="str">
        <f t="shared" si="2"/>
        <v>D_30_20</v>
      </c>
      <c r="F127" s="1" t="str">
        <f t="shared" si="3"/>
        <v>D</v>
      </c>
      <c r="G127" s="1">
        <v>70</v>
      </c>
      <c r="H127" s="1">
        <v>10</v>
      </c>
      <c r="I127" s="1">
        <v>35</v>
      </c>
      <c r="J127" s="1">
        <f>((G127-H127)/I127*calibration_curve!$C$2*60)/VLOOKUP(C127,key!A:C,2,FALSE)</f>
        <v>727355.84415584407</v>
      </c>
      <c r="K127" s="1">
        <v>30</v>
      </c>
    </row>
    <row r="128" spans="1:11" x14ac:dyDescent="0.4">
      <c r="A128" s="9">
        <v>20210407</v>
      </c>
      <c r="B128" s="9">
        <v>-10</v>
      </c>
      <c r="C128" s="1" t="s">
        <v>110</v>
      </c>
      <c r="D128" s="1" t="str">
        <f>VLOOKUP(C128,key!A:C,3,FALSE)</f>
        <v>D-heat</v>
      </c>
      <c r="E128" s="1" t="str">
        <f t="shared" si="2"/>
        <v>D_12_-10</v>
      </c>
      <c r="F128" s="1" t="str">
        <f t="shared" si="3"/>
        <v>D</v>
      </c>
      <c r="G128" s="1">
        <v>59</v>
      </c>
      <c r="H128" s="1">
        <v>50</v>
      </c>
      <c r="I128" s="1">
        <v>40</v>
      </c>
      <c r="J128" s="1">
        <f>((G128-H128)/I128*calibration_curve!$C$2*60)/VLOOKUP(C128,key!A:C,2,FALSE)</f>
        <v>101624.51612903226</v>
      </c>
      <c r="K128" s="1">
        <v>12</v>
      </c>
    </row>
    <row r="129" spans="1:11" x14ac:dyDescent="0.4">
      <c r="A129" s="11">
        <v>20210419</v>
      </c>
      <c r="B129" s="10">
        <v>1</v>
      </c>
      <c r="C129" s="1" t="s">
        <v>110</v>
      </c>
      <c r="D129" s="1" t="str">
        <f>VLOOKUP(C129,key!A:C,3,FALSE)</f>
        <v>D-heat</v>
      </c>
      <c r="E129" s="1" t="str">
        <f t="shared" si="2"/>
        <v>D_30_1</v>
      </c>
      <c r="F129" s="1" t="str">
        <f t="shared" si="3"/>
        <v>D</v>
      </c>
      <c r="G129" s="1">
        <v>86</v>
      </c>
      <c r="H129" s="1">
        <v>55</v>
      </c>
      <c r="I129" s="1">
        <v>45</v>
      </c>
      <c r="J129" s="1">
        <f>((G129-H129)/I129*calibration_curve!$C$2*60)/VLOOKUP(C129,key!A:C,2,FALSE)</f>
        <v>311146.66666666663</v>
      </c>
      <c r="K129" s="1">
        <v>30</v>
      </c>
    </row>
    <row r="130" spans="1:11" x14ac:dyDescent="0.4">
      <c r="A130" s="9">
        <v>20210430</v>
      </c>
      <c r="B130" s="10">
        <v>10</v>
      </c>
      <c r="C130" s="1" t="s">
        <v>110</v>
      </c>
      <c r="D130" s="1" t="str">
        <f>VLOOKUP(C130,key!A:C,3,FALSE)</f>
        <v>D-heat</v>
      </c>
      <c r="E130" s="1" t="str">
        <f t="shared" ref="E130:E193" si="4">F130&amp;"_"&amp;K130&amp;"_"&amp;B130</f>
        <v>D_30_10</v>
      </c>
      <c r="F130" s="1" t="str">
        <f t="shared" ref="F130:F193" si="5">LEFT(C130,1)</f>
        <v>D</v>
      </c>
      <c r="G130" s="1">
        <v>75</v>
      </c>
      <c r="H130" s="3">
        <v>55</v>
      </c>
      <c r="I130" s="1">
        <v>35</v>
      </c>
      <c r="J130" s="1">
        <f>((G130-H130)/I130*calibration_curve!$C$2*60)/VLOOKUP(C130,key!A:C,2,FALSE)</f>
        <v>258094.00921658982</v>
      </c>
      <c r="K130" s="1">
        <v>30</v>
      </c>
    </row>
    <row r="131" spans="1:11" x14ac:dyDescent="0.4">
      <c r="A131" s="1">
        <v>20210503</v>
      </c>
      <c r="B131" s="10">
        <v>15</v>
      </c>
      <c r="C131" s="1" t="s">
        <v>110</v>
      </c>
      <c r="D131" s="1" t="str">
        <f>VLOOKUP(C131,key!A:C,3,FALSE)</f>
        <v>D-heat</v>
      </c>
      <c r="E131" s="1" t="str">
        <f t="shared" si="4"/>
        <v>D_30_15</v>
      </c>
      <c r="F131" s="1" t="str">
        <f t="shared" si="5"/>
        <v>D</v>
      </c>
      <c r="G131" s="1">
        <v>83</v>
      </c>
      <c r="H131" s="1">
        <v>41</v>
      </c>
      <c r="I131" s="1">
        <v>35</v>
      </c>
      <c r="J131" s="1">
        <f>((G131-H131)/I131*calibration_curve!$C$2*60)/VLOOKUP(C131,key!A:C,2,FALSE)</f>
        <v>541997.41935483867</v>
      </c>
      <c r="K131" s="1">
        <v>30</v>
      </c>
    </row>
    <row r="132" spans="1:11" x14ac:dyDescent="0.4">
      <c r="A132" s="9">
        <v>20210407</v>
      </c>
      <c r="B132" s="9">
        <v>-10</v>
      </c>
      <c r="C132" s="1" t="s">
        <v>111</v>
      </c>
      <c r="D132" s="1" t="str">
        <f>VLOOKUP(C132,key!A:C,3,FALSE)</f>
        <v>D-heat</v>
      </c>
      <c r="E132" s="1" t="str">
        <f t="shared" si="4"/>
        <v>D_12_-10</v>
      </c>
      <c r="F132" s="1" t="str">
        <f t="shared" si="5"/>
        <v>D</v>
      </c>
      <c r="G132" s="1">
        <v>60</v>
      </c>
      <c r="H132" s="1">
        <v>49</v>
      </c>
      <c r="I132" s="1">
        <v>40</v>
      </c>
      <c r="J132" s="1">
        <f>((G132-H132)/I132*calibration_curve!$C$2*60)/VLOOKUP(C132,key!A:C,2,FALSE)</f>
        <v>124207.74193548389</v>
      </c>
      <c r="K132" s="1">
        <v>12</v>
      </c>
    </row>
    <row r="133" spans="1:11" x14ac:dyDescent="0.4">
      <c r="A133" s="11">
        <v>20210419</v>
      </c>
      <c r="B133" s="10">
        <v>1</v>
      </c>
      <c r="C133" s="1" t="s">
        <v>111</v>
      </c>
      <c r="D133" s="1" t="str">
        <f>VLOOKUP(C133,key!A:C,3,FALSE)</f>
        <v>D-heat</v>
      </c>
      <c r="E133" s="1" t="str">
        <f t="shared" si="4"/>
        <v>D_30_1</v>
      </c>
      <c r="F133" s="1" t="str">
        <f t="shared" si="5"/>
        <v>D</v>
      </c>
      <c r="G133" s="1">
        <v>86</v>
      </c>
      <c r="H133" s="1">
        <v>57</v>
      </c>
      <c r="I133" s="1">
        <v>45</v>
      </c>
      <c r="J133" s="1">
        <f>((G133-H133)/I133*calibration_curve!$C$2*60)/VLOOKUP(C133,key!A:C,2,FALSE)</f>
        <v>291072.68817204307</v>
      </c>
      <c r="K133" s="1">
        <v>30</v>
      </c>
    </row>
    <row r="134" spans="1:11" x14ac:dyDescent="0.4">
      <c r="A134" s="9">
        <v>20210430</v>
      </c>
      <c r="B134" s="10">
        <v>10</v>
      </c>
      <c r="C134" s="1" t="s">
        <v>111</v>
      </c>
      <c r="D134" s="1" t="str">
        <f>VLOOKUP(C134,key!A:C,3,FALSE)</f>
        <v>D-heat</v>
      </c>
      <c r="E134" s="1" t="str">
        <f t="shared" si="4"/>
        <v>D_30_10</v>
      </c>
      <c r="F134" s="1" t="str">
        <f t="shared" si="5"/>
        <v>D</v>
      </c>
      <c r="G134" s="1">
        <v>78</v>
      </c>
      <c r="H134" s="3">
        <v>43</v>
      </c>
      <c r="I134" s="1">
        <v>35</v>
      </c>
      <c r="J134" s="1">
        <f>((G134-H134)/I134*calibration_curve!$C$2*60)/VLOOKUP(C134,key!A:C,2,FALSE)</f>
        <v>451664.51612903224</v>
      </c>
      <c r="K134" s="1">
        <v>30</v>
      </c>
    </row>
    <row r="135" spans="1:11" x14ac:dyDescent="0.4">
      <c r="A135" s="1">
        <v>20210503</v>
      </c>
      <c r="B135" s="10">
        <v>15</v>
      </c>
      <c r="C135" s="1" t="s">
        <v>111</v>
      </c>
      <c r="D135" s="1" t="str">
        <f>VLOOKUP(C135,key!A:C,3,FALSE)</f>
        <v>D-heat</v>
      </c>
      <c r="E135" s="1" t="str">
        <f t="shared" si="4"/>
        <v>D_30_15</v>
      </c>
      <c r="F135" s="1" t="str">
        <f t="shared" si="5"/>
        <v>D</v>
      </c>
      <c r="G135" s="1">
        <v>85</v>
      </c>
      <c r="H135" s="1">
        <v>38</v>
      </c>
      <c r="I135" s="1">
        <v>35</v>
      </c>
      <c r="J135" s="1">
        <f>((G135-H135)/I135*calibration_curve!$C$2*60)/VLOOKUP(C135,key!A:C,2,FALSE)</f>
        <v>606520.92165898613</v>
      </c>
      <c r="K135" s="1">
        <v>30</v>
      </c>
    </row>
    <row r="136" spans="1:11" x14ac:dyDescent="0.4">
      <c r="A136" s="9">
        <v>20210407</v>
      </c>
      <c r="B136" s="9">
        <v>-10</v>
      </c>
      <c r="C136" s="1" t="s">
        <v>112</v>
      </c>
      <c r="D136" s="1" t="str">
        <f>VLOOKUP(C136,key!A:C,3,FALSE)</f>
        <v>D-heat</v>
      </c>
      <c r="E136" s="1" t="str">
        <f t="shared" si="4"/>
        <v>D_12_-10</v>
      </c>
      <c r="F136" s="1" t="str">
        <f t="shared" si="5"/>
        <v>D</v>
      </c>
      <c r="G136" s="1">
        <v>76</v>
      </c>
      <c r="H136" s="1">
        <v>61</v>
      </c>
      <c r="I136" s="1">
        <v>40</v>
      </c>
      <c r="J136" s="1">
        <f>((G136-H136)/I136*calibration_curve!$C$2*60)/VLOOKUP(C136,key!A:C,2,FALSE)</f>
        <v>154429.41176470587</v>
      </c>
      <c r="K136" s="1">
        <v>12</v>
      </c>
    </row>
    <row r="137" spans="1:11" x14ac:dyDescent="0.4">
      <c r="A137" s="11">
        <v>20210419</v>
      </c>
      <c r="B137" s="10">
        <v>1</v>
      </c>
      <c r="C137" s="1" t="s">
        <v>112</v>
      </c>
      <c r="D137" s="1" t="str">
        <f>VLOOKUP(C137,key!A:C,3,FALSE)</f>
        <v>D-heat</v>
      </c>
      <c r="E137" s="1" t="str">
        <f t="shared" si="4"/>
        <v>D_30_1</v>
      </c>
      <c r="F137" s="1" t="str">
        <f t="shared" si="5"/>
        <v>D</v>
      </c>
      <c r="G137" s="1">
        <v>86</v>
      </c>
      <c r="H137" s="1">
        <v>62</v>
      </c>
      <c r="I137" s="1">
        <v>45</v>
      </c>
      <c r="J137" s="1">
        <f>((G137-H137)/I137*calibration_curve!$C$2*60)/VLOOKUP(C137,key!A:C,2,FALSE)</f>
        <v>219632.9411764706</v>
      </c>
      <c r="K137" s="1">
        <v>30</v>
      </c>
    </row>
    <row r="138" spans="1:11" x14ac:dyDescent="0.4">
      <c r="A138" s="9">
        <v>20210430</v>
      </c>
      <c r="B138" s="10">
        <v>10</v>
      </c>
      <c r="C138" s="1" t="s">
        <v>112</v>
      </c>
      <c r="D138" s="1" t="str">
        <f>VLOOKUP(C138,key!A:C,3,FALSE)</f>
        <v>D-heat</v>
      </c>
      <c r="E138" s="1" t="str">
        <f t="shared" si="4"/>
        <v>D_30_10</v>
      </c>
      <c r="F138" s="1" t="str">
        <f t="shared" si="5"/>
        <v>D</v>
      </c>
      <c r="G138" s="1">
        <v>64</v>
      </c>
      <c r="H138" s="3">
        <v>22</v>
      </c>
      <c r="I138" s="1">
        <v>35</v>
      </c>
      <c r="J138" s="1">
        <f>((G138-H138)/I138*calibration_curve!$C$2*60)/VLOOKUP(C138,key!A:C,2,FALSE)</f>
        <v>494174.11764705885</v>
      </c>
      <c r="K138" s="1">
        <v>30</v>
      </c>
    </row>
    <row r="139" spans="1:11" x14ac:dyDescent="0.4">
      <c r="A139" s="1">
        <v>20210503</v>
      </c>
      <c r="B139" s="10">
        <v>15</v>
      </c>
      <c r="C139" s="1" t="s">
        <v>112</v>
      </c>
      <c r="D139" s="1" t="str">
        <f>VLOOKUP(C139,key!A:C,3,FALSE)</f>
        <v>D-heat</v>
      </c>
      <c r="E139" s="1" t="str">
        <f t="shared" si="4"/>
        <v>D_30_15</v>
      </c>
      <c r="F139" s="1" t="str">
        <f t="shared" si="5"/>
        <v>D</v>
      </c>
      <c r="G139" s="1">
        <v>66</v>
      </c>
      <c r="H139" s="1">
        <v>36</v>
      </c>
      <c r="I139" s="1">
        <v>35</v>
      </c>
      <c r="J139" s="1">
        <f>((G139-H139)/I139*calibration_curve!$C$2*60)/VLOOKUP(C139,key!A:C,2,FALSE)</f>
        <v>352981.51260504196</v>
      </c>
      <c r="K139" s="1">
        <v>30</v>
      </c>
    </row>
    <row r="140" spans="1:11" x14ac:dyDescent="0.4">
      <c r="A140" s="9">
        <v>20210407</v>
      </c>
      <c r="B140" s="9">
        <v>-10</v>
      </c>
      <c r="C140" s="1" t="s">
        <v>113</v>
      </c>
      <c r="D140" s="1" t="str">
        <f>VLOOKUP(C140,key!A:C,3,FALSE)</f>
        <v>D-heat</v>
      </c>
      <c r="E140" s="1" t="str">
        <f t="shared" si="4"/>
        <v>D_12_-10</v>
      </c>
      <c r="F140" s="1" t="str">
        <f t="shared" si="5"/>
        <v>D</v>
      </c>
      <c r="G140" s="1">
        <v>60</v>
      </c>
      <c r="H140" s="1">
        <v>48</v>
      </c>
      <c r="I140" s="1">
        <v>40</v>
      </c>
      <c r="J140" s="1">
        <f>((G140-H140)/I140*calibration_curve!$C$2*60)/VLOOKUP(C140,key!A:C,2,FALSE)</f>
        <v>110538.94736842105</v>
      </c>
      <c r="K140" s="1">
        <v>12</v>
      </c>
    </row>
    <row r="141" spans="1:11" x14ac:dyDescent="0.4">
      <c r="A141" s="11">
        <v>20210419</v>
      </c>
      <c r="B141" s="10">
        <v>1</v>
      </c>
      <c r="C141" s="1" t="s">
        <v>113</v>
      </c>
      <c r="D141" s="1" t="str">
        <f>VLOOKUP(C141,key!A:C,3,FALSE)</f>
        <v>D-heat</v>
      </c>
      <c r="E141" s="1" t="str">
        <f t="shared" si="4"/>
        <v>D_30_1</v>
      </c>
      <c r="F141" s="1" t="str">
        <f t="shared" si="5"/>
        <v>D</v>
      </c>
      <c r="G141" s="1">
        <v>86</v>
      </c>
      <c r="H141" s="1">
        <v>74</v>
      </c>
      <c r="I141" s="1">
        <v>45</v>
      </c>
      <c r="J141" s="1">
        <f>((G141-H141)/I141*calibration_curve!$C$2*60)/VLOOKUP(C141,key!A:C,2,FALSE)</f>
        <v>98256.84210526316</v>
      </c>
      <c r="K141" s="1">
        <v>30</v>
      </c>
    </row>
    <row r="142" spans="1:11" x14ac:dyDescent="0.4">
      <c r="A142" s="9">
        <v>20210430</v>
      </c>
      <c r="B142" s="10">
        <v>10</v>
      </c>
      <c r="C142" s="1" t="s">
        <v>113</v>
      </c>
      <c r="D142" s="1" t="str">
        <f>VLOOKUP(C142,key!A:C,3,FALSE)</f>
        <v>D-heat</v>
      </c>
      <c r="E142" s="1" t="str">
        <f t="shared" si="4"/>
        <v>D_30_10</v>
      </c>
      <c r="F142" s="1" t="str">
        <f t="shared" si="5"/>
        <v>D</v>
      </c>
      <c r="G142" s="1">
        <v>60</v>
      </c>
      <c r="H142" s="3">
        <v>19</v>
      </c>
      <c r="I142" s="1">
        <v>35</v>
      </c>
      <c r="J142" s="1">
        <f>((G142-H142)/I142*calibration_curve!$C$2*60)/VLOOKUP(C142,key!A:C,2,FALSE)</f>
        <v>431628.27067669178</v>
      </c>
      <c r="K142" s="1">
        <v>30</v>
      </c>
    </row>
    <row r="143" spans="1:11" x14ac:dyDescent="0.4">
      <c r="A143" s="1">
        <v>20210503</v>
      </c>
      <c r="B143" s="10">
        <v>15</v>
      </c>
      <c r="C143" s="1" t="s">
        <v>113</v>
      </c>
      <c r="D143" s="1" t="str">
        <f>VLOOKUP(C143,key!A:C,3,FALSE)</f>
        <v>D-heat</v>
      </c>
      <c r="E143" s="1" t="str">
        <f t="shared" si="4"/>
        <v>D_30_15</v>
      </c>
      <c r="F143" s="1" t="str">
        <f t="shared" si="5"/>
        <v>D</v>
      </c>
      <c r="G143" s="1">
        <v>63</v>
      </c>
      <c r="H143" s="1">
        <v>44</v>
      </c>
      <c r="I143" s="1">
        <v>35</v>
      </c>
      <c r="J143" s="1">
        <f>((G143-H143)/I143*calibration_curve!$C$2*60)/VLOOKUP(C143,key!A:C,2,FALSE)</f>
        <v>200022.85714285713</v>
      </c>
      <c r="K143" s="1">
        <v>30</v>
      </c>
    </row>
    <row r="144" spans="1:11" x14ac:dyDescent="0.4">
      <c r="A144" s="9">
        <v>20210407</v>
      </c>
      <c r="B144" s="9">
        <v>-10</v>
      </c>
      <c r="C144" s="1" t="s">
        <v>114</v>
      </c>
      <c r="D144" s="1" t="str">
        <f>VLOOKUP(C144,key!A:C,3,FALSE)</f>
        <v>D-heat</v>
      </c>
      <c r="E144" s="1" t="str">
        <f t="shared" si="4"/>
        <v>D_12_-10</v>
      </c>
      <c r="F144" s="1" t="str">
        <f t="shared" si="5"/>
        <v>D</v>
      </c>
      <c r="G144" s="1">
        <v>76</v>
      </c>
      <c r="H144" s="1">
        <v>57</v>
      </c>
      <c r="I144" s="1">
        <v>45</v>
      </c>
      <c r="J144" s="1">
        <f>((G144-H144)/I144*calibration_curve!$C$2*60)/VLOOKUP(C144,key!A:C,2,FALSE)</f>
        <v>168908.1904761905</v>
      </c>
      <c r="K144" s="1">
        <v>12</v>
      </c>
    </row>
    <row r="145" spans="1:11" x14ac:dyDescent="0.4">
      <c r="A145" s="11">
        <v>20210419</v>
      </c>
      <c r="B145" s="10">
        <v>1</v>
      </c>
      <c r="C145" s="1" t="s">
        <v>114</v>
      </c>
      <c r="D145" s="1" t="str">
        <f>VLOOKUP(C145,key!A:C,3,FALSE)</f>
        <v>D-heat</v>
      </c>
      <c r="E145" s="1" t="str">
        <f t="shared" si="4"/>
        <v>D_30_1</v>
      </c>
      <c r="F145" s="1" t="str">
        <f t="shared" si="5"/>
        <v>D</v>
      </c>
      <c r="G145" s="1">
        <v>86</v>
      </c>
      <c r="H145" s="1">
        <v>75</v>
      </c>
      <c r="I145" s="1">
        <v>45</v>
      </c>
      <c r="J145" s="1">
        <f>((G145-H145)/I145*calibration_curve!$C$2*60)/VLOOKUP(C145,key!A:C,2,FALSE)</f>
        <v>97788.952380952382</v>
      </c>
      <c r="K145" s="1">
        <v>30</v>
      </c>
    </row>
    <row r="146" spans="1:11" x14ac:dyDescent="0.4">
      <c r="A146" s="9">
        <v>20210430</v>
      </c>
      <c r="B146" s="10">
        <v>10</v>
      </c>
      <c r="C146" s="1" t="s">
        <v>114</v>
      </c>
      <c r="D146" s="1" t="str">
        <f>VLOOKUP(C146,key!A:C,3,FALSE)</f>
        <v>D-heat</v>
      </c>
      <c r="E146" s="1" t="str">
        <f t="shared" si="4"/>
        <v>D_30_10</v>
      </c>
      <c r="F146" s="1" t="str">
        <f t="shared" si="5"/>
        <v>D</v>
      </c>
      <c r="G146" s="1">
        <v>54</v>
      </c>
      <c r="H146" s="3">
        <v>9</v>
      </c>
      <c r="I146" s="1">
        <v>35</v>
      </c>
      <c r="J146" s="1">
        <f>((G146-H146)/I146*calibration_curve!$C$2*60)/VLOOKUP(C146,key!A:C,2,FALSE)</f>
        <v>514344.4897959184</v>
      </c>
      <c r="K146" s="1">
        <v>30</v>
      </c>
    </row>
    <row r="147" spans="1:11" x14ac:dyDescent="0.4">
      <c r="A147" s="1">
        <v>20210503</v>
      </c>
      <c r="B147" s="10">
        <v>15</v>
      </c>
      <c r="C147" s="1" t="s">
        <v>114</v>
      </c>
      <c r="D147" s="1" t="str">
        <f>VLOOKUP(C147,key!A:C,3,FALSE)</f>
        <v>D-heat</v>
      </c>
      <c r="E147" s="1" t="str">
        <f t="shared" si="4"/>
        <v>D_30_15</v>
      </c>
      <c r="F147" s="1" t="str">
        <f t="shared" si="5"/>
        <v>D</v>
      </c>
      <c r="G147" s="1">
        <v>65</v>
      </c>
      <c r="H147" s="1">
        <v>55</v>
      </c>
      <c r="I147" s="1">
        <v>35</v>
      </c>
      <c r="J147" s="1">
        <f>((G147-H147)/I147*calibration_curve!$C$2*60)/VLOOKUP(C147,key!A:C,2,FALSE)</f>
        <v>114298.77551020407</v>
      </c>
      <c r="K147" s="1">
        <v>30</v>
      </c>
    </row>
    <row r="148" spans="1:11" x14ac:dyDescent="0.4">
      <c r="A148" s="9">
        <v>20210407</v>
      </c>
      <c r="B148" s="9">
        <v>-10</v>
      </c>
      <c r="C148" s="1" t="s">
        <v>115</v>
      </c>
      <c r="D148" s="1" t="str">
        <f>VLOOKUP(C148,key!A:C,3,FALSE)</f>
        <v>D-control</v>
      </c>
      <c r="E148" s="1" t="str">
        <f t="shared" si="4"/>
        <v>D_12_-10</v>
      </c>
      <c r="F148" s="1" t="str">
        <f t="shared" si="5"/>
        <v>D</v>
      </c>
      <c r="G148" s="1">
        <v>76</v>
      </c>
      <c r="H148" s="1">
        <v>57</v>
      </c>
      <c r="I148" s="1">
        <v>45</v>
      </c>
      <c r="J148" s="1">
        <f>((G148-H148)/I148*calibration_curve!$C$2*60)/VLOOKUP(C148,key!A:C,2,FALSE)</f>
        <v>197059.55555555559</v>
      </c>
      <c r="K148" s="1">
        <v>12</v>
      </c>
    </row>
    <row r="149" spans="1:11" x14ac:dyDescent="0.4">
      <c r="A149" s="11">
        <v>20210419</v>
      </c>
      <c r="B149" s="10">
        <v>1</v>
      </c>
      <c r="C149" s="1" t="s">
        <v>115</v>
      </c>
      <c r="D149" s="1" t="str">
        <f>VLOOKUP(C149,key!A:C,3,FALSE)</f>
        <v>D-control</v>
      </c>
      <c r="E149" s="1" t="str">
        <f t="shared" si="4"/>
        <v>D_10_1</v>
      </c>
      <c r="F149" s="1" t="str">
        <f t="shared" si="5"/>
        <v>D</v>
      </c>
      <c r="G149" s="1">
        <v>70</v>
      </c>
      <c r="H149" s="1">
        <v>41</v>
      </c>
      <c r="I149" s="1">
        <v>30</v>
      </c>
      <c r="J149" s="1">
        <f>((G149-H149)/I149*calibration_curve!$C$2*60)/VLOOKUP(C149,key!A:C,2,FALSE)</f>
        <v>451162.66666666669</v>
      </c>
      <c r="K149" s="1">
        <v>10</v>
      </c>
    </row>
    <row r="150" spans="1:11" x14ac:dyDescent="0.4">
      <c r="A150" s="9">
        <v>20210430</v>
      </c>
      <c r="B150" s="10">
        <v>10</v>
      </c>
      <c r="C150" s="1" t="s">
        <v>115</v>
      </c>
      <c r="D150" s="1" t="str">
        <f>VLOOKUP(C150,key!A:C,3,FALSE)</f>
        <v>D-control</v>
      </c>
      <c r="E150" s="1" t="str">
        <f t="shared" si="4"/>
        <v>D_15_10</v>
      </c>
      <c r="F150" s="1" t="str">
        <f t="shared" si="5"/>
        <v>D</v>
      </c>
      <c r="G150" s="1">
        <v>108</v>
      </c>
      <c r="H150" s="3">
        <v>77</v>
      </c>
      <c r="I150" s="1">
        <v>35</v>
      </c>
      <c r="J150" s="1">
        <f>((G150-H150)/I150*calibration_curve!$C$2*60)/VLOOKUP(C150,key!A:C,2,FALSE)</f>
        <v>413380.57142857142</v>
      </c>
      <c r="K150" s="1">
        <v>15</v>
      </c>
    </row>
    <row r="151" spans="1:11" x14ac:dyDescent="0.4">
      <c r="A151" s="9">
        <v>20210507</v>
      </c>
      <c r="B151" s="9">
        <v>20</v>
      </c>
      <c r="C151" s="1" t="s">
        <v>115</v>
      </c>
      <c r="D151" s="1" t="str">
        <f>VLOOKUP(C151,key!A:C,3,FALSE)</f>
        <v>D-control</v>
      </c>
      <c r="E151" s="1" t="str">
        <f t="shared" si="4"/>
        <v>D_10_20</v>
      </c>
      <c r="F151" s="1" t="str">
        <f t="shared" si="5"/>
        <v>D</v>
      </c>
      <c r="G151" s="1">
        <v>107</v>
      </c>
      <c r="H151" s="1">
        <v>52</v>
      </c>
      <c r="I151" s="1">
        <v>35</v>
      </c>
      <c r="J151" s="1">
        <f>((G151-H151)/I151*calibration_curve!$C$2*60)/VLOOKUP(C151,key!A:C,2,FALSE)</f>
        <v>733417.14285714284</v>
      </c>
      <c r="K151" s="1">
        <v>10</v>
      </c>
    </row>
    <row r="152" spans="1:11" x14ac:dyDescent="0.4">
      <c r="A152" s="9">
        <v>20210407</v>
      </c>
      <c r="B152" s="9">
        <v>-10</v>
      </c>
      <c r="C152" s="1" t="s">
        <v>116</v>
      </c>
      <c r="D152" s="1" t="str">
        <f>VLOOKUP(C152,key!A:C,3,FALSE)</f>
        <v>D-control</v>
      </c>
      <c r="E152" s="1" t="str">
        <f t="shared" si="4"/>
        <v>D_12_-10</v>
      </c>
      <c r="F152" s="1" t="str">
        <f t="shared" si="5"/>
        <v>D</v>
      </c>
      <c r="G152" s="1">
        <v>77</v>
      </c>
      <c r="H152" s="1">
        <v>59</v>
      </c>
      <c r="I152" s="1">
        <v>45</v>
      </c>
      <c r="J152" s="1">
        <f>((G152-H152)/I152*calibration_curve!$C$2*60)/VLOOKUP(C152,key!A:C,2,FALSE)</f>
        <v>180665.80645161291</v>
      </c>
      <c r="K152" s="1">
        <v>12</v>
      </c>
    </row>
    <row r="153" spans="1:11" x14ac:dyDescent="0.4">
      <c r="A153" s="11">
        <v>20210419</v>
      </c>
      <c r="B153" s="10">
        <v>1</v>
      </c>
      <c r="C153" s="1" t="s">
        <v>116</v>
      </c>
      <c r="D153" s="1" t="str">
        <f>VLOOKUP(C153,key!A:C,3,FALSE)</f>
        <v>D-control</v>
      </c>
      <c r="E153" s="1" t="str">
        <f t="shared" si="4"/>
        <v>D_10_1</v>
      </c>
      <c r="F153" s="1" t="str">
        <f t="shared" si="5"/>
        <v>D</v>
      </c>
      <c r="G153" s="1">
        <v>70</v>
      </c>
      <c r="H153" s="1">
        <v>45</v>
      </c>
      <c r="I153" s="1">
        <v>30</v>
      </c>
      <c r="J153" s="1">
        <f>((G153-H153)/I153*calibration_curve!$C$2*60)/VLOOKUP(C153,key!A:C,2,FALSE)</f>
        <v>376387.09677419352</v>
      </c>
      <c r="K153" s="1">
        <v>10</v>
      </c>
    </row>
    <row r="154" spans="1:11" x14ac:dyDescent="0.4">
      <c r="A154" s="9">
        <v>20210430</v>
      </c>
      <c r="B154" s="10">
        <v>10</v>
      </c>
      <c r="C154" s="1" t="s">
        <v>116</v>
      </c>
      <c r="D154" s="1" t="str">
        <f>VLOOKUP(C154,key!A:C,3,FALSE)</f>
        <v>D-control</v>
      </c>
      <c r="E154" s="1" t="str">
        <f t="shared" si="4"/>
        <v>D_15_10</v>
      </c>
      <c r="F154" s="1" t="str">
        <f t="shared" si="5"/>
        <v>D</v>
      </c>
      <c r="G154" s="1">
        <v>108</v>
      </c>
      <c r="H154" s="3">
        <v>47</v>
      </c>
      <c r="I154" s="1">
        <v>35</v>
      </c>
      <c r="J154" s="1">
        <f>((G154-H154)/I154*calibration_curve!$C$2*60)/VLOOKUP(C154,key!A:C,2,FALSE)</f>
        <v>787186.7281105991</v>
      </c>
      <c r="K154" s="1">
        <v>15</v>
      </c>
    </row>
    <row r="155" spans="1:11" x14ac:dyDescent="0.4">
      <c r="A155" s="9">
        <v>20210507</v>
      </c>
      <c r="B155" s="9">
        <v>20</v>
      </c>
      <c r="C155" s="1" t="s">
        <v>116</v>
      </c>
      <c r="D155" s="1" t="str">
        <f>VLOOKUP(C155,key!A:C,3,FALSE)</f>
        <v>D-control</v>
      </c>
      <c r="E155" s="1" t="str">
        <f t="shared" si="4"/>
        <v>D_10_20</v>
      </c>
      <c r="F155" s="1" t="str">
        <f t="shared" si="5"/>
        <v>D</v>
      </c>
      <c r="G155" s="1">
        <v>85</v>
      </c>
      <c r="H155" s="1">
        <v>28</v>
      </c>
      <c r="I155" s="1">
        <v>35</v>
      </c>
      <c r="J155" s="1">
        <f>((G155-H155)/I155*calibration_curve!$C$2*60)/VLOOKUP(C155,key!A:C,2,FALSE)</f>
        <v>735567.92626728106</v>
      </c>
      <c r="K155" s="1">
        <v>10</v>
      </c>
    </row>
    <row r="156" spans="1:11" x14ac:dyDescent="0.4">
      <c r="A156" s="9">
        <v>20210407</v>
      </c>
      <c r="B156" s="9">
        <v>-10</v>
      </c>
      <c r="C156" s="1" t="s">
        <v>117</v>
      </c>
      <c r="D156" s="1" t="str">
        <f>VLOOKUP(C156,key!A:C,3,FALSE)</f>
        <v>D-heat</v>
      </c>
      <c r="E156" s="1" t="str">
        <f t="shared" si="4"/>
        <v>D_12_-10</v>
      </c>
      <c r="F156" s="1" t="str">
        <f t="shared" si="5"/>
        <v>D</v>
      </c>
      <c r="G156" s="1">
        <v>61</v>
      </c>
      <c r="H156" s="1">
        <v>47</v>
      </c>
      <c r="I156" s="1">
        <v>40</v>
      </c>
      <c r="J156" s="1">
        <f>((G156-H156)/I156*calibration_curve!$C$2*60)/VLOOKUP(C156,key!A:C,2,FALSE)</f>
        <v>140015.99999999997</v>
      </c>
      <c r="K156" s="1">
        <v>12</v>
      </c>
    </row>
    <row r="157" spans="1:11" x14ac:dyDescent="0.4">
      <c r="A157" s="11">
        <v>20210419</v>
      </c>
      <c r="B157" s="10">
        <v>1</v>
      </c>
      <c r="C157" s="1" t="s">
        <v>117</v>
      </c>
      <c r="D157" s="1" t="str">
        <f>VLOOKUP(C157,key!A:C,3,FALSE)</f>
        <v>D-heat</v>
      </c>
      <c r="E157" s="1" t="str">
        <f t="shared" si="4"/>
        <v>D_30_1</v>
      </c>
      <c r="F157" s="1" t="str">
        <f t="shared" si="5"/>
        <v>D</v>
      </c>
      <c r="G157" s="1">
        <v>86</v>
      </c>
      <c r="H157" s="1">
        <v>69</v>
      </c>
      <c r="I157" s="1">
        <v>45</v>
      </c>
      <c r="J157" s="1">
        <f>((G157-H157)/I157*calibration_curve!$C$2*60)/VLOOKUP(C157,key!A:C,2,FALSE)</f>
        <v>151128.38095238092</v>
      </c>
      <c r="K157" s="1">
        <v>30</v>
      </c>
    </row>
    <row r="158" spans="1:11" x14ac:dyDescent="0.4">
      <c r="A158" s="9">
        <v>20210430</v>
      </c>
      <c r="B158" s="10">
        <v>10</v>
      </c>
      <c r="C158" s="1" t="s">
        <v>117</v>
      </c>
      <c r="D158" s="1" t="str">
        <f>VLOOKUP(C158,key!A:C,3,FALSE)</f>
        <v>D-heat</v>
      </c>
      <c r="E158" s="1" t="str">
        <f t="shared" si="4"/>
        <v>D_30_10</v>
      </c>
      <c r="F158" s="1" t="str">
        <f t="shared" si="5"/>
        <v>D</v>
      </c>
      <c r="G158" s="1">
        <v>81</v>
      </c>
      <c r="H158" s="3">
        <v>15</v>
      </c>
      <c r="I158" s="1">
        <v>35</v>
      </c>
      <c r="J158" s="1">
        <f>((G158-H158)/I158*calibration_curve!$C$2*60)/VLOOKUP(C158,key!A:C,2,FALSE)</f>
        <v>754371.91836734687</v>
      </c>
      <c r="K158" s="1">
        <v>30</v>
      </c>
    </row>
    <row r="159" spans="1:11" x14ac:dyDescent="0.4">
      <c r="A159" s="1">
        <v>20210503</v>
      </c>
      <c r="B159" s="10">
        <v>15</v>
      </c>
      <c r="C159" s="1" t="s">
        <v>117</v>
      </c>
      <c r="D159" s="1" t="str">
        <f>VLOOKUP(C159,key!A:C,3,FALSE)</f>
        <v>D-heat</v>
      </c>
      <c r="E159" s="1" t="str">
        <f t="shared" si="4"/>
        <v>D_30_15</v>
      </c>
      <c r="F159" s="1" t="str">
        <f t="shared" si="5"/>
        <v>D</v>
      </c>
      <c r="G159" s="1">
        <v>66</v>
      </c>
      <c r="H159" s="1">
        <v>51</v>
      </c>
      <c r="I159" s="1">
        <v>35</v>
      </c>
      <c r="J159" s="1">
        <f>((G159-H159)/I159*calibration_curve!$C$2*60)/VLOOKUP(C159,key!A:C,2,FALSE)</f>
        <v>171448.1632653061</v>
      </c>
      <c r="K159" s="1">
        <v>30</v>
      </c>
    </row>
    <row r="160" spans="1:11" x14ac:dyDescent="0.4">
      <c r="A160" s="9">
        <v>20210407</v>
      </c>
      <c r="B160" s="9">
        <v>-10</v>
      </c>
      <c r="C160" s="1" t="s">
        <v>118</v>
      </c>
      <c r="D160" s="1" t="str">
        <f>VLOOKUP(C160,key!A:C,3,FALSE)</f>
        <v>D-heat</v>
      </c>
      <c r="E160" s="1" t="str">
        <f t="shared" si="4"/>
        <v>D_12_-10</v>
      </c>
      <c r="F160" s="1" t="str">
        <f t="shared" si="5"/>
        <v>D</v>
      </c>
      <c r="G160" s="1">
        <v>74</v>
      </c>
      <c r="H160" s="1">
        <v>64</v>
      </c>
      <c r="I160" s="1">
        <v>45</v>
      </c>
      <c r="J160" s="1">
        <f>((G160-H160)/I160*calibration_curve!$C$2*60)/VLOOKUP(C160,key!A:C,2,FALSE)</f>
        <v>103715.55555555555</v>
      </c>
      <c r="K160" s="1">
        <v>12</v>
      </c>
    </row>
    <row r="161" spans="1:11" x14ac:dyDescent="0.4">
      <c r="A161" s="9">
        <v>20210430</v>
      </c>
      <c r="B161" s="10">
        <v>10</v>
      </c>
      <c r="C161" s="1" t="s">
        <v>118</v>
      </c>
      <c r="D161" s="1" t="str">
        <f>VLOOKUP(C161,key!A:C,3,FALSE)</f>
        <v>D-heat</v>
      </c>
      <c r="E161" s="1" t="str">
        <f t="shared" si="4"/>
        <v>D_30_10</v>
      </c>
      <c r="F161" s="1" t="str">
        <f t="shared" si="5"/>
        <v>D</v>
      </c>
      <c r="G161" s="1">
        <v>79</v>
      </c>
      <c r="H161" s="3">
        <v>12</v>
      </c>
      <c r="I161" s="1">
        <v>35</v>
      </c>
      <c r="J161" s="1">
        <f>((G161-H161)/I161*calibration_curve!$C$2*60)/VLOOKUP(C161,key!A:C,2,FALSE)</f>
        <v>893435.42857142864</v>
      </c>
      <c r="K161" s="1">
        <v>30</v>
      </c>
    </row>
    <row r="162" spans="1:11" x14ac:dyDescent="0.4">
      <c r="A162" s="1">
        <v>20210503</v>
      </c>
      <c r="B162" s="10">
        <v>15</v>
      </c>
      <c r="C162" s="1" t="s">
        <v>118</v>
      </c>
      <c r="D162" s="1" t="str">
        <f>VLOOKUP(C162,key!A:C,3,FALSE)</f>
        <v>D-heat</v>
      </c>
      <c r="E162" s="1" t="str">
        <f t="shared" si="4"/>
        <v>D_30_15</v>
      </c>
      <c r="F162" s="1" t="str">
        <f t="shared" si="5"/>
        <v>D</v>
      </c>
      <c r="G162" s="1">
        <v>68</v>
      </c>
      <c r="H162" s="1">
        <v>26</v>
      </c>
      <c r="I162" s="1">
        <v>35</v>
      </c>
      <c r="J162" s="1">
        <f>((G162-H162)/I162*calibration_curve!$C$2*60)/VLOOKUP(C162,key!A:C,2,FALSE)</f>
        <v>560064</v>
      </c>
      <c r="K162" s="1">
        <v>30</v>
      </c>
    </row>
    <row r="163" spans="1:11" x14ac:dyDescent="0.4">
      <c r="A163" s="9">
        <v>20210407</v>
      </c>
      <c r="B163" s="9">
        <v>-10</v>
      </c>
      <c r="C163" s="1" t="s">
        <v>119</v>
      </c>
      <c r="D163" s="1" t="str">
        <f>VLOOKUP(C163,key!A:C,3,FALSE)</f>
        <v>D-heat</v>
      </c>
      <c r="E163" s="1" t="str">
        <f t="shared" si="4"/>
        <v>D_12_-10</v>
      </c>
      <c r="F163" s="1" t="str">
        <f t="shared" si="5"/>
        <v>D</v>
      </c>
      <c r="G163" s="1">
        <v>74</v>
      </c>
      <c r="H163" s="1">
        <v>64</v>
      </c>
      <c r="I163" s="1">
        <v>45</v>
      </c>
      <c r="J163" s="1">
        <f>((G163-H163)/I163*calibration_curve!$C$2*60)/VLOOKUP(C163,key!A:C,2,FALSE)</f>
        <v>79781.196581196578</v>
      </c>
      <c r="K163" s="1">
        <v>12</v>
      </c>
    </row>
    <row r="164" spans="1:11" x14ac:dyDescent="0.4">
      <c r="A164" s="9">
        <v>20210430</v>
      </c>
      <c r="B164" s="10">
        <v>10</v>
      </c>
      <c r="C164" s="1" t="s">
        <v>119</v>
      </c>
      <c r="D164" s="1" t="str">
        <f>VLOOKUP(C164,key!A:C,3,FALSE)</f>
        <v>D-heat</v>
      </c>
      <c r="E164" s="1" t="str">
        <f t="shared" si="4"/>
        <v>D_30_10</v>
      </c>
      <c r="F164" s="1" t="str">
        <f t="shared" si="5"/>
        <v>D</v>
      </c>
      <c r="G164" s="1">
        <v>86</v>
      </c>
      <c r="H164" s="3">
        <v>9</v>
      </c>
      <c r="I164" s="1">
        <v>35</v>
      </c>
      <c r="J164" s="1">
        <f>((G164-H164)/I164*calibration_curve!$C$2*60)/VLOOKUP(C164,key!A:C,2,FALSE)</f>
        <v>789833.84615384624</v>
      </c>
      <c r="K164" s="1">
        <v>30</v>
      </c>
    </row>
    <row r="165" spans="1:11" x14ac:dyDescent="0.4">
      <c r="A165" s="1">
        <v>20210503</v>
      </c>
      <c r="B165" s="10">
        <v>15</v>
      </c>
      <c r="C165" s="1" t="s">
        <v>119</v>
      </c>
      <c r="D165" s="1" t="str">
        <f>VLOOKUP(C165,key!A:C,3,FALSE)</f>
        <v>D-heat</v>
      </c>
      <c r="E165" s="1" t="str">
        <f t="shared" si="4"/>
        <v>D_30_15</v>
      </c>
      <c r="F165" s="1" t="str">
        <f t="shared" si="5"/>
        <v>D</v>
      </c>
      <c r="G165" s="1">
        <v>69</v>
      </c>
      <c r="H165" s="1">
        <v>9</v>
      </c>
      <c r="I165" s="1">
        <v>35</v>
      </c>
      <c r="J165" s="1">
        <f>((G165-H165)/I165*calibration_curve!$C$2*60)/VLOOKUP(C165,key!A:C,2,FALSE)</f>
        <v>615454.94505494495</v>
      </c>
      <c r="K165" s="1">
        <v>30</v>
      </c>
    </row>
    <row r="166" spans="1:11" x14ac:dyDescent="0.4">
      <c r="A166" s="9">
        <v>20210407</v>
      </c>
      <c r="B166" s="9">
        <v>-10</v>
      </c>
      <c r="C166" s="1" t="s">
        <v>120</v>
      </c>
      <c r="D166" s="1" t="str">
        <f>VLOOKUP(C166,key!A:C,3,FALSE)</f>
        <v>D-heat</v>
      </c>
      <c r="E166" s="1" t="str">
        <f t="shared" si="4"/>
        <v>D_12_-10</v>
      </c>
      <c r="F166" s="1" t="str">
        <f t="shared" si="5"/>
        <v>D</v>
      </c>
      <c r="G166" s="1">
        <v>74</v>
      </c>
      <c r="H166" s="1">
        <v>63</v>
      </c>
      <c r="I166" s="1">
        <v>45</v>
      </c>
      <c r="J166" s="1">
        <f>((G166-H166)/I166*calibration_curve!$C$2*60)/VLOOKUP(C166,key!A:C,2,FALSE)</f>
        <v>106956.66666666666</v>
      </c>
      <c r="K166" s="1">
        <v>12</v>
      </c>
    </row>
    <row r="167" spans="1:11" x14ac:dyDescent="0.4">
      <c r="A167" s="9">
        <v>20210430</v>
      </c>
      <c r="B167" s="10">
        <v>10</v>
      </c>
      <c r="C167" s="1" t="s">
        <v>120</v>
      </c>
      <c r="D167" s="1" t="str">
        <f>VLOOKUP(C167,key!A:C,3,FALSE)</f>
        <v>D-heat</v>
      </c>
      <c r="E167" s="1" t="str">
        <f t="shared" si="4"/>
        <v>D_30_10</v>
      </c>
      <c r="F167" s="1" t="str">
        <f t="shared" si="5"/>
        <v>D</v>
      </c>
      <c r="G167" s="1">
        <v>71</v>
      </c>
      <c r="H167" s="3">
        <v>8</v>
      </c>
      <c r="I167" s="1">
        <v>35</v>
      </c>
      <c r="J167" s="1">
        <f>((G167-H167)/I167*calibration_curve!$C$2*60)/VLOOKUP(C167,key!A:C,2,FALSE)</f>
        <v>787590</v>
      </c>
      <c r="K167" s="1">
        <v>30</v>
      </c>
    </row>
    <row r="168" spans="1:11" x14ac:dyDescent="0.4">
      <c r="A168" s="1">
        <v>20210503</v>
      </c>
      <c r="B168" s="10">
        <v>15</v>
      </c>
      <c r="C168" s="1" t="s">
        <v>120</v>
      </c>
      <c r="D168" s="1" t="str">
        <f>VLOOKUP(C168,key!A:C,3,FALSE)</f>
        <v>D-heat</v>
      </c>
      <c r="E168" s="1" t="str">
        <f t="shared" si="4"/>
        <v>D_30_15</v>
      </c>
      <c r="F168" s="1" t="str">
        <f t="shared" si="5"/>
        <v>D</v>
      </c>
      <c r="G168" s="1">
        <v>70</v>
      </c>
      <c r="H168" s="1">
        <v>27</v>
      </c>
      <c r="I168" s="1">
        <v>35</v>
      </c>
      <c r="J168" s="1">
        <f>((G168-H168)/I168*calibration_curve!$C$2*60)/VLOOKUP(C168,key!A:C,2,FALSE)</f>
        <v>537561.42857142852</v>
      </c>
      <c r="K168" s="1">
        <v>30</v>
      </c>
    </row>
    <row r="169" spans="1:11" x14ac:dyDescent="0.4">
      <c r="A169" s="9">
        <v>20210407</v>
      </c>
      <c r="B169" s="9">
        <v>-10</v>
      </c>
      <c r="C169" s="1" t="s">
        <v>121</v>
      </c>
      <c r="D169" s="1" t="str">
        <f>VLOOKUP(C169,key!A:C,3,FALSE)</f>
        <v>D-heat</v>
      </c>
      <c r="E169" s="1" t="str">
        <f t="shared" si="4"/>
        <v>D_12_-10</v>
      </c>
      <c r="F169" s="1" t="str">
        <f t="shared" si="5"/>
        <v>D</v>
      </c>
      <c r="G169" s="1">
        <v>74</v>
      </c>
      <c r="H169" s="1">
        <v>64</v>
      </c>
      <c r="I169" s="1">
        <v>45</v>
      </c>
      <c r="J169" s="1">
        <f>((G169-H169)/I169*calibration_curve!$C$2*60)/VLOOKUP(C169,key!A:C,2,FALSE)</f>
        <v>97233.333333333314</v>
      </c>
      <c r="K169" s="1">
        <v>12</v>
      </c>
    </row>
    <row r="170" spans="1:11" x14ac:dyDescent="0.4">
      <c r="A170" s="11">
        <v>20210419</v>
      </c>
      <c r="B170" s="10">
        <v>1</v>
      </c>
      <c r="C170" s="1" t="s">
        <v>121</v>
      </c>
      <c r="D170" s="1" t="str">
        <f>VLOOKUP(C170,key!A:C,3,FALSE)</f>
        <v>D-heat</v>
      </c>
      <c r="E170" s="1" t="str">
        <f t="shared" si="4"/>
        <v>D_10_1</v>
      </c>
      <c r="F170" s="1" t="str">
        <f t="shared" si="5"/>
        <v>D</v>
      </c>
      <c r="G170" s="1">
        <v>70</v>
      </c>
      <c r="H170" s="1">
        <v>66</v>
      </c>
      <c r="I170" s="1">
        <v>30</v>
      </c>
      <c r="J170" s="1">
        <f>((G170-H170)/I170*calibration_curve!$C$2*60)/VLOOKUP(C170,key!A:C,2,FALSE)</f>
        <v>58340</v>
      </c>
      <c r="K170" s="1">
        <v>10</v>
      </c>
    </row>
    <row r="171" spans="1:11" x14ac:dyDescent="0.4">
      <c r="A171" s="9">
        <v>20210430</v>
      </c>
      <c r="B171" s="10">
        <v>10</v>
      </c>
      <c r="C171" s="1" t="s">
        <v>121</v>
      </c>
      <c r="D171" s="1" t="str">
        <f>VLOOKUP(C171,key!A:C,3,FALSE)</f>
        <v>D-heat</v>
      </c>
      <c r="E171" s="1" t="str">
        <f t="shared" si="4"/>
        <v>D_15_10</v>
      </c>
      <c r="F171" s="1" t="str">
        <f t="shared" si="5"/>
        <v>D</v>
      </c>
      <c r="G171" s="1">
        <v>106</v>
      </c>
      <c r="H171" s="3">
        <v>55</v>
      </c>
      <c r="I171" s="1">
        <v>35</v>
      </c>
      <c r="J171" s="1">
        <f>((G171-H171)/I171*calibration_curve!$C$2*60)/VLOOKUP(C171,key!A:C,2,FALSE)</f>
        <v>637572.85714285716</v>
      </c>
      <c r="K171" s="1">
        <v>15</v>
      </c>
    </row>
    <row r="172" spans="1:11" x14ac:dyDescent="0.4">
      <c r="A172" s="9">
        <v>20210507</v>
      </c>
      <c r="B172" s="9">
        <v>20</v>
      </c>
      <c r="C172" s="1" t="s">
        <v>121</v>
      </c>
      <c r="D172" s="1" t="str">
        <f>VLOOKUP(C172,key!A:C,3,FALSE)</f>
        <v>D-heat</v>
      </c>
      <c r="E172" s="1" t="str">
        <f t="shared" si="4"/>
        <v>D_10_20</v>
      </c>
      <c r="F172" s="1" t="str">
        <f t="shared" si="5"/>
        <v>D</v>
      </c>
      <c r="G172" s="1">
        <v>83</v>
      </c>
      <c r="H172" s="1">
        <v>66</v>
      </c>
      <c r="I172" s="1">
        <v>35</v>
      </c>
      <c r="J172" s="1">
        <f>((G172-H172)/I172*calibration_curve!$C$2*60)/VLOOKUP(C172,key!A:C,2,FALSE)</f>
        <v>212524.28571428571</v>
      </c>
      <c r="K172" s="1">
        <v>10</v>
      </c>
    </row>
    <row r="173" spans="1:11" x14ac:dyDescent="0.4">
      <c r="A173" s="9">
        <v>20210407</v>
      </c>
      <c r="B173" s="9">
        <v>-10</v>
      </c>
      <c r="C173" s="1" t="s">
        <v>122</v>
      </c>
      <c r="D173" s="1" t="str">
        <f>VLOOKUP(C173,key!A:C,3,FALSE)</f>
        <v>D-control</v>
      </c>
      <c r="E173" s="1" t="str">
        <f t="shared" si="4"/>
        <v>D_12_-10</v>
      </c>
      <c r="F173" s="1" t="str">
        <f t="shared" si="5"/>
        <v>D</v>
      </c>
      <c r="G173" s="1">
        <v>75</v>
      </c>
      <c r="H173" s="1">
        <v>64</v>
      </c>
      <c r="I173" s="1">
        <v>45</v>
      </c>
      <c r="J173" s="1">
        <f>((G173-H173)/I173*calibration_curve!$C$2*60)/VLOOKUP(C173,key!A:C,2,FALSE)</f>
        <v>106956.66666666666</v>
      </c>
      <c r="K173" s="1">
        <v>12</v>
      </c>
    </row>
    <row r="174" spans="1:11" x14ac:dyDescent="0.4">
      <c r="A174" s="11">
        <v>20210419</v>
      </c>
      <c r="B174" s="10">
        <v>1</v>
      </c>
      <c r="C174" s="1" t="s">
        <v>122</v>
      </c>
      <c r="D174" s="1" t="str">
        <f>VLOOKUP(C174,key!A:C,3,FALSE)</f>
        <v>D-control</v>
      </c>
      <c r="E174" s="1" t="str">
        <f t="shared" si="4"/>
        <v>D_10_1</v>
      </c>
      <c r="F174" s="1" t="str">
        <f t="shared" si="5"/>
        <v>D</v>
      </c>
      <c r="G174" s="1">
        <v>70</v>
      </c>
      <c r="H174" s="1">
        <v>64</v>
      </c>
      <c r="I174" s="1">
        <v>30</v>
      </c>
      <c r="J174" s="1">
        <f>((G174-H174)/I174*calibration_curve!$C$2*60)/VLOOKUP(C174,key!A:C,2,FALSE)</f>
        <v>87510</v>
      </c>
      <c r="K174" s="1">
        <v>10</v>
      </c>
    </row>
    <row r="175" spans="1:11" x14ac:dyDescent="0.4">
      <c r="A175" s="9">
        <v>20210430</v>
      </c>
      <c r="B175" s="10">
        <v>10</v>
      </c>
      <c r="C175" s="1" t="s">
        <v>122</v>
      </c>
      <c r="D175" s="1" t="str">
        <f>VLOOKUP(C175,key!A:C,3,FALSE)</f>
        <v>D-control</v>
      </c>
      <c r="E175" s="1" t="str">
        <f t="shared" si="4"/>
        <v>D_15_10</v>
      </c>
      <c r="F175" s="1" t="str">
        <f t="shared" si="5"/>
        <v>D</v>
      </c>
      <c r="G175" s="1">
        <v>105</v>
      </c>
      <c r="H175" s="3">
        <v>32</v>
      </c>
      <c r="I175" s="1">
        <v>35</v>
      </c>
      <c r="J175" s="1">
        <f>((G175-H175)/I175*calibration_curve!$C$2*60)/VLOOKUP(C175,key!A:C,2,FALSE)</f>
        <v>912604.2857142858</v>
      </c>
      <c r="K175" s="1">
        <v>15</v>
      </c>
    </row>
    <row r="176" spans="1:11" x14ac:dyDescent="0.4">
      <c r="A176" s="9">
        <v>20210507</v>
      </c>
      <c r="B176" s="9">
        <v>20</v>
      </c>
      <c r="C176" s="1" t="s">
        <v>122</v>
      </c>
      <c r="D176" s="1" t="str">
        <f>VLOOKUP(C176,key!A:C,3,FALSE)</f>
        <v>D-control</v>
      </c>
      <c r="E176" s="1" t="str">
        <f t="shared" si="4"/>
        <v>D_10_20</v>
      </c>
      <c r="F176" s="1" t="str">
        <f t="shared" si="5"/>
        <v>D</v>
      </c>
      <c r="G176" s="1">
        <v>81</v>
      </c>
      <c r="H176" s="1">
        <v>68</v>
      </c>
      <c r="I176" s="1">
        <v>35</v>
      </c>
      <c r="J176" s="1">
        <f>((G176-H176)/I176*calibration_curve!$C$2*60)/VLOOKUP(C176,key!A:C,2,FALSE)</f>
        <v>162518.57142857139</v>
      </c>
      <c r="K176" s="1">
        <v>10</v>
      </c>
    </row>
    <row r="177" spans="1:11" x14ac:dyDescent="0.4">
      <c r="A177" s="9">
        <v>20210407</v>
      </c>
      <c r="B177" s="9">
        <v>-10</v>
      </c>
      <c r="C177" s="1" t="s">
        <v>123</v>
      </c>
      <c r="D177" s="1" t="str">
        <f>VLOOKUP(C177,key!A:C,3,FALSE)</f>
        <v>D-control</v>
      </c>
      <c r="E177" s="1" t="str">
        <f t="shared" si="4"/>
        <v>D_12_-10</v>
      </c>
      <c r="F177" s="1" t="str">
        <f t="shared" si="5"/>
        <v>D</v>
      </c>
      <c r="G177" s="1">
        <v>74</v>
      </c>
      <c r="H177" s="1">
        <v>64</v>
      </c>
      <c r="I177" s="1">
        <v>45</v>
      </c>
      <c r="J177" s="1">
        <f>((G177-H177)/I177*calibration_curve!$C$2*60)/VLOOKUP(C177,key!A:C,2,FALSE)</f>
        <v>94286.868686868678</v>
      </c>
      <c r="K177" s="1">
        <v>12</v>
      </c>
    </row>
    <row r="178" spans="1:11" x14ac:dyDescent="0.4">
      <c r="A178" s="11">
        <v>20210419</v>
      </c>
      <c r="B178" s="10">
        <v>1</v>
      </c>
      <c r="C178" s="1" t="s">
        <v>123</v>
      </c>
      <c r="D178" s="1" t="str">
        <f>VLOOKUP(C178,key!A:C,3,FALSE)</f>
        <v>D-control</v>
      </c>
      <c r="E178" s="1" t="str">
        <f t="shared" si="4"/>
        <v>D_10_1</v>
      </c>
      <c r="F178" s="1" t="str">
        <f t="shared" si="5"/>
        <v>D</v>
      </c>
      <c r="G178" s="1">
        <v>70</v>
      </c>
      <c r="H178" s="1">
        <v>41</v>
      </c>
      <c r="I178" s="1">
        <v>30</v>
      </c>
      <c r="J178" s="1">
        <f>((G178-H178)/I178*calibration_curve!$C$2*60)/VLOOKUP(C178,key!A:C,2,FALSE)</f>
        <v>410147.87878787878</v>
      </c>
      <c r="K178" s="1">
        <v>10</v>
      </c>
    </row>
    <row r="179" spans="1:11" x14ac:dyDescent="0.4">
      <c r="A179" s="9">
        <v>20210430</v>
      </c>
      <c r="B179" s="10">
        <v>10</v>
      </c>
      <c r="C179" s="1" t="s">
        <v>123</v>
      </c>
      <c r="D179" s="1" t="str">
        <f>VLOOKUP(C179,key!A:C,3,FALSE)</f>
        <v>D-control</v>
      </c>
      <c r="E179" s="1" t="str">
        <f t="shared" si="4"/>
        <v>D_15_10</v>
      </c>
      <c r="F179" s="1" t="str">
        <f t="shared" si="5"/>
        <v>D</v>
      </c>
      <c r="G179" s="1">
        <v>88</v>
      </c>
      <c r="H179" s="3">
        <v>50</v>
      </c>
      <c r="I179" s="1">
        <v>35</v>
      </c>
      <c r="J179" s="1">
        <f>((G179-H179)/I179*calibration_curve!$C$2*60)/VLOOKUP(C179,key!A:C,2,FALSE)</f>
        <v>460658.70129870129</v>
      </c>
      <c r="K179" s="1">
        <v>15</v>
      </c>
    </row>
    <row r="180" spans="1:11" x14ac:dyDescent="0.4">
      <c r="A180" s="9">
        <v>20210507</v>
      </c>
      <c r="B180" s="9">
        <v>20</v>
      </c>
      <c r="C180" s="1" t="s">
        <v>123</v>
      </c>
      <c r="D180" s="1" t="str">
        <f>VLOOKUP(C180,key!A:C,3,FALSE)</f>
        <v>D-control</v>
      </c>
      <c r="E180" s="1" t="str">
        <f t="shared" si="4"/>
        <v>D_10_20</v>
      </c>
      <c r="F180" s="1" t="str">
        <f t="shared" si="5"/>
        <v>D</v>
      </c>
      <c r="G180" s="1">
        <v>81</v>
      </c>
      <c r="H180" s="1">
        <v>77</v>
      </c>
      <c r="I180" s="1">
        <v>35</v>
      </c>
      <c r="J180" s="1">
        <f>((G180-H180)/I180*calibration_curve!$C$2*60)/VLOOKUP(C180,key!A:C,2,FALSE)</f>
        <v>48490.389610389611</v>
      </c>
      <c r="K180" s="1">
        <v>10</v>
      </c>
    </row>
    <row r="181" spans="1:11" x14ac:dyDescent="0.4">
      <c r="A181" s="9">
        <v>20210407</v>
      </c>
      <c r="B181" s="9">
        <v>-10</v>
      </c>
      <c r="C181" s="1" t="s">
        <v>124</v>
      </c>
      <c r="D181" s="1" t="str">
        <f>VLOOKUP(C181,key!A:C,3,FALSE)</f>
        <v>D-control</v>
      </c>
      <c r="E181" s="1" t="str">
        <f t="shared" si="4"/>
        <v>D_12_-10</v>
      </c>
      <c r="F181" s="1" t="str">
        <f t="shared" si="5"/>
        <v>D</v>
      </c>
      <c r="G181" s="1">
        <v>61</v>
      </c>
      <c r="H181" s="1">
        <v>48</v>
      </c>
      <c r="I181" s="1">
        <v>40</v>
      </c>
      <c r="J181" s="1">
        <f>((G181-H181)/I181*calibration_curve!$C$2*60)/VLOOKUP(C181,key!A:C,2,FALSE)</f>
        <v>108345.71428571428</v>
      </c>
      <c r="K181" s="1">
        <v>12</v>
      </c>
    </row>
    <row r="182" spans="1:11" x14ac:dyDescent="0.4">
      <c r="A182" s="11">
        <v>20210419</v>
      </c>
      <c r="B182" s="10">
        <v>1</v>
      </c>
      <c r="C182" s="1" t="s">
        <v>124</v>
      </c>
      <c r="D182" s="1" t="str">
        <f>VLOOKUP(C182,key!A:C,3,FALSE)</f>
        <v>D-control</v>
      </c>
      <c r="E182" s="1" t="str">
        <f t="shared" si="4"/>
        <v>D_10_1</v>
      </c>
      <c r="F182" s="1" t="str">
        <f t="shared" si="5"/>
        <v>D</v>
      </c>
      <c r="G182" s="1">
        <v>70</v>
      </c>
      <c r="H182" s="1">
        <v>61</v>
      </c>
      <c r="I182" s="1">
        <v>30</v>
      </c>
      <c r="J182" s="1">
        <f>((G182-H182)/I182*calibration_curve!$C$2*60)/VLOOKUP(C182,key!A:C,2,FALSE)</f>
        <v>100011.42857142857</v>
      </c>
      <c r="K182" s="1">
        <v>10</v>
      </c>
    </row>
    <row r="183" spans="1:11" x14ac:dyDescent="0.4">
      <c r="A183" s="9">
        <v>20210430</v>
      </c>
      <c r="B183" s="10">
        <v>10</v>
      </c>
      <c r="C183" s="1" t="s">
        <v>124</v>
      </c>
      <c r="D183" s="1" t="str">
        <f>VLOOKUP(C183,key!A:C,3,FALSE)</f>
        <v>D-control</v>
      </c>
      <c r="E183" s="1" t="str">
        <f t="shared" si="4"/>
        <v>D_15_10</v>
      </c>
      <c r="F183" s="1" t="str">
        <f t="shared" si="5"/>
        <v>D</v>
      </c>
      <c r="G183" s="1">
        <v>104</v>
      </c>
      <c r="H183" s="3">
        <v>55</v>
      </c>
      <c r="I183" s="1">
        <v>35</v>
      </c>
      <c r="J183" s="1">
        <f>((G183-H183)/I183*calibration_curve!$C$2*60)/VLOOKUP(C183,key!A:C,2,FALSE)</f>
        <v>466719.99999999994</v>
      </c>
      <c r="K183" s="1">
        <v>15</v>
      </c>
    </row>
    <row r="184" spans="1:11" x14ac:dyDescent="0.4">
      <c r="A184" s="9">
        <v>20210507</v>
      </c>
      <c r="B184" s="9">
        <v>20</v>
      </c>
      <c r="C184" s="1" t="s">
        <v>124</v>
      </c>
      <c r="D184" s="1" t="str">
        <f>VLOOKUP(C184,key!A:C,3,FALSE)</f>
        <v>D-control</v>
      </c>
      <c r="E184" s="1" t="str">
        <f t="shared" si="4"/>
        <v>D_10_20</v>
      </c>
      <c r="F184" s="1" t="str">
        <f t="shared" si="5"/>
        <v>D</v>
      </c>
      <c r="G184" s="1">
        <v>106</v>
      </c>
      <c r="H184" s="1">
        <v>79</v>
      </c>
      <c r="I184" s="1">
        <v>35</v>
      </c>
      <c r="J184" s="1">
        <f>((G184-H184)/I184*calibration_curve!$C$2*60)/VLOOKUP(C184,key!A:C,2,FALSE)</f>
        <v>257172.2448979592</v>
      </c>
      <c r="K184" s="1">
        <v>10</v>
      </c>
    </row>
    <row r="185" spans="1:11" x14ac:dyDescent="0.4">
      <c r="A185" s="9">
        <v>20210407</v>
      </c>
      <c r="B185" s="9">
        <v>-10</v>
      </c>
      <c r="C185" s="1" t="s">
        <v>125</v>
      </c>
      <c r="D185" s="1" t="str">
        <f>VLOOKUP(C185,key!A:C,3,FALSE)</f>
        <v>D-control</v>
      </c>
      <c r="E185" s="1" t="str">
        <f t="shared" si="4"/>
        <v>D_12_-10</v>
      </c>
      <c r="F185" s="1" t="str">
        <f t="shared" si="5"/>
        <v>D</v>
      </c>
      <c r="G185" s="1">
        <v>75</v>
      </c>
      <c r="H185" s="1">
        <v>64</v>
      </c>
      <c r="I185" s="1">
        <v>45</v>
      </c>
      <c r="J185" s="1">
        <f>((G185-H185)/I185*calibration_curve!$C$2*60)/VLOOKUP(C185,key!A:C,2,FALSE)</f>
        <v>97788.952380952382</v>
      </c>
      <c r="K185" s="1">
        <v>12</v>
      </c>
    </row>
    <row r="186" spans="1:11" x14ac:dyDescent="0.4">
      <c r="A186" s="11">
        <v>20210419</v>
      </c>
      <c r="B186" s="10">
        <v>1</v>
      </c>
      <c r="C186" s="1" t="s">
        <v>125</v>
      </c>
      <c r="D186" s="1" t="str">
        <f>VLOOKUP(C186,key!A:C,3,FALSE)</f>
        <v>D-control</v>
      </c>
      <c r="E186" s="1" t="str">
        <f t="shared" si="4"/>
        <v>D_10_1</v>
      </c>
      <c r="F186" s="1" t="str">
        <f t="shared" si="5"/>
        <v>D</v>
      </c>
      <c r="G186" s="1">
        <v>70</v>
      </c>
      <c r="H186" s="1">
        <v>62</v>
      </c>
      <c r="I186" s="1">
        <v>30</v>
      </c>
      <c r="J186" s="1">
        <f>((G186-H186)/I186*calibration_curve!$C$2*60)/VLOOKUP(C186,key!A:C,2,FALSE)</f>
        <v>106678.85714285714</v>
      </c>
      <c r="K186" s="1">
        <v>10</v>
      </c>
    </row>
    <row r="187" spans="1:11" x14ac:dyDescent="0.4">
      <c r="A187" s="9">
        <v>20210430</v>
      </c>
      <c r="B187" s="10">
        <v>10</v>
      </c>
      <c r="C187" s="1" t="s">
        <v>125</v>
      </c>
      <c r="D187" s="1" t="str">
        <f>VLOOKUP(C187,key!A:C,3,FALSE)</f>
        <v>D-control</v>
      </c>
      <c r="E187" s="1" t="str">
        <f t="shared" si="4"/>
        <v>D_15_10</v>
      </c>
      <c r="F187" s="1" t="str">
        <f t="shared" si="5"/>
        <v>D</v>
      </c>
      <c r="G187" s="1">
        <v>111</v>
      </c>
      <c r="H187" s="3">
        <v>58</v>
      </c>
      <c r="I187" s="1">
        <v>35</v>
      </c>
      <c r="J187" s="1">
        <f>((G187-H187)/I187*calibration_curve!$C$2*60)/VLOOKUP(C187,key!A:C,2,FALSE)</f>
        <v>605783.51020408166</v>
      </c>
      <c r="K187" s="1">
        <v>15</v>
      </c>
    </row>
    <row r="188" spans="1:11" x14ac:dyDescent="0.4">
      <c r="A188" s="9">
        <v>20210430</v>
      </c>
      <c r="B188" s="10">
        <v>10</v>
      </c>
      <c r="C188" s="1" t="s">
        <v>125</v>
      </c>
      <c r="D188" s="1" t="str">
        <f>VLOOKUP(C188,key!A:C,3,FALSE)</f>
        <v>D-control</v>
      </c>
      <c r="E188" s="1" t="str">
        <f t="shared" si="4"/>
        <v>D_15_10</v>
      </c>
      <c r="F188" s="1" t="str">
        <f t="shared" si="5"/>
        <v>D</v>
      </c>
      <c r="G188" s="1">
        <v>107</v>
      </c>
      <c r="H188" s="3">
        <v>32</v>
      </c>
      <c r="I188" s="1">
        <v>35</v>
      </c>
      <c r="J188" s="1">
        <f>((G188-H188)/I188*calibration_curve!$C$2*60)/VLOOKUP(C188,key!A:C,2,FALSE)</f>
        <v>857240.81632653053</v>
      </c>
      <c r="K188" s="1">
        <v>15</v>
      </c>
    </row>
    <row r="189" spans="1:11" x14ac:dyDescent="0.4">
      <c r="A189" s="9">
        <v>20210507</v>
      </c>
      <c r="B189" s="9">
        <v>20</v>
      </c>
      <c r="C189" s="1" t="s">
        <v>125</v>
      </c>
      <c r="D189" s="1" t="str">
        <f>VLOOKUP(C189,key!A:C,3,FALSE)</f>
        <v>D-control</v>
      </c>
      <c r="E189" s="1" t="str">
        <f t="shared" si="4"/>
        <v>D_10_20</v>
      </c>
      <c r="F189" s="1" t="str">
        <f t="shared" si="5"/>
        <v>D</v>
      </c>
      <c r="G189" s="1">
        <v>86</v>
      </c>
      <c r="H189" s="1">
        <v>57</v>
      </c>
      <c r="I189" s="1">
        <v>35</v>
      </c>
      <c r="J189" s="1">
        <f>((G189-H189)/I189*calibration_curve!$C$2*60)/VLOOKUP(C189,key!A:C,2,FALSE)</f>
        <v>331466.44897959189</v>
      </c>
      <c r="K189" s="1">
        <v>10</v>
      </c>
    </row>
    <row r="190" spans="1:11" x14ac:dyDescent="0.4">
      <c r="A190" s="9">
        <v>20210407</v>
      </c>
      <c r="B190" s="9">
        <v>-10</v>
      </c>
      <c r="C190" s="1" t="s">
        <v>126</v>
      </c>
      <c r="D190" s="1" t="str">
        <f>VLOOKUP(C190,key!A:C,3,FALSE)</f>
        <v>D-control</v>
      </c>
      <c r="E190" s="1" t="str">
        <f t="shared" si="4"/>
        <v>D_12_-10</v>
      </c>
      <c r="F190" s="1" t="str">
        <f t="shared" si="5"/>
        <v>D</v>
      </c>
      <c r="G190" s="1">
        <v>75</v>
      </c>
      <c r="H190" s="1">
        <v>63</v>
      </c>
      <c r="I190" s="1">
        <v>45</v>
      </c>
      <c r="J190" s="1">
        <f>((G190-H190)/I190*calibration_curve!$C$2*60)/VLOOKUP(C190,key!A:C,2,FALSE)</f>
        <v>93344</v>
      </c>
      <c r="K190" s="1">
        <v>12</v>
      </c>
    </row>
    <row r="191" spans="1:11" x14ac:dyDescent="0.4">
      <c r="A191" s="11">
        <v>20210419</v>
      </c>
      <c r="B191" s="10">
        <v>1</v>
      </c>
      <c r="C191" s="1" t="s">
        <v>126</v>
      </c>
      <c r="D191" s="1" t="str">
        <f>VLOOKUP(C191,key!A:C,3,FALSE)</f>
        <v>D-control</v>
      </c>
      <c r="E191" s="1" t="str">
        <f t="shared" si="4"/>
        <v>D_10_1</v>
      </c>
      <c r="F191" s="1" t="str">
        <f t="shared" si="5"/>
        <v>D</v>
      </c>
      <c r="G191" s="1">
        <v>70</v>
      </c>
      <c r="H191" s="1">
        <v>31</v>
      </c>
      <c r="I191" s="1">
        <v>30</v>
      </c>
      <c r="J191" s="1">
        <f>((G191-H191)/I191*calibration_curve!$C$2*60)/VLOOKUP(C191,key!A:C,2,FALSE)</f>
        <v>455052</v>
      </c>
      <c r="K191" s="1">
        <v>10</v>
      </c>
    </row>
    <row r="192" spans="1:11" x14ac:dyDescent="0.4">
      <c r="A192" s="9">
        <v>20210430</v>
      </c>
      <c r="B192" s="10">
        <v>10</v>
      </c>
      <c r="C192" s="1" t="s">
        <v>126</v>
      </c>
      <c r="D192" s="1" t="str">
        <f>VLOOKUP(C192,key!A:C,3,FALSE)</f>
        <v>D-control</v>
      </c>
      <c r="E192" s="1" t="str">
        <f t="shared" si="4"/>
        <v>D_15_10</v>
      </c>
      <c r="F192" s="1" t="str">
        <f t="shared" si="5"/>
        <v>D</v>
      </c>
      <c r="G192" s="1">
        <v>104</v>
      </c>
      <c r="H192" s="3">
        <v>23</v>
      </c>
      <c r="I192" s="1">
        <v>35</v>
      </c>
      <c r="J192" s="1">
        <f>((G192-H192)/I192*calibration_curve!$C$2*60)/VLOOKUP(C192,key!A:C,2,FALSE)</f>
        <v>810092.57142857148</v>
      </c>
      <c r="K192" s="1">
        <v>15</v>
      </c>
    </row>
    <row r="193" spans="1:11" x14ac:dyDescent="0.4">
      <c r="A193" s="9">
        <v>20210430</v>
      </c>
      <c r="B193" s="10">
        <v>10</v>
      </c>
      <c r="C193" s="1" t="s">
        <v>126</v>
      </c>
      <c r="D193" s="1" t="str">
        <f>VLOOKUP(C193,key!A:C,3,FALSE)</f>
        <v>D-control</v>
      </c>
      <c r="E193" s="1" t="str">
        <f t="shared" si="4"/>
        <v>D_15_10</v>
      </c>
      <c r="F193" s="1" t="str">
        <f t="shared" si="5"/>
        <v>D</v>
      </c>
      <c r="G193" s="1">
        <v>104</v>
      </c>
      <c r="H193" s="3">
        <v>81</v>
      </c>
      <c r="I193" s="1">
        <v>35</v>
      </c>
      <c r="J193" s="1">
        <f>((G193-H193)/I193*calibration_curve!$C$2*60)/VLOOKUP(C193,key!A:C,2,FALSE)</f>
        <v>230026.28571428571</v>
      </c>
      <c r="K193" s="1">
        <v>15</v>
      </c>
    </row>
    <row r="194" spans="1:11" x14ac:dyDescent="0.4">
      <c r="A194" s="9">
        <v>20210507</v>
      </c>
      <c r="B194" s="9">
        <v>20</v>
      </c>
      <c r="C194" s="1" t="s">
        <v>126</v>
      </c>
      <c r="D194" s="1" t="str">
        <f>VLOOKUP(C194,key!A:C,3,FALSE)</f>
        <v>D-control</v>
      </c>
      <c r="E194" s="1" t="str">
        <f t="shared" ref="E194:E257" si="6">F194&amp;"_"&amp;K194&amp;"_"&amp;B194</f>
        <v>D_10_20</v>
      </c>
      <c r="F194" s="1" t="str">
        <f t="shared" ref="F194:F257" si="7">LEFT(C194,1)</f>
        <v>D</v>
      </c>
      <c r="G194" s="1">
        <v>93</v>
      </c>
      <c r="H194" s="1">
        <v>31</v>
      </c>
      <c r="I194" s="1">
        <v>35</v>
      </c>
      <c r="J194" s="1">
        <f>((G194-H194)/I194*calibration_curve!$C$2*60)/VLOOKUP(C194,key!A:C,2,FALSE)</f>
        <v>620070.85714285716</v>
      </c>
      <c r="K194" s="1">
        <v>10</v>
      </c>
    </row>
    <row r="195" spans="1:11" x14ac:dyDescent="0.4">
      <c r="A195" s="9">
        <v>20210407</v>
      </c>
      <c r="B195" s="9">
        <v>-10</v>
      </c>
      <c r="C195" s="1" t="s">
        <v>127</v>
      </c>
      <c r="D195" s="1" t="str">
        <f>VLOOKUP(C195,key!A:C,3,FALSE)</f>
        <v>D-control</v>
      </c>
      <c r="E195" s="1" t="str">
        <f t="shared" si="6"/>
        <v>D_12_-10</v>
      </c>
      <c r="F195" s="1" t="str">
        <f t="shared" si="7"/>
        <v>D</v>
      </c>
      <c r="G195" s="1">
        <v>60</v>
      </c>
      <c r="H195" s="1">
        <v>47</v>
      </c>
      <c r="I195" s="1">
        <v>40</v>
      </c>
      <c r="J195" s="1">
        <f>((G195-H195)/I195*calibration_curve!$C$2*60)/VLOOKUP(C195,key!A:C,2,FALSE)</f>
        <v>133838.82352941178</v>
      </c>
      <c r="K195" s="1">
        <v>12</v>
      </c>
    </row>
    <row r="196" spans="1:11" x14ac:dyDescent="0.4">
      <c r="A196" s="11">
        <v>20210419</v>
      </c>
      <c r="B196" s="10">
        <v>1</v>
      </c>
      <c r="C196" s="1" t="s">
        <v>127</v>
      </c>
      <c r="D196" s="1" t="str">
        <f>VLOOKUP(C196,key!A:C,3,FALSE)</f>
        <v>D-control</v>
      </c>
      <c r="E196" s="1" t="str">
        <f t="shared" si="6"/>
        <v>D_10_1</v>
      </c>
      <c r="F196" s="1" t="str">
        <f t="shared" si="7"/>
        <v>D</v>
      </c>
      <c r="G196" s="1">
        <v>70</v>
      </c>
      <c r="H196" s="1">
        <v>34</v>
      </c>
      <c r="I196" s="1">
        <v>30</v>
      </c>
      <c r="J196" s="1">
        <f>((G196-H196)/I196*calibration_curve!$C$2*60)/VLOOKUP(C196,key!A:C,2,FALSE)</f>
        <v>494174.11764705885</v>
      </c>
      <c r="K196" s="1">
        <v>10</v>
      </c>
    </row>
    <row r="197" spans="1:11" x14ac:dyDescent="0.4">
      <c r="A197" s="9">
        <v>20210430</v>
      </c>
      <c r="B197" s="10">
        <v>10</v>
      </c>
      <c r="C197" s="1" t="s">
        <v>127</v>
      </c>
      <c r="D197" s="1" t="str">
        <f>VLOOKUP(C197,key!A:C,3,FALSE)</f>
        <v>D-control</v>
      </c>
      <c r="E197" s="1" t="str">
        <f t="shared" si="6"/>
        <v>D_15_10</v>
      </c>
      <c r="F197" s="1" t="str">
        <f t="shared" si="7"/>
        <v>D</v>
      </c>
      <c r="G197" s="1">
        <v>100</v>
      </c>
      <c r="H197" s="3">
        <v>59</v>
      </c>
      <c r="I197" s="1">
        <v>35</v>
      </c>
      <c r="J197" s="1">
        <f>((G197-H197)/I197*calibration_curve!$C$2*60)/VLOOKUP(C197,key!A:C,2,FALSE)</f>
        <v>482408.06722689077</v>
      </c>
      <c r="K197" s="1">
        <v>15</v>
      </c>
    </row>
    <row r="198" spans="1:11" x14ac:dyDescent="0.4">
      <c r="A198" s="9">
        <v>20210507</v>
      </c>
      <c r="B198" s="9">
        <v>20</v>
      </c>
      <c r="C198" s="1" t="s">
        <v>127</v>
      </c>
      <c r="D198" s="1" t="str">
        <f>VLOOKUP(C198,key!A:C,3,FALSE)</f>
        <v>D-control</v>
      </c>
      <c r="E198" s="1" t="str">
        <f t="shared" si="6"/>
        <v>D_10_20</v>
      </c>
      <c r="F198" s="1" t="str">
        <f t="shared" si="7"/>
        <v>D</v>
      </c>
      <c r="G198" s="1">
        <v>89</v>
      </c>
      <c r="H198" s="1">
        <v>48</v>
      </c>
      <c r="I198" s="1">
        <v>35</v>
      </c>
      <c r="J198" s="1">
        <f>((G198-H198)/I198*calibration_curve!$C$2*60)/VLOOKUP(C198,key!A:C,2,FALSE)</f>
        <v>482408.06722689077</v>
      </c>
      <c r="K198" s="1">
        <v>10</v>
      </c>
    </row>
    <row r="199" spans="1:11" x14ac:dyDescent="0.4">
      <c r="A199" s="9">
        <v>20210407</v>
      </c>
      <c r="B199" s="9">
        <v>-10</v>
      </c>
      <c r="C199" s="1" t="s">
        <v>128</v>
      </c>
      <c r="D199" s="1" t="str">
        <f>VLOOKUP(C199,key!A:C,3,FALSE)</f>
        <v>D-control</v>
      </c>
      <c r="E199" s="1" t="str">
        <f t="shared" si="6"/>
        <v>D_12_-10</v>
      </c>
      <c r="F199" s="1" t="str">
        <f t="shared" si="7"/>
        <v>D</v>
      </c>
      <c r="G199" s="1">
        <v>75</v>
      </c>
      <c r="H199" s="1">
        <v>64</v>
      </c>
      <c r="I199" s="1">
        <v>45</v>
      </c>
      <c r="J199" s="1">
        <f>((G199-H199)/I199*calibration_curve!$C$2*60)/VLOOKUP(C199,key!A:C,2,FALSE)</f>
        <v>81490.793650793639</v>
      </c>
      <c r="K199" s="1">
        <v>12</v>
      </c>
    </row>
    <row r="200" spans="1:11" x14ac:dyDescent="0.4">
      <c r="A200" s="11">
        <v>20210419</v>
      </c>
      <c r="B200" s="10">
        <v>1</v>
      </c>
      <c r="C200" s="1" t="s">
        <v>128</v>
      </c>
      <c r="D200" s="1" t="str">
        <f>VLOOKUP(C200,key!A:C,3,FALSE)</f>
        <v>D-control</v>
      </c>
      <c r="E200" s="1" t="str">
        <f t="shared" si="6"/>
        <v>D_10_1</v>
      </c>
      <c r="F200" s="1" t="str">
        <f t="shared" si="7"/>
        <v>D</v>
      </c>
      <c r="G200" s="1">
        <v>70</v>
      </c>
      <c r="H200" s="1">
        <v>34</v>
      </c>
      <c r="I200" s="1">
        <v>30</v>
      </c>
      <c r="J200" s="1">
        <f>((G200-H200)/I200*calibration_curve!$C$2*60)/VLOOKUP(C200,key!A:C,2,FALSE)</f>
        <v>400045.71428571426</v>
      </c>
      <c r="K200" s="1">
        <v>10</v>
      </c>
    </row>
    <row r="201" spans="1:11" x14ac:dyDescent="0.4">
      <c r="A201" s="9">
        <v>20210430</v>
      </c>
      <c r="B201" s="10">
        <v>10</v>
      </c>
      <c r="C201" s="1" t="s">
        <v>128</v>
      </c>
      <c r="D201" s="1" t="str">
        <f>VLOOKUP(C201,key!A:C,3,FALSE)</f>
        <v>D-control</v>
      </c>
      <c r="E201" s="1" t="str">
        <f t="shared" si="6"/>
        <v>D_15_10</v>
      </c>
      <c r="F201" s="1" t="str">
        <f t="shared" si="7"/>
        <v>D</v>
      </c>
      <c r="G201" s="1">
        <v>97</v>
      </c>
      <c r="H201" s="3">
        <v>63</v>
      </c>
      <c r="I201" s="1">
        <v>35</v>
      </c>
      <c r="J201" s="1">
        <f>((G201-H201)/I201*calibration_curve!$C$2*60)/VLOOKUP(C201,key!A:C,2,FALSE)</f>
        <v>323846.53061224491</v>
      </c>
      <c r="K201" s="1">
        <v>15</v>
      </c>
    </row>
    <row r="202" spans="1:11" x14ac:dyDescent="0.4">
      <c r="A202" s="9">
        <v>20210507</v>
      </c>
      <c r="B202" s="9">
        <v>20</v>
      </c>
      <c r="C202" s="1" t="s">
        <v>128</v>
      </c>
      <c r="D202" s="1" t="str">
        <f>VLOOKUP(C202,key!A:C,3,FALSE)</f>
        <v>D-control</v>
      </c>
      <c r="E202" s="1" t="str">
        <f t="shared" si="6"/>
        <v>D_10_20</v>
      </c>
      <c r="F202" s="1" t="str">
        <f t="shared" si="7"/>
        <v>D</v>
      </c>
      <c r="G202" s="1">
        <v>105</v>
      </c>
      <c r="H202" s="1">
        <v>46</v>
      </c>
      <c r="I202" s="1">
        <v>35</v>
      </c>
      <c r="J202" s="1">
        <f>((G202-H202)/I202*calibration_curve!$C$2*60)/VLOOKUP(C202,key!A:C,2,FALSE)</f>
        <v>561968.9795918368</v>
      </c>
      <c r="K202" s="1">
        <v>10</v>
      </c>
    </row>
    <row r="203" spans="1:11" x14ac:dyDescent="0.4">
      <c r="A203" s="9">
        <v>20210407</v>
      </c>
      <c r="B203" s="9">
        <v>-10</v>
      </c>
      <c r="C203" s="1" t="s">
        <v>129</v>
      </c>
      <c r="D203" s="1" t="str">
        <f>VLOOKUP(C203,key!A:C,3,FALSE)</f>
        <v>D-control</v>
      </c>
      <c r="E203" s="1" t="str">
        <f t="shared" si="6"/>
        <v>D_12_-10</v>
      </c>
      <c r="F203" s="1" t="str">
        <f t="shared" si="7"/>
        <v>D</v>
      </c>
      <c r="G203" s="1">
        <v>75</v>
      </c>
      <c r="H203" s="1">
        <v>64</v>
      </c>
      <c r="I203" s="1">
        <v>45</v>
      </c>
      <c r="J203" s="1">
        <f>((G203-H203)/I203*calibration_curve!$C$2*60)/VLOOKUP(C203,key!A:C,2,FALSE)</f>
        <v>95072.592592592584</v>
      </c>
      <c r="K203" s="1">
        <v>12</v>
      </c>
    </row>
    <row r="204" spans="1:11" x14ac:dyDescent="0.4">
      <c r="A204" s="11">
        <v>20210419</v>
      </c>
      <c r="B204" s="10">
        <v>1</v>
      </c>
      <c r="C204" s="1" t="s">
        <v>129</v>
      </c>
      <c r="D204" s="1" t="str">
        <f>VLOOKUP(C204,key!A:C,3,FALSE)</f>
        <v>D-control</v>
      </c>
      <c r="E204" s="1" t="str">
        <f t="shared" si="6"/>
        <v>D_10_1</v>
      </c>
      <c r="F204" s="1" t="str">
        <f t="shared" si="7"/>
        <v>D</v>
      </c>
      <c r="G204" s="1">
        <v>70</v>
      </c>
      <c r="H204" s="1">
        <v>53</v>
      </c>
      <c r="I204" s="1">
        <v>30</v>
      </c>
      <c r="J204" s="1">
        <f>((G204-H204)/I204*calibration_curve!$C$2*60)/VLOOKUP(C204,key!A:C,2,FALSE)</f>
        <v>220395.55555555556</v>
      </c>
      <c r="K204" s="1">
        <v>10</v>
      </c>
    </row>
    <row r="205" spans="1:11" x14ac:dyDescent="0.4">
      <c r="A205" s="9">
        <v>20210430</v>
      </c>
      <c r="B205" s="10">
        <v>10</v>
      </c>
      <c r="C205" s="1" t="s">
        <v>129</v>
      </c>
      <c r="D205" s="1" t="str">
        <f>VLOOKUP(C205,key!A:C,3,FALSE)</f>
        <v>D-control</v>
      </c>
      <c r="E205" s="1" t="str">
        <f t="shared" si="6"/>
        <v>D_15_10</v>
      </c>
      <c r="F205" s="1" t="str">
        <f t="shared" si="7"/>
        <v>D</v>
      </c>
      <c r="G205" s="1">
        <v>101</v>
      </c>
      <c r="H205" s="3">
        <v>66</v>
      </c>
      <c r="I205" s="1">
        <v>35</v>
      </c>
      <c r="J205" s="1">
        <f>((G205-H205)/I205*calibration_curve!$C$2*60)/VLOOKUP(C205,key!A:C,2,FALSE)</f>
        <v>388933.33333333331</v>
      </c>
      <c r="K205" s="1">
        <v>15</v>
      </c>
    </row>
    <row r="206" spans="1:11" x14ac:dyDescent="0.4">
      <c r="A206" s="9">
        <v>20210507</v>
      </c>
      <c r="B206" s="9">
        <v>20</v>
      </c>
      <c r="C206" s="1" t="s">
        <v>129</v>
      </c>
      <c r="D206" s="1" t="str">
        <f>VLOOKUP(C206,key!A:C,3,FALSE)</f>
        <v>D-control</v>
      </c>
      <c r="E206" s="1" t="str">
        <f t="shared" si="6"/>
        <v>D_10_20</v>
      </c>
      <c r="F206" s="1" t="str">
        <f t="shared" si="7"/>
        <v>D</v>
      </c>
      <c r="G206" s="1">
        <v>94</v>
      </c>
      <c r="H206" s="1">
        <v>57</v>
      </c>
      <c r="I206" s="1">
        <v>35</v>
      </c>
      <c r="J206" s="1">
        <f>((G206-H206)/I206*calibration_curve!$C$2*60)/VLOOKUP(C206,key!A:C,2,FALSE)</f>
        <v>411158.09523809527</v>
      </c>
      <c r="K206" s="1">
        <v>10</v>
      </c>
    </row>
    <row r="207" spans="1:11" x14ac:dyDescent="0.4">
      <c r="A207" s="9">
        <v>20210407</v>
      </c>
      <c r="B207" s="9">
        <v>-10</v>
      </c>
      <c r="C207" s="1" t="s">
        <v>130</v>
      </c>
      <c r="D207" s="1" t="str">
        <f>VLOOKUP(C207,key!A:C,3,FALSE)</f>
        <v>D-control</v>
      </c>
      <c r="E207" s="1" t="str">
        <f t="shared" si="6"/>
        <v>D_12_-10</v>
      </c>
      <c r="F207" s="1" t="str">
        <f t="shared" si="7"/>
        <v>D</v>
      </c>
      <c r="G207" s="1">
        <v>64</v>
      </c>
      <c r="H207" s="1">
        <v>60</v>
      </c>
      <c r="I207" s="1">
        <v>30</v>
      </c>
      <c r="J207" s="1">
        <f>((G207-H207)/I207*calibration_curve!$C$2*60)/VLOOKUP(C207,key!A:C,2,FALSE)</f>
        <v>51857.777777777774</v>
      </c>
      <c r="K207" s="1">
        <v>12</v>
      </c>
    </row>
    <row r="208" spans="1:11" x14ac:dyDescent="0.4">
      <c r="A208" s="11">
        <v>20210419</v>
      </c>
      <c r="B208" s="10">
        <v>1</v>
      </c>
      <c r="C208" s="1" t="s">
        <v>130</v>
      </c>
      <c r="D208" s="1" t="str">
        <f>VLOOKUP(C208,key!A:C,3,FALSE)</f>
        <v>D-control</v>
      </c>
      <c r="E208" s="1" t="str">
        <f t="shared" si="6"/>
        <v>D_10_1</v>
      </c>
      <c r="F208" s="1" t="str">
        <f t="shared" si="7"/>
        <v>D</v>
      </c>
      <c r="G208" s="1">
        <v>70</v>
      </c>
      <c r="H208" s="1">
        <v>58</v>
      </c>
      <c r="I208" s="1">
        <v>30</v>
      </c>
      <c r="J208" s="1">
        <f>((G208-H208)/I208*calibration_curve!$C$2*60)/VLOOKUP(C208,key!A:C,2,FALSE)</f>
        <v>155573.33333333334</v>
      </c>
      <c r="K208" s="1">
        <v>10</v>
      </c>
    </row>
    <row r="209" spans="1:11" x14ac:dyDescent="0.4">
      <c r="A209" s="9">
        <v>20210430</v>
      </c>
      <c r="B209" s="10">
        <v>10</v>
      </c>
      <c r="C209" s="1" t="s">
        <v>130</v>
      </c>
      <c r="D209" s="1" t="str">
        <f>VLOOKUP(C209,key!A:C,3,FALSE)</f>
        <v>D-control</v>
      </c>
      <c r="E209" s="1" t="str">
        <f t="shared" si="6"/>
        <v>D_15_10</v>
      </c>
      <c r="F209" s="1" t="str">
        <f t="shared" si="7"/>
        <v>D</v>
      </c>
      <c r="G209" s="1">
        <v>112</v>
      </c>
      <c r="H209" s="3">
        <v>78</v>
      </c>
      <c r="I209" s="1">
        <v>35</v>
      </c>
      <c r="J209" s="1">
        <f>((G209-H209)/I209*calibration_curve!$C$2*60)/VLOOKUP(C209,key!A:C,2,FALSE)</f>
        <v>377820.95238095237</v>
      </c>
      <c r="K209" s="1">
        <v>15</v>
      </c>
    </row>
    <row r="210" spans="1:11" x14ac:dyDescent="0.4">
      <c r="A210" s="9">
        <v>20210507</v>
      </c>
      <c r="B210" s="9">
        <v>20</v>
      </c>
      <c r="C210" s="1" t="s">
        <v>130</v>
      </c>
      <c r="D210" s="1" t="str">
        <f>VLOOKUP(C210,key!A:C,3,FALSE)</f>
        <v>D-control</v>
      </c>
      <c r="E210" s="1" t="str">
        <f t="shared" si="6"/>
        <v>D_30_20</v>
      </c>
      <c r="F210" s="1" t="str">
        <f t="shared" si="7"/>
        <v>D</v>
      </c>
      <c r="G210" s="1">
        <v>93</v>
      </c>
      <c r="H210" s="1">
        <v>56</v>
      </c>
      <c r="I210" s="1">
        <v>35</v>
      </c>
      <c r="J210" s="1">
        <f>((G210-H210)/I210*calibration_curve!$C$2*60)/VLOOKUP(C210,key!A:C,2,FALSE)</f>
        <v>411158.09523809527</v>
      </c>
      <c r="K210" s="1">
        <v>30</v>
      </c>
    </row>
    <row r="211" spans="1:11" x14ac:dyDescent="0.4">
      <c r="A211" s="9">
        <v>20210407</v>
      </c>
      <c r="B211" s="9">
        <v>-10</v>
      </c>
      <c r="C211" s="1" t="s">
        <v>131</v>
      </c>
      <c r="D211" s="1" t="str">
        <f>VLOOKUP(C211,key!A:C,3,FALSE)</f>
        <v>D-control</v>
      </c>
      <c r="E211" s="1" t="str">
        <f t="shared" si="6"/>
        <v>D_12_-10</v>
      </c>
      <c r="F211" s="1" t="str">
        <f t="shared" si="7"/>
        <v>D</v>
      </c>
      <c r="G211" s="1">
        <v>65</v>
      </c>
      <c r="H211" s="1">
        <v>60</v>
      </c>
      <c r="I211" s="1">
        <v>30</v>
      </c>
      <c r="J211" s="1">
        <f>((G211-H211)/I211*calibration_curve!$C$2*60)/VLOOKUP(C211,key!A:C,2,FALSE)</f>
        <v>64822.222222222212</v>
      </c>
      <c r="K211" s="1">
        <v>12</v>
      </c>
    </row>
    <row r="212" spans="1:11" x14ac:dyDescent="0.4">
      <c r="A212" s="11">
        <v>20210419</v>
      </c>
      <c r="B212" s="10">
        <v>1</v>
      </c>
      <c r="C212" s="1" t="s">
        <v>131</v>
      </c>
      <c r="D212" s="1" t="str">
        <f>VLOOKUP(C212,key!A:C,3,FALSE)</f>
        <v>D-control</v>
      </c>
      <c r="E212" s="1" t="str">
        <f t="shared" si="6"/>
        <v>D_10_1</v>
      </c>
      <c r="F212" s="1" t="str">
        <f t="shared" si="7"/>
        <v>D</v>
      </c>
      <c r="G212" s="1">
        <v>70</v>
      </c>
      <c r="H212" s="1">
        <v>49</v>
      </c>
      <c r="I212" s="1">
        <v>30</v>
      </c>
      <c r="J212" s="1">
        <f>((G212-H212)/I212*calibration_curve!$C$2*60)/VLOOKUP(C212,key!A:C,2,FALSE)</f>
        <v>272253.33333333331</v>
      </c>
      <c r="K212" s="1">
        <v>10</v>
      </c>
    </row>
    <row r="213" spans="1:11" x14ac:dyDescent="0.4">
      <c r="A213" s="9">
        <v>20210430</v>
      </c>
      <c r="B213" s="10">
        <v>10</v>
      </c>
      <c r="C213" s="1" t="s">
        <v>131</v>
      </c>
      <c r="D213" s="1" t="str">
        <f>VLOOKUP(C213,key!A:C,3,FALSE)</f>
        <v>D-control</v>
      </c>
      <c r="E213" s="1" t="str">
        <f t="shared" si="6"/>
        <v>D_15_10</v>
      </c>
      <c r="F213" s="1" t="str">
        <f t="shared" si="7"/>
        <v>D</v>
      </c>
      <c r="G213" s="1">
        <v>112</v>
      </c>
      <c r="H213" s="3">
        <v>40</v>
      </c>
      <c r="I213" s="1">
        <v>35</v>
      </c>
      <c r="J213" s="1">
        <f>((G213-H213)/I213*calibration_curve!$C$2*60)/VLOOKUP(C213,key!A:C,2,FALSE)</f>
        <v>800091.42857142841</v>
      </c>
      <c r="K213" s="1">
        <v>15</v>
      </c>
    </row>
    <row r="214" spans="1:11" x14ac:dyDescent="0.4">
      <c r="A214" s="9">
        <v>20210507</v>
      </c>
      <c r="B214" s="9">
        <v>20</v>
      </c>
      <c r="C214" s="1" t="s">
        <v>131</v>
      </c>
      <c r="D214" s="1" t="str">
        <f>VLOOKUP(C214,key!A:C,3,FALSE)</f>
        <v>D-control</v>
      </c>
      <c r="E214" s="1" t="str">
        <f t="shared" si="6"/>
        <v>D_10_20</v>
      </c>
      <c r="F214" s="1" t="str">
        <f t="shared" si="7"/>
        <v>D</v>
      </c>
      <c r="G214" s="1">
        <v>92</v>
      </c>
      <c r="H214" s="1">
        <v>11</v>
      </c>
      <c r="I214" s="1">
        <v>35</v>
      </c>
      <c r="J214" s="1">
        <f>((G214-H214)/I214*calibration_curve!$C$2*60)/VLOOKUP(C214,key!A:C,2,FALSE)</f>
        <v>900102.85714285716</v>
      </c>
      <c r="K214" s="1">
        <v>10</v>
      </c>
    </row>
    <row r="215" spans="1:11" x14ac:dyDescent="0.4">
      <c r="A215" s="9">
        <v>20210407</v>
      </c>
      <c r="B215" s="9">
        <v>-10</v>
      </c>
      <c r="C215" s="1" t="s">
        <v>132</v>
      </c>
      <c r="D215" s="1" t="str">
        <f>VLOOKUP(C215,key!A:C,3,FALSE)</f>
        <v>D-control</v>
      </c>
      <c r="E215" s="1" t="str">
        <f t="shared" si="6"/>
        <v>D_12_-10</v>
      </c>
      <c r="F215" s="1" t="str">
        <f t="shared" si="7"/>
        <v>D</v>
      </c>
      <c r="G215" s="1">
        <v>65</v>
      </c>
      <c r="H215" s="1">
        <v>60</v>
      </c>
      <c r="I215" s="1">
        <v>30</v>
      </c>
      <c r="J215" s="1">
        <f>((G215-H215)/I215*calibration_curve!$C$2*60)/VLOOKUP(C215,key!A:C,2,FALSE)</f>
        <v>68635.294117647049</v>
      </c>
      <c r="K215" s="1">
        <v>12</v>
      </c>
    </row>
    <row r="216" spans="1:11" x14ac:dyDescent="0.4">
      <c r="A216" s="11">
        <v>20210419</v>
      </c>
      <c r="B216" s="10">
        <v>1</v>
      </c>
      <c r="C216" s="1" t="s">
        <v>132</v>
      </c>
      <c r="D216" s="1" t="str">
        <f>VLOOKUP(C216,key!A:C,3,FALSE)</f>
        <v>D-control</v>
      </c>
      <c r="E216" s="1" t="str">
        <f t="shared" si="6"/>
        <v>D_10_1</v>
      </c>
      <c r="F216" s="1" t="str">
        <f t="shared" si="7"/>
        <v>D</v>
      </c>
      <c r="G216" s="1">
        <v>70</v>
      </c>
      <c r="H216" s="1">
        <v>43</v>
      </c>
      <c r="I216" s="1">
        <v>30</v>
      </c>
      <c r="J216" s="1">
        <f>((G216-H216)/I216*calibration_curve!$C$2*60)/VLOOKUP(C216,key!A:C,2,FALSE)</f>
        <v>370630.58823529416</v>
      </c>
      <c r="K216" s="1">
        <v>10</v>
      </c>
    </row>
    <row r="217" spans="1:11" x14ac:dyDescent="0.4">
      <c r="A217" s="9">
        <v>20210430</v>
      </c>
      <c r="B217" s="10">
        <v>10</v>
      </c>
      <c r="C217" s="1" t="s">
        <v>132</v>
      </c>
      <c r="D217" s="1" t="str">
        <f>VLOOKUP(C217,key!A:C,3,FALSE)</f>
        <v>D-control</v>
      </c>
      <c r="E217" s="1" t="str">
        <f t="shared" si="6"/>
        <v>D_15_10</v>
      </c>
      <c r="F217" s="1" t="str">
        <f t="shared" si="7"/>
        <v>D</v>
      </c>
      <c r="G217" s="1">
        <v>108</v>
      </c>
      <c r="H217" s="3">
        <v>40</v>
      </c>
      <c r="I217" s="1">
        <v>35</v>
      </c>
      <c r="J217" s="1">
        <f>((G217-H217)/I217*calibration_curve!$C$2*60)/VLOOKUP(C217,key!A:C,2,FALSE)</f>
        <v>800091.42857142864</v>
      </c>
      <c r="K217" s="1">
        <v>15</v>
      </c>
    </row>
    <row r="218" spans="1:11" x14ac:dyDescent="0.4">
      <c r="A218" s="9">
        <v>20210507</v>
      </c>
      <c r="B218" s="9">
        <v>20</v>
      </c>
      <c r="C218" s="1" t="s">
        <v>132</v>
      </c>
      <c r="D218" s="1" t="str">
        <f>VLOOKUP(C218,key!A:C,3,FALSE)</f>
        <v>D-control</v>
      </c>
      <c r="E218" s="1" t="str">
        <f t="shared" si="6"/>
        <v>D_10_20</v>
      </c>
      <c r="F218" s="1" t="str">
        <f t="shared" si="7"/>
        <v>D</v>
      </c>
      <c r="G218" s="1">
        <v>91</v>
      </c>
      <c r="H218" s="1">
        <v>53</v>
      </c>
      <c r="I218" s="1">
        <v>35</v>
      </c>
      <c r="J218" s="1">
        <f>((G218-H218)/I218*calibration_curve!$C$2*60)/VLOOKUP(C218,key!A:C,2,FALSE)</f>
        <v>447109.9159663865</v>
      </c>
      <c r="K218" s="1">
        <v>10</v>
      </c>
    </row>
    <row r="219" spans="1:11" x14ac:dyDescent="0.4">
      <c r="A219" s="9">
        <v>20210407</v>
      </c>
      <c r="B219" s="9">
        <v>-10</v>
      </c>
      <c r="C219" s="1" t="s">
        <v>133</v>
      </c>
      <c r="D219" s="1" t="str">
        <f>VLOOKUP(C219,key!A:C,3,FALSE)</f>
        <v>D-control</v>
      </c>
      <c r="E219" s="1" t="str">
        <f t="shared" si="6"/>
        <v>D_12_-10</v>
      </c>
      <c r="F219" s="1" t="str">
        <f t="shared" si="7"/>
        <v>D</v>
      </c>
      <c r="G219" s="1">
        <v>64</v>
      </c>
      <c r="H219" s="1">
        <v>60</v>
      </c>
      <c r="I219" s="1">
        <v>30</v>
      </c>
      <c r="J219" s="1">
        <f>((G219-H219)/I219*calibration_curve!$C$2*60)/VLOOKUP(C219,key!A:C,2,FALSE)</f>
        <v>58340</v>
      </c>
      <c r="K219" s="1">
        <v>12</v>
      </c>
    </row>
    <row r="220" spans="1:11" x14ac:dyDescent="0.4">
      <c r="A220" s="11">
        <v>20210419</v>
      </c>
      <c r="B220" s="10">
        <v>1</v>
      </c>
      <c r="C220" s="1" t="s">
        <v>133</v>
      </c>
      <c r="D220" s="1" t="str">
        <f>VLOOKUP(C220,key!A:C,3,FALSE)</f>
        <v>D-control</v>
      </c>
      <c r="E220" s="1" t="str">
        <f t="shared" si="6"/>
        <v>D_10_1</v>
      </c>
      <c r="F220" s="1" t="str">
        <f t="shared" si="7"/>
        <v>D</v>
      </c>
      <c r="G220" s="1">
        <v>70</v>
      </c>
      <c r="H220" s="1">
        <v>63</v>
      </c>
      <c r="I220" s="1">
        <v>30</v>
      </c>
      <c r="J220" s="1">
        <f>((G220-H220)/I220*calibration_curve!$C$2*60)/VLOOKUP(C220,key!A:C,2,FALSE)</f>
        <v>102095</v>
      </c>
      <c r="K220" s="1">
        <v>10</v>
      </c>
    </row>
    <row r="221" spans="1:11" x14ac:dyDescent="0.4">
      <c r="A221" s="9">
        <v>20210430</v>
      </c>
      <c r="B221" s="10">
        <v>10</v>
      </c>
      <c r="C221" s="1" t="s">
        <v>133</v>
      </c>
      <c r="D221" s="1" t="str">
        <f>VLOOKUP(C221,key!A:C,3,FALSE)</f>
        <v>D-control</v>
      </c>
      <c r="E221" s="1" t="str">
        <f t="shared" si="6"/>
        <v>D_15_10</v>
      </c>
      <c r="F221" s="1" t="str">
        <f t="shared" si="7"/>
        <v>D</v>
      </c>
      <c r="G221" s="1">
        <v>103</v>
      </c>
      <c r="H221" s="3">
        <v>35</v>
      </c>
      <c r="I221" s="1">
        <v>35</v>
      </c>
      <c r="J221" s="1">
        <f>((G221-H221)/I221*calibration_curve!$C$2*60)/VLOOKUP(C221,key!A:C,2,FALSE)</f>
        <v>850097.14285714284</v>
      </c>
      <c r="K221" s="1">
        <v>15</v>
      </c>
    </row>
    <row r="222" spans="1:11" x14ac:dyDescent="0.4">
      <c r="A222" s="9">
        <v>20210507</v>
      </c>
      <c r="B222" s="9">
        <v>20</v>
      </c>
      <c r="C222" s="1" t="s">
        <v>133</v>
      </c>
      <c r="D222" s="1" t="str">
        <f>VLOOKUP(C222,key!A:C,3,FALSE)</f>
        <v>D-control</v>
      </c>
      <c r="E222" s="1" t="str">
        <f t="shared" si="6"/>
        <v>D_10_20</v>
      </c>
      <c r="F222" s="1" t="str">
        <f t="shared" si="7"/>
        <v>D</v>
      </c>
      <c r="G222" s="1">
        <v>106</v>
      </c>
      <c r="H222" s="1">
        <v>31</v>
      </c>
      <c r="I222" s="1">
        <v>35</v>
      </c>
      <c r="J222" s="1">
        <f>((G222-H222)/I222*calibration_curve!$C$2*60)/VLOOKUP(C222,key!A:C,2,FALSE)</f>
        <v>937607.14285714272</v>
      </c>
      <c r="K222" s="1">
        <v>10</v>
      </c>
    </row>
    <row r="223" spans="1:11" x14ac:dyDescent="0.4">
      <c r="A223" s="9">
        <v>20210407</v>
      </c>
      <c r="B223" s="9">
        <v>-10</v>
      </c>
      <c r="C223" s="1" t="s">
        <v>134</v>
      </c>
      <c r="D223" s="1" t="str">
        <f>VLOOKUP(C223,key!A:C,3,FALSE)</f>
        <v>D-control</v>
      </c>
      <c r="E223" s="1" t="str">
        <f t="shared" si="6"/>
        <v>D_12_-10</v>
      </c>
      <c r="F223" s="1" t="str">
        <f t="shared" si="7"/>
        <v>D</v>
      </c>
      <c r="G223" s="1">
        <v>61</v>
      </c>
      <c r="H223" s="1">
        <v>47</v>
      </c>
      <c r="I223" s="1">
        <v>40</v>
      </c>
      <c r="J223" s="1">
        <f>((G223-H223)/I223*calibration_curve!$C$2*60)/VLOOKUP(C223,key!A:C,2,FALSE)</f>
        <v>148501.81818181818</v>
      </c>
      <c r="K223" s="1">
        <v>12</v>
      </c>
    </row>
    <row r="224" spans="1:11" x14ac:dyDescent="0.4">
      <c r="A224" s="11">
        <v>20210419</v>
      </c>
      <c r="B224" s="10">
        <v>1</v>
      </c>
      <c r="C224" s="1" t="s">
        <v>134</v>
      </c>
      <c r="D224" s="1" t="str">
        <f>VLOOKUP(C224,key!A:C,3,FALSE)</f>
        <v>D-control</v>
      </c>
      <c r="E224" s="1" t="str">
        <f t="shared" si="6"/>
        <v>D_10_1</v>
      </c>
      <c r="F224" s="1" t="str">
        <f t="shared" si="7"/>
        <v>D</v>
      </c>
      <c r="G224" s="1">
        <v>70</v>
      </c>
      <c r="H224" s="1">
        <v>67</v>
      </c>
      <c r="I224" s="1">
        <v>30</v>
      </c>
      <c r="J224" s="1">
        <f>((G224-H224)/I224*calibration_curve!$C$2*60)/VLOOKUP(C224,key!A:C,2,FALSE)</f>
        <v>42429.090909090912</v>
      </c>
      <c r="K224" s="1">
        <v>10</v>
      </c>
    </row>
    <row r="225" spans="1:11" x14ac:dyDescent="0.4">
      <c r="A225" s="9">
        <v>20210430</v>
      </c>
      <c r="B225" s="10">
        <v>10</v>
      </c>
      <c r="C225" s="1" t="s">
        <v>134</v>
      </c>
      <c r="D225" s="1" t="str">
        <f>VLOOKUP(C225,key!A:C,3,FALSE)</f>
        <v>D-control</v>
      </c>
      <c r="E225" s="1" t="str">
        <f t="shared" si="6"/>
        <v>D_15_10</v>
      </c>
      <c r="F225" s="1" t="str">
        <f t="shared" si="7"/>
        <v>D</v>
      </c>
      <c r="G225" s="1">
        <v>115</v>
      </c>
      <c r="H225" s="3">
        <v>43</v>
      </c>
      <c r="I225" s="1">
        <v>35</v>
      </c>
      <c r="J225" s="1">
        <f>((G225-H225)/I225*calibration_curve!$C$2*60)/VLOOKUP(C225,key!A:C,2,FALSE)</f>
        <v>872827.01298701286</v>
      </c>
      <c r="K225" s="1">
        <v>15</v>
      </c>
    </row>
    <row r="226" spans="1:11" x14ac:dyDescent="0.4">
      <c r="A226" s="9">
        <v>20210507</v>
      </c>
      <c r="B226" s="9">
        <v>20</v>
      </c>
      <c r="C226" s="1" t="s">
        <v>134</v>
      </c>
      <c r="D226" s="1" t="str">
        <f>VLOOKUP(C226,key!A:C,3,FALSE)</f>
        <v>D-control</v>
      </c>
      <c r="E226" s="1" t="str">
        <f t="shared" si="6"/>
        <v>D_10_20</v>
      </c>
      <c r="F226" s="1" t="str">
        <f t="shared" si="7"/>
        <v>D</v>
      </c>
      <c r="G226" s="1">
        <v>100</v>
      </c>
      <c r="H226" s="1">
        <v>59</v>
      </c>
      <c r="I226" s="1">
        <v>35</v>
      </c>
      <c r="J226" s="1">
        <f>((G226-H226)/I226*calibration_curve!$C$2*60)/VLOOKUP(C226,key!A:C,2,FALSE)</f>
        <v>497026.49350649357</v>
      </c>
      <c r="K226" s="1">
        <v>10</v>
      </c>
    </row>
    <row r="227" spans="1:11" x14ac:dyDescent="0.4">
      <c r="A227" s="9">
        <v>20210407</v>
      </c>
      <c r="B227" s="9">
        <v>-10</v>
      </c>
      <c r="C227" s="1" t="s">
        <v>135</v>
      </c>
      <c r="D227" s="1" t="str">
        <f>VLOOKUP(C227,key!A:C,3,FALSE)</f>
        <v>D-control</v>
      </c>
      <c r="E227" s="1" t="str">
        <f t="shared" si="6"/>
        <v>D_12_-10</v>
      </c>
      <c r="F227" s="1" t="str">
        <f t="shared" si="7"/>
        <v>D</v>
      </c>
      <c r="G227" s="1">
        <v>59</v>
      </c>
      <c r="H227" s="1">
        <v>51</v>
      </c>
      <c r="I227" s="1">
        <v>40</v>
      </c>
      <c r="J227" s="1">
        <f>((G227-H227)/I227*calibration_curve!$C$2*60)/VLOOKUP(C227,key!A:C,2,FALSE)</f>
        <v>80009.142857142855</v>
      </c>
      <c r="K227" s="1">
        <v>12</v>
      </c>
    </row>
    <row r="228" spans="1:11" x14ac:dyDescent="0.4">
      <c r="A228" s="9">
        <v>20210430</v>
      </c>
      <c r="B228" s="10">
        <v>10</v>
      </c>
      <c r="C228" s="1" t="s">
        <v>135</v>
      </c>
      <c r="D228" s="1" t="str">
        <f>VLOOKUP(C228,key!A:C,3,FALSE)</f>
        <v>D-control</v>
      </c>
      <c r="E228" s="1" t="str">
        <f t="shared" si="6"/>
        <v>D_15_10</v>
      </c>
      <c r="F228" s="1" t="str">
        <f t="shared" si="7"/>
        <v>D</v>
      </c>
      <c r="G228" s="1">
        <v>106</v>
      </c>
      <c r="H228" s="3">
        <v>35</v>
      </c>
      <c r="I228" s="1">
        <v>35</v>
      </c>
      <c r="J228" s="1">
        <f>((G228-H228)/I228*calibration_curve!$C$2*60)/VLOOKUP(C228,key!A:C,2,FALSE)</f>
        <v>811521.30612244899</v>
      </c>
      <c r="K228" s="1">
        <v>15</v>
      </c>
    </row>
    <row r="229" spans="1:11" x14ac:dyDescent="0.4">
      <c r="A229" s="9">
        <v>20210507</v>
      </c>
      <c r="B229" s="9">
        <v>20</v>
      </c>
      <c r="C229" s="1" t="s">
        <v>135</v>
      </c>
      <c r="D229" s="1" t="str">
        <f>VLOOKUP(C229,key!A:C,3,FALSE)</f>
        <v>D-control</v>
      </c>
      <c r="E229" s="1" t="str">
        <f t="shared" si="6"/>
        <v>D_10_20</v>
      </c>
      <c r="F229" s="1" t="str">
        <f t="shared" si="7"/>
        <v>D</v>
      </c>
      <c r="G229" s="1">
        <v>93</v>
      </c>
      <c r="H229" s="1">
        <v>89</v>
      </c>
      <c r="I229" s="1">
        <v>35</v>
      </c>
      <c r="J229" s="1">
        <f>((G229-H229)/I229*calibration_curve!$C$2*60)/VLOOKUP(C229,key!A:C,2,FALSE)</f>
        <v>45719.510204081635</v>
      </c>
      <c r="K229" s="1">
        <v>10</v>
      </c>
    </row>
    <row r="230" spans="1:11" x14ac:dyDescent="0.4">
      <c r="A230" s="9">
        <v>20210407</v>
      </c>
      <c r="B230" s="9">
        <v>-10</v>
      </c>
      <c r="C230" s="1" t="s">
        <v>136</v>
      </c>
      <c r="D230" s="1" t="str">
        <f>VLOOKUP(C230,key!A:C,3,FALSE)</f>
        <v>D-control</v>
      </c>
      <c r="E230" s="1" t="str">
        <f t="shared" si="6"/>
        <v>D_12_-10</v>
      </c>
      <c r="F230" s="1" t="str">
        <f t="shared" si="7"/>
        <v>D</v>
      </c>
      <c r="G230" s="1">
        <v>65</v>
      </c>
      <c r="H230" s="1">
        <v>60</v>
      </c>
      <c r="I230" s="1">
        <v>30</v>
      </c>
      <c r="J230" s="1">
        <f>((G230-H230)/I230*calibration_curve!$C$2*60)/VLOOKUP(C230,key!A:C,2,FALSE)</f>
        <v>75277.419354838697</v>
      </c>
      <c r="K230" s="1">
        <v>12</v>
      </c>
    </row>
    <row r="231" spans="1:11" x14ac:dyDescent="0.4">
      <c r="A231" s="9">
        <v>20210430</v>
      </c>
      <c r="B231" s="10">
        <v>10</v>
      </c>
      <c r="C231" s="1" t="s">
        <v>136</v>
      </c>
      <c r="D231" s="1" t="str">
        <f>VLOOKUP(C231,key!A:C,3,FALSE)</f>
        <v>D-control</v>
      </c>
      <c r="E231" s="1" t="str">
        <f t="shared" si="6"/>
        <v>D_15_10</v>
      </c>
      <c r="F231" s="1" t="str">
        <f t="shared" si="7"/>
        <v>D</v>
      </c>
      <c r="G231" s="1">
        <v>106</v>
      </c>
      <c r="H231" s="3">
        <v>63</v>
      </c>
      <c r="I231" s="1">
        <v>35</v>
      </c>
      <c r="J231" s="1">
        <f>((G231-H231)/I231*calibration_curve!$C$2*60)/VLOOKUP(C231,key!A:C,2,FALSE)</f>
        <v>554902.11981566821</v>
      </c>
      <c r="K231" s="1">
        <v>15</v>
      </c>
    </row>
    <row r="232" spans="1:11" x14ac:dyDescent="0.4">
      <c r="A232" s="9">
        <v>20210507</v>
      </c>
      <c r="B232" s="9">
        <v>20</v>
      </c>
      <c r="C232" s="1" t="s">
        <v>136</v>
      </c>
      <c r="D232" s="1" t="str">
        <f>VLOOKUP(C232,key!A:C,3,FALSE)</f>
        <v>D-control</v>
      </c>
      <c r="E232" s="1" t="str">
        <f t="shared" si="6"/>
        <v>D_10_20</v>
      </c>
      <c r="F232" s="1" t="str">
        <f t="shared" si="7"/>
        <v>D</v>
      </c>
      <c r="G232" s="1">
        <v>92</v>
      </c>
      <c r="H232" s="1">
        <v>82</v>
      </c>
      <c r="I232" s="1">
        <v>35</v>
      </c>
      <c r="J232" s="1">
        <f>((G232-H232)/I232*calibration_curve!$C$2*60)/VLOOKUP(C232,key!A:C,2,FALSE)</f>
        <v>129047.00460829491</v>
      </c>
      <c r="K232" s="1">
        <v>10</v>
      </c>
    </row>
    <row r="233" spans="1:11" x14ac:dyDescent="0.4">
      <c r="A233" s="9">
        <v>20210407</v>
      </c>
      <c r="B233" s="9">
        <v>-10</v>
      </c>
      <c r="C233" s="1" t="s">
        <v>137</v>
      </c>
      <c r="D233" s="1" t="str">
        <f>VLOOKUP(C233,key!A:C,3,FALSE)</f>
        <v>D-control</v>
      </c>
      <c r="E233" s="1" t="str">
        <f t="shared" si="6"/>
        <v>D_12_-10</v>
      </c>
      <c r="F233" s="1" t="str">
        <f t="shared" si="7"/>
        <v>D</v>
      </c>
      <c r="G233" s="1">
        <v>59</v>
      </c>
      <c r="H233" s="1">
        <v>50</v>
      </c>
      <c r="I233" s="1">
        <v>40</v>
      </c>
      <c r="J233" s="1">
        <f>((G233-H233)/I233*calibration_curve!$C$2*60)/VLOOKUP(C233,key!A:C,2,FALSE)</f>
        <v>90010.28571428571</v>
      </c>
      <c r="K233" s="1">
        <v>12</v>
      </c>
    </row>
    <row r="234" spans="1:11" x14ac:dyDescent="0.4">
      <c r="A234" s="11">
        <v>20210419</v>
      </c>
      <c r="B234" s="10">
        <v>1</v>
      </c>
      <c r="C234" s="1" t="s">
        <v>137</v>
      </c>
      <c r="D234" s="1" t="str">
        <f>VLOOKUP(C234,key!A:C,3,FALSE)</f>
        <v>D-control</v>
      </c>
      <c r="E234" s="1" t="str">
        <f t="shared" si="6"/>
        <v>D_10_1</v>
      </c>
      <c r="F234" s="1" t="str">
        <f t="shared" si="7"/>
        <v>D</v>
      </c>
      <c r="G234" s="1">
        <v>70</v>
      </c>
      <c r="H234" s="1">
        <v>64</v>
      </c>
      <c r="I234" s="1">
        <v>30</v>
      </c>
      <c r="J234" s="1">
        <f>((G234-H234)/I234*calibration_curve!$C$2*60)/VLOOKUP(C234,key!A:C,2,FALSE)</f>
        <v>80009.142857142855</v>
      </c>
      <c r="K234" s="1">
        <v>10</v>
      </c>
    </row>
    <row r="235" spans="1:11" x14ac:dyDescent="0.4">
      <c r="A235" s="9">
        <v>20210430</v>
      </c>
      <c r="B235" s="10">
        <v>10</v>
      </c>
      <c r="C235" s="1" t="s">
        <v>137</v>
      </c>
      <c r="D235" s="1" t="str">
        <f>VLOOKUP(C235,key!A:C,3,FALSE)</f>
        <v>D-control</v>
      </c>
      <c r="E235" s="1" t="str">
        <f t="shared" si="6"/>
        <v>D_15_10</v>
      </c>
      <c r="F235" s="1" t="str">
        <f t="shared" si="7"/>
        <v>D</v>
      </c>
      <c r="G235" s="1">
        <v>103</v>
      </c>
      <c r="H235" s="3">
        <v>58</v>
      </c>
      <c r="I235" s="1">
        <v>35</v>
      </c>
      <c r="J235" s="1">
        <f>((G235-H235)/I235*calibration_curve!$C$2*60)/VLOOKUP(C235,key!A:C,2,FALSE)</f>
        <v>514344.4897959184</v>
      </c>
      <c r="K235" s="1">
        <v>15</v>
      </c>
    </row>
    <row r="236" spans="1:11" x14ac:dyDescent="0.4">
      <c r="A236" s="9">
        <v>20210507</v>
      </c>
      <c r="B236" s="9">
        <v>20</v>
      </c>
      <c r="C236" s="1" t="s">
        <v>137</v>
      </c>
      <c r="D236" s="1" t="str">
        <f>VLOOKUP(C236,key!A:C,3,FALSE)</f>
        <v>D-control</v>
      </c>
      <c r="E236" s="1" t="str">
        <f t="shared" si="6"/>
        <v>D_10_20</v>
      </c>
      <c r="F236" s="1" t="str">
        <f t="shared" si="7"/>
        <v>D</v>
      </c>
      <c r="G236" s="1">
        <v>99</v>
      </c>
      <c r="H236" s="1">
        <v>74</v>
      </c>
      <c r="I236" s="1">
        <v>35</v>
      </c>
      <c r="J236" s="1">
        <f>((G236-H236)/I236*calibration_curve!$C$2*60)/VLOOKUP(C236,key!A:C,2,FALSE)</f>
        <v>285746.93877551018</v>
      </c>
      <c r="K236" s="1">
        <v>10</v>
      </c>
    </row>
    <row r="237" spans="1:11" x14ac:dyDescent="0.4">
      <c r="A237" s="9">
        <v>20210407</v>
      </c>
      <c r="B237" s="9">
        <v>-10</v>
      </c>
      <c r="C237" s="1" t="s">
        <v>138</v>
      </c>
      <c r="D237" s="1" t="str">
        <f>VLOOKUP(C237,key!A:C,3,FALSE)</f>
        <v>D-control</v>
      </c>
      <c r="E237" s="1" t="str">
        <f t="shared" si="6"/>
        <v>D_12_-10</v>
      </c>
      <c r="F237" s="1" t="str">
        <f t="shared" si="7"/>
        <v>D</v>
      </c>
      <c r="G237" s="1">
        <v>59</v>
      </c>
      <c r="H237" s="1">
        <v>50</v>
      </c>
      <c r="I237" s="1">
        <v>40</v>
      </c>
      <c r="J237" s="1">
        <f>((G237-H237)/I237*calibration_curve!$C$2*60)/VLOOKUP(C237,key!A:C,2,FALSE)</f>
        <v>92657.647058823539</v>
      </c>
      <c r="K237" s="1">
        <v>12</v>
      </c>
    </row>
    <row r="238" spans="1:11" x14ac:dyDescent="0.4">
      <c r="A238" s="11">
        <v>20210419</v>
      </c>
      <c r="B238" s="10">
        <v>1</v>
      </c>
      <c r="C238" s="1" t="s">
        <v>138</v>
      </c>
      <c r="D238" s="1" t="str">
        <f>VLOOKUP(C238,key!A:C,3,FALSE)</f>
        <v>D-control</v>
      </c>
      <c r="E238" s="1" t="str">
        <f t="shared" si="6"/>
        <v>D_10_1</v>
      </c>
      <c r="F238" s="1" t="str">
        <f t="shared" si="7"/>
        <v>D</v>
      </c>
      <c r="G238" s="1">
        <v>70</v>
      </c>
      <c r="H238" s="1">
        <v>34</v>
      </c>
      <c r="I238" s="1">
        <v>30</v>
      </c>
      <c r="J238" s="1">
        <f>((G238-H238)/I238*calibration_curve!$C$2*60)/VLOOKUP(C238,key!A:C,2,FALSE)</f>
        <v>494174.11764705885</v>
      </c>
      <c r="K238" s="1">
        <v>10</v>
      </c>
    </row>
    <row r="239" spans="1:11" x14ac:dyDescent="0.4">
      <c r="A239" s="9">
        <v>20210430</v>
      </c>
      <c r="B239" s="10">
        <v>10</v>
      </c>
      <c r="C239" s="1" t="s">
        <v>138</v>
      </c>
      <c r="D239" s="1" t="str">
        <f>VLOOKUP(C239,key!A:C,3,FALSE)</f>
        <v>D-control</v>
      </c>
      <c r="E239" s="1" t="str">
        <f t="shared" si="6"/>
        <v>D_15_10</v>
      </c>
      <c r="F239" s="1" t="str">
        <f t="shared" si="7"/>
        <v>D</v>
      </c>
      <c r="G239" s="1">
        <v>110</v>
      </c>
      <c r="H239" s="3">
        <v>71</v>
      </c>
      <c r="I239" s="1">
        <v>35</v>
      </c>
      <c r="J239" s="1">
        <f>((G239-H239)/I239*calibration_curve!$C$2*60)/VLOOKUP(C239,key!A:C,2,FALSE)</f>
        <v>458875.96638655465</v>
      </c>
      <c r="K239" s="1">
        <v>15</v>
      </c>
    </row>
    <row r="240" spans="1:11" x14ac:dyDescent="0.4">
      <c r="A240" s="9">
        <v>20210507</v>
      </c>
      <c r="B240" s="9">
        <v>20</v>
      </c>
      <c r="C240" s="1" t="s">
        <v>138</v>
      </c>
      <c r="D240" s="1" t="str">
        <f>VLOOKUP(C240,key!A:C,3,FALSE)</f>
        <v>D-control</v>
      </c>
      <c r="E240" s="1" t="str">
        <f t="shared" si="6"/>
        <v>D_30_20</v>
      </c>
      <c r="F240" s="1" t="str">
        <f t="shared" si="7"/>
        <v>D</v>
      </c>
      <c r="G240" s="1">
        <v>93</v>
      </c>
      <c r="H240" s="1">
        <v>75</v>
      </c>
      <c r="I240" s="1">
        <v>35</v>
      </c>
      <c r="J240" s="1">
        <f>((G240-H240)/I240*calibration_curve!$C$2*60)/VLOOKUP(C240,key!A:C,2,FALSE)</f>
        <v>211788.90756302516</v>
      </c>
      <c r="K240" s="1">
        <v>30</v>
      </c>
    </row>
    <row r="241" spans="1:11" x14ac:dyDescent="0.4">
      <c r="A241" s="9">
        <v>20210407</v>
      </c>
      <c r="B241" s="9">
        <v>-10</v>
      </c>
      <c r="C241" s="1" t="s">
        <v>139</v>
      </c>
      <c r="D241" s="1" t="str">
        <f>VLOOKUP(C241,key!A:C,3,FALSE)</f>
        <v>D-heat</v>
      </c>
      <c r="E241" s="1" t="str">
        <f t="shared" si="6"/>
        <v>D_12_-10</v>
      </c>
      <c r="F241" s="1" t="str">
        <f t="shared" si="7"/>
        <v>D</v>
      </c>
      <c r="G241" s="1">
        <v>59</v>
      </c>
      <c r="H241" s="1">
        <v>50</v>
      </c>
      <c r="I241" s="1">
        <v>40</v>
      </c>
      <c r="J241" s="1">
        <f>((G241-H241)/I241*calibration_curve!$C$2*60)/VLOOKUP(C241,key!A:C,2,FALSE)</f>
        <v>90010.28571428571</v>
      </c>
      <c r="K241" s="1">
        <v>12</v>
      </c>
    </row>
    <row r="242" spans="1:11" x14ac:dyDescent="0.4">
      <c r="A242" s="9">
        <v>20210430</v>
      </c>
      <c r="B242" s="10">
        <v>10</v>
      </c>
      <c r="C242" s="1" t="s">
        <v>139</v>
      </c>
      <c r="D242" s="1" t="str">
        <f>VLOOKUP(C242,key!A:C,3,FALSE)</f>
        <v>D-heat</v>
      </c>
      <c r="E242" s="1" t="str">
        <f t="shared" si="6"/>
        <v>D_30_10</v>
      </c>
      <c r="F242" s="1" t="str">
        <f t="shared" si="7"/>
        <v>D</v>
      </c>
      <c r="G242" s="1">
        <v>73</v>
      </c>
      <c r="H242" s="3">
        <v>5</v>
      </c>
      <c r="I242" s="1">
        <v>35</v>
      </c>
      <c r="J242" s="1">
        <f>((G242-H242)/I242*calibration_curve!$C$2*60)/VLOOKUP(C242,key!A:C,2,FALSE)</f>
        <v>777231.67346938781</v>
      </c>
      <c r="K242" s="1">
        <v>30</v>
      </c>
    </row>
    <row r="243" spans="1:11" x14ac:dyDescent="0.4">
      <c r="A243" s="1">
        <v>20210503</v>
      </c>
      <c r="B243" s="10">
        <v>15</v>
      </c>
      <c r="C243" s="1" t="s">
        <v>139</v>
      </c>
      <c r="D243" s="1" t="str">
        <f>VLOOKUP(C243,key!A:C,3,FALSE)</f>
        <v>D-heat</v>
      </c>
      <c r="E243" s="1" t="str">
        <f t="shared" si="6"/>
        <v>D_30_15</v>
      </c>
      <c r="F243" s="1" t="str">
        <f t="shared" si="7"/>
        <v>D</v>
      </c>
      <c r="G243" s="1">
        <v>82</v>
      </c>
      <c r="H243" s="1">
        <v>65</v>
      </c>
      <c r="I243" s="1">
        <v>35</v>
      </c>
      <c r="J243" s="1">
        <f>((G243-H243)/I243*calibration_curve!$C$2*60)/VLOOKUP(C243,key!A:C,2,FALSE)</f>
        <v>194307.91836734695</v>
      </c>
      <c r="K243" s="1">
        <v>30</v>
      </c>
    </row>
    <row r="244" spans="1:11" x14ac:dyDescent="0.4">
      <c r="A244" s="9">
        <v>20210407</v>
      </c>
      <c r="B244" s="9">
        <v>-10</v>
      </c>
      <c r="C244" s="1" t="s">
        <v>140</v>
      </c>
      <c r="D244" s="1" t="str">
        <f>VLOOKUP(C244,key!A:C,3,FALSE)</f>
        <v>D-control</v>
      </c>
      <c r="E244" s="1" t="str">
        <f t="shared" si="6"/>
        <v>D_12_-10</v>
      </c>
      <c r="F244" s="1" t="str">
        <f t="shared" si="7"/>
        <v>D</v>
      </c>
      <c r="G244" s="1">
        <v>64</v>
      </c>
      <c r="H244" s="1">
        <v>60</v>
      </c>
      <c r="I244" s="1">
        <v>30</v>
      </c>
      <c r="J244" s="1">
        <f>((G244-H244)/I244*calibration_curve!$C$2*60)/VLOOKUP(C244,key!A:C,2,FALSE)</f>
        <v>53339.428571428572</v>
      </c>
      <c r="K244" s="1">
        <v>12</v>
      </c>
    </row>
    <row r="245" spans="1:11" x14ac:dyDescent="0.4">
      <c r="A245" s="11">
        <v>20210419</v>
      </c>
      <c r="B245" s="10">
        <v>1</v>
      </c>
      <c r="C245" s="1" t="s">
        <v>140</v>
      </c>
      <c r="D245" s="1" t="str">
        <f>VLOOKUP(C245,key!A:C,3,FALSE)</f>
        <v>D-control</v>
      </c>
      <c r="E245" s="1" t="str">
        <f t="shared" si="6"/>
        <v>D_10_1</v>
      </c>
      <c r="F245" s="1" t="str">
        <f t="shared" si="7"/>
        <v>D</v>
      </c>
      <c r="G245" s="1">
        <v>70</v>
      </c>
      <c r="H245" s="1">
        <v>65</v>
      </c>
      <c r="I245" s="1">
        <v>30</v>
      </c>
      <c r="J245" s="1">
        <f>((G245-H245)/I245*calibration_curve!$C$2*60)/VLOOKUP(C245,key!A:C,2,FALSE)</f>
        <v>66674.28571428571</v>
      </c>
      <c r="K245" s="1">
        <v>10</v>
      </c>
    </row>
    <row r="246" spans="1:11" x14ac:dyDescent="0.4">
      <c r="A246" s="9">
        <v>20210430</v>
      </c>
      <c r="B246" s="10">
        <v>10</v>
      </c>
      <c r="C246" s="1" t="s">
        <v>140</v>
      </c>
      <c r="D246" s="1" t="str">
        <f>VLOOKUP(C246,key!A:C,3,FALSE)</f>
        <v>D-control</v>
      </c>
      <c r="E246" s="1" t="str">
        <f t="shared" si="6"/>
        <v>D_15_10</v>
      </c>
      <c r="F246" s="1" t="str">
        <f t="shared" si="7"/>
        <v>D</v>
      </c>
      <c r="G246" s="1">
        <v>108</v>
      </c>
      <c r="H246" s="3">
        <v>73</v>
      </c>
      <c r="I246" s="1">
        <v>35</v>
      </c>
      <c r="J246" s="1">
        <f>((G246-H246)/I246*calibration_curve!$C$2*60)/VLOOKUP(C246,key!A:C,2,FALSE)</f>
        <v>400045.71428571426</v>
      </c>
      <c r="K246" s="1">
        <v>15</v>
      </c>
    </row>
    <row r="247" spans="1:11" x14ac:dyDescent="0.4">
      <c r="A247" s="9">
        <v>20210507</v>
      </c>
      <c r="B247" s="9">
        <v>20</v>
      </c>
      <c r="C247" s="1" t="s">
        <v>140</v>
      </c>
      <c r="D247" s="1" t="str">
        <f>VLOOKUP(C247,key!A:C,3,FALSE)</f>
        <v>D-control</v>
      </c>
      <c r="E247" s="1" t="str">
        <f t="shared" si="6"/>
        <v>D_10_20</v>
      </c>
      <c r="F247" s="1" t="str">
        <f t="shared" si="7"/>
        <v>D</v>
      </c>
      <c r="G247" s="1">
        <v>97</v>
      </c>
      <c r="H247" s="1">
        <v>62</v>
      </c>
      <c r="I247" s="1">
        <v>35</v>
      </c>
      <c r="J247" s="1">
        <f>((G247-H247)/I247*calibration_curve!$C$2*60)/VLOOKUP(C247,key!A:C,2,FALSE)</f>
        <v>400045.71428571426</v>
      </c>
      <c r="K247" s="1">
        <v>10</v>
      </c>
    </row>
    <row r="248" spans="1:11" x14ac:dyDescent="0.4">
      <c r="A248" s="9">
        <v>20210407</v>
      </c>
      <c r="B248" s="9">
        <v>-10</v>
      </c>
      <c r="C248" s="1" t="s">
        <v>141</v>
      </c>
      <c r="D248" s="1" t="str">
        <f>VLOOKUP(C248,key!A:C,3,FALSE)</f>
        <v>D-control</v>
      </c>
      <c r="E248" s="1" t="str">
        <f t="shared" si="6"/>
        <v>D_12_-10</v>
      </c>
      <c r="F248" s="1" t="str">
        <f t="shared" si="7"/>
        <v>D</v>
      </c>
      <c r="G248" s="1">
        <v>61</v>
      </c>
      <c r="H248" s="1">
        <v>48</v>
      </c>
      <c r="I248" s="1">
        <v>40</v>
      </c>
      <c r="J248" s="1">
        <f>((G248-H248)/I248*calibration_curve!$C$2*60)/VLOOKUP(C248,key!A:C,2,FALSE)</f>
        <v>156914.4827586207</v>
      </c>
      <c r="K248" s="1">
        <v>12</v>
      </c>
    </row>
    <row r="249" spans="1:11" x14ac:dyDescent="0.4">
      <c r="A249" s="9">
        <v>20210430</v>
      </c>
      <c r="B249" s="10">
        <v>10</v>
      </c>
      <c r="C249" s="1" t="s">
        <v>141</v>
      </c>
      <c r="D249" s="1" t="str">
        <f>VLOOKUP(C249,key!A:C,3,FALSE)</f>
        <v>D-control</v>
      </c>
      <c r="E249" s="1" t="str">
        <f t="shared" si="6"/>
        <v>D_15_10</v>
      </c>
      <c r="F249" s="1" t="str">
        <f t="shared" si="7"/>
        <v>D</v>
      </c>
      <c r="G249" s="1">
        <v>106</v>
      </c>
      <c r="H249" s="3">
        <v>75</v>
      </c>
      <c r="I249" s="1">
        <v>35</v>
      </c>
      <c r="J249" s="1">
        <f>((G249-H249)/I249*calibration_curve!$C$2*60)/VLOOKUP(C249,key!A:C,2,FALSE)</f>
        <v>427635.07389162562</v>
      </c>
      <c r="K249" s="1">
        <v>15</v>
      </c>
    </row>
    <row r="250" spans="1:11" x14ac:dyDescent="0.4">
      <c r="A250" s="9">
        <v>20210507</v>
      </c>
      <c r="B250" s="9">
        <v>20</v>
      </c>
      <c r="C250" s="1" t="s">
        <v>141</v>
      </c>
      <c r="D250" s="1" t="str">
        <f>VLOOKUP(C250,key!A:C,3,FALSE)</f>
        <v>D-control</v>
      </c>
      <c r="E250" s="1" t="str">
        <f t="shared" si="6"/>
        <v>D_10_20</v>
      </c>
      <c r="F250" s="1" t="str">
        <f t="shared" si="7"/>
        <v>D</v>
      </c>
      <c r="G250" s="1">
        <v>79</v>
      </c>
      <c r="H250" s="1">
        <v>71</v>
      </c>
      <c r="I250" s="1">
        <v>35</v>
      </c>
      <c r="J250" s="1">
        <f>((G250-H250)/I250*calibration_curve!$C$2*60)/VLOOKUP(C250,key!A:C,2,FALSE)</f>
        <v>110357.43842364532</v>
      </c>
      <c r="K250" s="1">
        <v>10</v>
      </c>
    </row>
    <row r="251" spans="1:11" x14ac:dyDescent="0.4">
      <c r="A251" s="9">
        <v>20210407</v>
      </c>
      <c r="B251" s="9">
        <v>-10</v>
      </c>
      <c r="C251" s="1" t="s">
        <v>142</v>
      </c>
      <c r="D251" s="1" t="str">
        <f>VLOOKUP(C251,key!A:C,3,FALSE)</f>
        <v>D-control</v>
      </c>
      <c r="E251" s="1" t="str">
        <f t="shared" si="6"/>
        <v>D_12_-10</v>
      </c>
      <c r="F251" s="1" t="str">
        <f t="shared" si="7"/>
        <v>D</v>
      </c>
      <c r="G251" s="1">
        <v>65</v>
      </c>
      <c r="H251" s="1">
        <v>60</v>
      </c>
      <c r="I251" s="1">
        <v>30</v>
      </c>
      <c r="J251" s="1">
        <f>((G251-H251)/I251*calibration_curve!$C$2*60)/VLOOKUP(C251,key!A:C,2,FALSE)</f>
        <v>63070.270270270259</v>
      </c>
      <c r="K251" s="1">
        <v>12</v>
      </c>
    </row>
    <row r="252" spans="1:11" x14ac:dyDescent="0.4">
      <c r="A252" s="9">
        <v>20210430</v>
      </c>
      <c r="B252" s="10">
        <v>10</v>
      </c>
      <c r="C252" s="1" t="s">
        <v>142</v>
      </c>
      <c r="D252" s="1" t="str">
        <f>VLOOKUP(C252,key!A:C,3,FALSE)</f>
        <v>D-control</v>
      </c>
      <c r="E252" s="1" t="str">
        <f t="shared" si="6"/>
        <v>D_15_10</v>
      </c>
      <c r="F252" s="1" t="str">
        <f t="shared" si="7"/>
        <v>D</v>
      </c>
      <c r="G252" s="1">
        <v>106</v>
      </c>
      <c r="H252" s="3">
        <v>71</v>
      </c>
      <c r="I252" s="1">
        <v>35</v>
      </c>
      <c r="J252" s="1">
        <f>((G252-H252)/I252*calibration_curve!$C$2*60)/VLOOKUP(C252,key!A:C,2,FALSE)</f>
        <v>378421.6216216216</v>
      </c>
      <c r="K252" s="1">
        <v>15</v>
      </c>
    </row>
    <row r="253" spans="1:11" x14ac:dyDescent="0.4">
      <c r="A253" s="9">
        <v>20210507</v>
      </c>
      <c r="B253" s="9">
        <v>20</v>
      </c>
      <c r="C253" s="1" t="s">
        <v>142</v>
      </c>
      <c r="D253" s="1" t="str">
        <f>VLOOKUP(C253,key!A:C,3,FALSE)</f>
        <v>D-control</v>
      </c>
      <c r="E253" s="1" t="str">
        <f t="shared" si="6"/>
        <v>D_30_20</v>
      </c>
      <c r="F253" s="1" t="str">
        <f t="shared" si="7"/>
        <v>D</v>
      </c>
      <c r="G253" s="1">
        <v>96</v>
      </c>
      <c r="H253" s="1">
        <v>28</v>
      </c>
      <c r="I253" s="1">
        <v>35</v>
      </c>
      <c r="J253" s="1">
        <f>((G253-H253)/I253*calibration_curve!$C$2*60)/VLOOKUP(C253,key!A:C,2,FALSE)</f>
        <v>735219.15057915053</v>
      </c>
      <c r="K253" s="1">
        <v>30</v>
      </c>
    </row>
    <row r="254" spans="1:11" x14ac:dyDescent="0.4">
      <c r="A254" s="9">
        <v>20210407</v>
      </c>
      <c r="B254" s="9">
        <v>-10</v>
      </c>
      <c r="C254" s="1" t="s">
        <v>143</v>
      </c>
      <c r="D254" s="1" t="str">
        <f>VLOOKUP(C254,key!A:C,3,FALSE)</f>
        <v>D-heat</v>
      </c>
      <c r="E254" s="1" t="str">
        <f t="shared" si="6"/>
        <v>D_12_-10</v>
      </c>
      <c r="F254" s="1" t="str">
        <f t="shared" si="7"/>
        <v>D</v>
      </c>
      <c r="G254" s="1">
        <v>65</v>
      </c>
      <c r="H254" s="1">
        <v>60</v>
      </c>
      <c r="I254" s="1">
        <v>30</v>
      </c>
      <c r="J254" s="1">
        <f>((G254-H254)/I254*calibration_curve!$C$2*60)/VLOOKUP(C254,key!A:C,2,FALSE)</f>
        <v>70715.151515151505</v>
      </c>
      <c r="K254" s="1">
        <v>12</v>
      </c>
    </row>
    <row r="255" spans="1:11" x14ac:dyDescent="0.4">
      <c r="A255" s="9">
        <v>20210430</v>
      </c>
      <c r="B255" s="10">
        <v>10</v>
      </c>
      <c r="C255" s="1" t="s">
        <v>143</v>
      </c>
      <c r="D255" s="1" t="str">
        <f>VLOOKUP(C255,key!A:C,3,FALSE)</f>
        <v>D-heat</v>
      </c>
      <c r="E255" s="1" t="str">
        <f t="shared" si="6"/>
        <v>D_30_10</v>
      </c>
      <c r="F255" s="1" t="str">
        <f t="shared" si="7"/>
        <v>D</v>
      </c>
      <c r="G255" s="1">
        <v>83</v>
      </c>
      <c r="H255" s="3">
        <v>13</v>
      </c>
      <c r="I255" s="1">
        <v>35</v>
      </c>
      <c r="J255" s="1">
        <f>((G255-H255)/I255*calibration_curve!$C$2*60)/VLOOKUP(C255,key!A:C,2,FALSE)</f>
        <v>848581.81818181823</v>
      </c>
      <c r="K255" s="1">
        <v>30</v>
      </c>
    </row>
    <row r="256" spans="1:11" x14ac:dyDescent="0.4">
      <c r="A256" s="9">
        <v>20210407</v>
      </c>
      <c r="B256" s="9">
        <v>-10</v>
      </c>
      <c r="C256" s="1" t="s">
        <v>144</v>
      </c>
      <c r="D256" s="1" t="str">
        <f>VLOOKUP(C256,key!A:C,3,FALSE)</f>
        <v>D-control</v>
      </c>
      <c r="E256" s="1" t="str">
        <f t="shared" si="6"/>
        <v>D_12_-10</v>
      </c>
      <c r="F256" s="1" t="str">
        <f t="shared" si="7"/>
        <v>D</v>
      </c>
      <c r="G256" s="1">
        <v>65</v>
      </c>
      <c r="H256" s="1">
        <v>60</v>
      </c>
      <c r="I256" s="1">
        <v>30</v>
      </c>
      <c r="J256" s="1">
        <f>((G256-H256)/I256*calibration_curve!$C$2*60)/VLOOKUP(C256,key!A:C,2,FALSE)</f>
        <v>59835.89743589743</v>
      </c>
      <c r="K256" s="1">
        <v>12</v>
      </c>
    </row>
    <row r="257" spans="1:11" x14ac:dyDescent="0.4">
      <c r="A257" s="9">
        <v>20210430</v>
      </c>
      <c r="B257" s="10">
        <v>10</v>
      </c>
      <c r="C257" s="1" t="s">
        <v>144</v>
      </c>
      <c r="D257" s="1" t="str">
        <f>VLOOKUP(C257,key!A:C,3,FALSE)</f>
        <v>D-control</v>
      </c>
      <c r="E257" s="1" t="str">
        <f t="shared" si="6"/>
        <v>D_15_10</v>
      </c>
      <c r="F257" s="1" t="str">
        <f t="shared" si="7"/>
        <v>D</v>
      </c>
      <c r="G257" s="1">
        <v>99</v>
      </c>
      <c r="H257" s="3">
        <v>82</v>
      </c>
      <c r="I257" s="1">
        <v>35</v>
      </c>
      <c r="J257" s="1">
        <f>((G257-H257)/I257*calibration_curve!$C$2*60)/VLOOKUP(C257,key!A:C,2,FALSE)</f>
        <v>174378.90109890111</v>
      </c>
      <c r="K257" s="1">
        <v>15</v>
      </c>
    </row>
    <row r="258" spans="1:11" x14ac:dyDescent="0.4">
      <c r="A258" s="9">
        <v>20210507</v>
      </c>
      <c r="B258" s="9">
        <v>20</v>
      </c>
      <c r="C258" s="1" t="s">
        <v>144</v>
      </c>
      <c r="D258" s="1" t="str">
        <f>VLOOKUP(C258,key!A:C,3,FALSE)</f>
        <v>D-control</v>
      </c>
      <c r="E258" s="1" t="str">
        <f t="shared" ref="E258:E321" si="8">F258&amp;"_"&amp;K258&amp;"_"&amp;B258</f>
        <v>D_10_20</v>
      </c>
      <c r="F258" s="1" t="str">
        <f t="shared" ref="F258:F321" si="9">LEFT(C258,1)</f>
        <v>D</v>
      </c>
      <c r="G258" s="1">
        <v>91</v>
      </c>
      <c r="H258" s="1">
        <v>48</v>
      </c>
      <c r="I258" s="1">
        <v>35</v>
      </c>
      <c r="J258" s="1">
        <f>((G258-H258)/I258*calibration_curve!$C$2*60)/VLOOKUP(C258,key!A:C,2,FALSE)</f>
        <v>441076.04395604396</v>
      </c>
      <c r="K258" s="1">
        <v>10</v>
      </c>
    </row>
    <row r="259" spans="1:11" x14ac:dyDescent="0.4">
      <c r="A259" s="9">
        <v>20210407</v>
      </c>
      <c r="B259" s="9">
        <v>-10</v>
      </c>
      <c r="C259" s="1" t="s">
        <v>145</v>
      </c>
      <c r="D259" s="1" t="str">
        <f>VLOOKUP(C259,key!A:C,3,FALSE)</f>
        <v>D-control</v>
      </c>
      <c r="E259" s="1" t="str">
        <f t="shared" si="8"/>
        <v>D_12_-10</v>
      </c>
      <c r="F259" s="1" t="str">
        <f t="shared" si="9"/>
        <v>D</v>
      </c>
      <c r="G259" s="1">
        <v>65</v>
      </c>
      <c r="H259" s="1">
        <v>60</v>
      </c>
      <c r="I259" s="1">
        <v>30</v>
      </c>
      <c r="J259" s="1">
        <f>((G259-H259)/I259*calibration_curve!$C$2*60)/VLOOKUP(C259,key!A:C,2,FALSE)</f>
        <v>80468.965517241377</v>
      </c>
      <c r="K259" s="1">
        <v>12</v>
      </c>
    </row>
    <row r="260" spans="1:11" x14ac:dyDescent="0.4">
      <c r="A260" s="9">
        <v>20210507</v>
      </c>
      <c r="B260" s="9">
        <v>20</v>
      </c>
      <c r="C260" s="1" t="s">
        <v>145</v>
      </c>
      <c r="D260" s="1" t="str">
        <f>VLOOKUP(C260,key!A:C,3,FALSE)</f>
        <v>D-control</v>
      </c>
      <c r="E260" s="1" t="str">
        <f t="shared" si="8"/>
        <v>D_10_20</v>
      </c>
      <c r="F260" s="1" t="str">
        <f t="shared" si="9"/>
        <v>D</v>
      </c>
      <c r="G260" s="1">
        <v>87</v>
      </c>
      <c r="H260" s="1">
        <v>52</v>
      </c>
      <c r="I260" s="1">
        <v>35</v>
      </c>
      <c r="J260" s="1">
        <f>((G260-H260)/I260*calibration_curve!$C$2*60)/VLOOKUP(C260,key!A:C,2,FALSE)</f>
        <v>482813.79310344829</v>
      </c>
      <c r="K260" s="1">
        <v>10</v>
      </c>
    </row>
    <row r="261" spans="1:11" x14ac:dyDescent="0.4">
      <c r="A261" s="9">
        <v>20210407</v>
      </c>
      <c r="B261" s="9">
        <v>-10</v>
      </c>
      <c r="C261" s="1" t="s">
        <v>147</v>
      </c>
      <c r="D261" s="1" t="str">
        <f>VLOOKUP(C261,key!A:C,3,FALSE)</f>
        <v>D-control</v>
      </c>
      <c r="E261" s="1" t="str">
        <f t="shared" si="8"/>
        <v>D_12_-10</v>
      </c>
      <c r="F261" s="1" t="str">
        <f t="shared" si="9"/>
        <v>D</v>
      </c>
      <c r="G261" s="1">
        <v>65</v>
      </c>
      <c r="H261" s="1">
        <v>60</v>
      </c>
      <c r="I261" s="1">
        <v>30</v>
      </c>
      <c r="J261" s="1">
        <f>((G261-H261)/I261*calibration_curve!$C$2*60)/VLOOKUP(C261,key!A:C,2,FALSE)</f>
        <v>70715.151515151505</v>
      </c>
      <c r="K261" s="1">
        <v>12</v>
      </c>
    </row>
    <row r="262" spans="1:11" x14ac:dyDescent="0.4">
      <c r="A262" s="11">
        <v>20210419</v>
      </c>
      <c r="B262" s="10">
        <v>1</v>
      </c>
      <c r="C262" s="1" t="s">
        <v>147</v>
      </c>
      <c r="D262" s="1" t="str">
        <f>VLOOKUP(C262,key!A:C,3,FALSE)</f>
        <v>D-control</v>
      </c>
      <c r="E262" s="1" t="str">
        <f t="shared" si="8"/>
        <v>D_10_1</v>
      </c>
      <c r="F262" s="1" t="str">
        <f t="shared" si="9"/>
        <v>D</v>
      </c>
      <c r="G262" s="1">
        <v>70</v>
      </c>
      <c r="H262" s="1">
        <v>38</v>
      </c>
      <c r="I262" s="1">
        <v>30</v>
      </c>
      <c r="J262" s="1">
        <f>((G262-H262)/I262*calibration_curve!$C$2*60)/VLOOKUP(C262,key!A:C,2,FALSE)</f>
        <v>452576.96969696973</v>
      </c>
      <c r="K262" s="1">
        <v>10</v>
      </c>
    </row>
    <row r="263" spans="1:11" x14ac:dyDescent="0.4">
      <c r="A263" s="9">
        <v>20210430</v>
      </c>
      <c r="B263" s="10">
        <v>10</v>
      </c>
      <c r="C263" s="1" t="s">
        <v>147</v>
      </c>
      <c r="D263" s="1" t="str">
        <f>VLOOKUP(C263,key!A:C,3,FALSE)</f>
        <v>D-control</v>
      </c>
      <c r="E263" s="1" t="str">
        <f t="shared" si="8"/>
        <v>D_15_10</v>
      </c>
      <c r="F263" s="1" t="str">
        <f t="shared" si="9"/>
        <v>D</v>
      </c>
      <c r="G263" s="1">
        <v>104</v>
      </c>
      <c r="H263" s="3">
        <v>56</v>
      </c>
      <c r="I263" s="1">
        <v>35</v>
      </c>
      <c r="J263" s="1">
        <f>((G263-H263)/I263*calibration_curve!$C$2*60)/VLOOKUP(C263,key!A:C,2,FALSE)</f>
        <v>581884.67532467539</v>
      </c>
      <c r="K263" s="1">
        <v>15</v>
      </c>
    </row>
    <row r="264" spans="1:11" x14ac:dyDescent="0.4">
      <c r="A264" s="9">
        <v>20210507</v>
      </c>
      <c r="B264" s="9">
        <v>20</v>
      </c>
      <c r="C264" s="1" t="s">
        <v>147</v>
      </c>
      <c r="D264" s="1" t="str">
        <f>VLOOKUP(C264,key!A:C,3,FALSE)</f>
        <v>D-control</v>
      </c>
      <c r="E264" s="1" t="str">
        <f t="shared" si="8"/>
        <v>D_10_20</v>
      </c>
      <c r="F264" s="1" t="str">
        <f t="shared" si="9"/>
        <v>D</v>
      </c>
      <c r="G264" s="1">
        <v>91</v>
      </c>
      <c r="H264" s="1">
        <v>34</v>
      </c>
      <c r="I264" s="1">
        <v>35</v>
      </c>
      <c r="J264" s="1">
        <f>((G264-H264)/I264*calibration_curve!$C$2*60)/VLOOKUP(C264,key!A:C,2,FALSE)</f>
        <v>690988.05194805202</v>
      </c>
      <c r="K264" s="1">
        <v>10</v>
      </c>
    </row>
    <row r="265" spans="1:11" x14ac:dyDescent="0.4">
      <c r="A265" s="9">
        <v>20210407</v>
      </c>
      <c r="B265" s="9">
        <v>-10</v>
      </c>
      <c r="C265" s="1" t="s">
        <v>148</v>
      </c>
      <c r="D265" s="1" t="str">
        <f>VLOOKUP(C265,key!A:C,3,FALSE)</f>
        <v>D-heat</v>
      </c>
      <c r="E265" s="1" t="str">
        <f t="shared" si="8"/>
        <v>D_12_-10</v>
      </c>
      <c r="F265" s="1" t="str">
        <f t="shared" si="9"/>
        <v>D</v>
      </c>
      <c r="G265" s="1">
        <v>65</v>
      </c>
      <c r="H265" s="1">
        <v>60</v>
      </c>
      <c r="I265" s="1">
        <v>30</v>
      </c>
      <c r="J265" s="1">
        <f>((G265-H265)/I265*calibration_curve!$C$2*60)/VLOOKUP(C265,key!A:C,2,FALSE)</f>
        <v>68635.294117647049</v>
      </c>
      <c r="K265" s="1">
        <v>12</v>
      </c>
    </row>
    <row r="266" spans="1:11" x14ac:dyDescent="0.4">
      <c r="A266" s="9">
        <v>20210430</v>
      </c>
      <c r="B266" s="10">
        <v>10</v>
      </c>
      <c r="C266" s="1" t="s">
        <v>148</v>
      </c>
      <c r="D266" s="1" t="str">
        <f>VLOOKUP(C266,key!A:C,3,FALSE)</f>
        <v>D-heat</v>
      </c>
      <c r="E266" s="1" t="str">
        <f t="shared" si="8"/>
        <v>D_30_10</v>
      </c>
      <c r="F266" s="1" t="str">
        <f t="shared" si="9"/>
        <v>D</v>
      </c>
      <c r="G266" s="1">
        <v>81</v>
      </c>
      <c r="H266" s="3">
        <v>12</v>
      </c>
      <c r="I266" s="1">
        <v>35</v>
      </c>
      <c r="J266" s="1">
        <f>((G266-H266)/I266*calibration_curve!$C$2*60)/VLOOKUP(C266,key!A:C,2,FALSE)</f>
        <v>811857.47899159673</v>
      </c>
      <c r="K266" s="1">
        <v>30</v>
      </c>
    </row>
    <row r="267" spans="1:11" x14ac:dyDescent="0.4">
      <c r="A267" s="1">
        <v>20210503</v>
      </c>
      <c r="B267" s="10">
        <v>15</v>
      </c>
      <c r="C267" s="1" t="s">
        <v>148</v>
      </c>
      <c r="D267" s="1" t="str">
        <f>VLOOKUP(C267,key!A:C,3,FALSE)</f>
        <v>D-heat</v>
      </c>
      <c r="E267" s="1" t="str">
        <f t="shared" si="8"/>
        <v>D_30_15</v>
      </c>
      <c r="F267" s="1" t="str">
        <f t="shared" si="9"/>
        <v>D</v>
      </c>
      <c r="G267" s="1">
        <v>77</v>
      </c>
      <c r="H267" s="1">
        <v>34</v>
      </c>
      <c r="I267" s="1">
        <v>35</v>
      </c>
      <c r="J267" s="1">
        <f>((G267-H267)/I267*calibration_curve!$C$2*60)/VLOOKUP(C267,key!A:C,2,FALSE)</f>
        <v>505940.16806722688</v>
      </c>
      <c r="K267" s="1">
        <v>30</v>
      </c>
    </row>
    <row r="268" spans="1:11" x14ac:dyDescent="0.4">
      <c r="A268" s="9">
        <v>20210407</v>
      </c>
      <c r="B268" s="9">
        <v>-10</v>
      </c>
      <c r="C268" s="1" t="s">
        <v>149</v>
      </c>
      <c r="D268" s="1" t="str">
        <f>VLOOKUP(C268,key!A:C,3,FALSE)</f>
        <v>D-control</v>
      </c>
      <c r="E268" s="1" t="str">
        <f t="shared" si="8"/>
        <v>D_12_-10</v>
      </c>
      <c r="F268" s="1" t="str">
        <f t="shared" si="9"/>
        <v>D</v>
      </c>
      <c r="G268" s="1">
        <v>64</v>
      </c>
      <c r="H268" s="1">
        <v>59</v>
      </c>
      <c r="I268" s="1">
        <v>30</v>
      </c>
      <c r="J268" s="1">
        <f>((G268-H268)/I268*calibration_curve!$C$2*60)/VLOOKUP(C268,key!A:C,2,FALSE)</f>
        <v>80468.965517241377</v>
      </c>
      <c r="K268" s="1">
        <v>12</v>
      </c>
    </row>
    <row r="269" spans="1:11" x14ac:dyDescent="0.4">
      <c r="A269" s="11">
        <v>20210419</v>
      </c>
      <c r="B269" s="10">
        <v>1</v>
      </c>
      <c r="C269" s="1" t="s">
        <v>149</v>
      </c>
      <c r="D269" s="1" t="str">
        <f>VLOOKUP(C269,key!A:C,3,FALSE)</f>
        <v>D-control</v>
      </c>
      <c r="E269" s="1" t="str">
        <f t="shared" si="8"/>
        <v>D_10_1</v>
      </c>
      <c r="F269" s="1" t="str">
        <f t="shared" si="9"/>
        <v>D</v>
      </c>
      <c r="G269" s="1">
        <v>70</v>
      </c>
      <c r="H269" s="1">
        <v>37</v>
      </c>
      <c r="I269" s="1">
        <v>30</v>
      </c>
      <c r="J269" s="1">
        <f>((G269-H269)/I269*calibration_curve!$C$2*60)/VLOOKUP(C269,key!A:C,2,FALSE)</f>
        <v>531095.17241379316</v>
      </c>
      <c r="K269" s="1">
        <v>10</v>
      </c>
    </row>
    <row r="270" spans="1:11" x14ac:dyDescent="0.4">
      <c r="A270" s="9">
        <v>20210430</v>
      </c>
      <c r="B270" s="10">
        <v>10</v>
      </c>
      <c r="C270" s="1" t="s">
        <v>149</v>
      </c>
      <c r="D270" s="1" t="str">
        <f>VLOOKUP(C270,key!A:C,3,FALSE)</f>
        <v>D-control</v>
      </c>
      <c r="E270" s="1" t="str">
        <f t="shared" si="8"/>
        <v>D_15_10</v>
      </c>
      <c r="F270" s="1" t="str">
        <f t="shared" si="9"/>
        <v>D</v>
      </c>
      <c r="G270" s="1">
        <v>104</v>
      </c>
      <c r="H270" s="3">
        <v>77</v>
      </c>
      <c r="I270" s="1">
        <v>35</v>
      </c>
      <c r="J270" s="1">
        <f>((G270-H270)/I270*calibration_curve!$C$2*60)/VLOOKUP(C270,key!A:C,2,FALSE)</f>
        <v>372456.35467980301</v>
      </c>
      <c r="K270" s="1">
        <v>15</v>
      </c>
    </row>
    <row r="271" spans="1:11" x14ac:dyDescent="0.4">
      <c r="A271" s="9">
        <v>20210507</v>
      </c>
      <c r="B271" s="9">
        <v>20</v>
      </c>
      <c r="C271" s="1" t="s">
        <v>149</v>
      </c>
      <c r="D271" s="1" t="str">
        <f>VLOOKUP(C271,key!A:C,3,FALSE)</f>
        <v>D-control</v>
      </c>
      <c r="E271" s="1" t="str">
        <f t="shared" si="8"/>
        <v>D_10_20</v>
      </c>
      <c r="F271" s="1" t="str">
        <f t="shared" si="9"/>
        <v>D</v>
      </c>
      <c r="G271" s="1">
        <v>93</v>
      </c>
      <c r="H271" s="1">
        <v>36</v>
      </c>
      <c r="I271" s="1">
        <v>35</v>
      </c>
      <c r="J271" s="1">
        <f>((G271-H271)/I271*calibration_curve!$C$2*60)/VLOOKUP(C271,key!A:C,2,FALSE)</f>
        <v>786296.74876847293</v>
      </c>
      <c r="K271" s="1">
        <v>10</v>
      </c>
    </row>
    <row r="272" spans="1:11" x14ac:dyDescent="0.4">
      <c r="A272" s="9">
        <v>20210407</v>
      </c>
      <c r="B272" s="9">
        <v>-10</v>
      </c>
      <c r="C272" s="1" t="s">
        <v>150</v>
      </c>
      <c r="D272" s="1" t="str">
        <f>VLOOKUP(C272,key!A:C,3,FALSE)</f>
        <v>D-control</v>
      </c>
      <c r="E272" s="1" t="str">
        <f t="shared" si="8"/>
        <v>D_12_-10</v>
      </c>
      <c r="F272" s="1" t="str">
        <f t="shared" si="9"/>
        <v>D</v>
      </c>
      <c r="G272" s="1">
        <v>65</v>
      </c>
      <c r="H272" s="1">
        <v>59</v>
      </c>
      <c r="I272" s="1">
        <v>30</v>
      </c>
      <c r="J272" s="1">
        <f>((G272-H272)/I272*calibration_curve!$C$2*60)/VLOOKUP(C272,key!A:C,2,FALSE)</f>
        <v>100011.42857142858</v>
      </c>
      <c r="K272" s="1">
        <v>12</v>
      </c>
    </row>
    <row r="273" spans="1:11" x14ac:dyDescent="0.4">
      <c r="A273" s="9">
        <v>20210430</v>
      </c>
      <c r="B273" s="10">
        <v>10</v>
      </c>
      <c r="C273" s="1" t="s">
        <v>150</v>
      </c>
      <c r="D273" s="1" t="str">
        <f>VLOOKUP(C273,key!A:C,3,FALSE)</f>
        <v>D-control</v>
      </c>
      <c r="E273" s="1" t="str">
        <f t="shared" si="8"/>
        <v>D_15_10</v>
      </c>
      <c r="F273" s="1" t="str">
        <f t="shared" si="9"/>
        <v>D</v>
      </c>
      <c r="G273" s="1">
        <v>109</v>
      </c>
      <c r="H273" s="3">
        <v>33</v>
      </c>
      <c r="I273" s="1">
        <v>35</v>
      </c>
      <c r="J273" s="1">
        <f>((G273-H273)/I273*calibration_curve!$C$2*60)/VLOOKUP(C273,key!A:C,2,FALSE)</f>
        <v>1085838.3673469387</v>
      </c>
      <c r="K273" s="1">
        <v>15</v>
      </c>
    </row>
    <row r="274" spans="1:11" x14ac:dyDescent="0.4">
      <c r="A274" s="9">
        <v>20210507</v>
      </c>
      <c r="B274" s="9">
        <v>20</v>
      </c>
      <c r="C274" s="1" t="s">
        <v>150</v>
      </c>
      <c r="D274" s="1" t="str">
        <f>VLOOKUP(C274,key!A:C,3,FALSE)</f>
        <v>D-control</v>
      </c>
      <c r="E274" s="1" t="str">
        <f t="shared" si="8"/>
        <v>D_10_20</v>
      </c>
      <c r="F274" s="1" t="str">
        <f t="shared" si="9"/>
        <v>D</v>
      </c>
      <c r="G274" s="1">
        <v>71</v>
      </c>
      <c r="H274" s="1">
        <v>34</v>
      </c>
      <c r="I274" s="1">
        <v>35</v>
      </c>
      <c r="J274" s="1">
        <f>((G274-H274)/I274*calibration_curve!$C$2*60)/VLOOKUP(C274,key!A:C,2,FALSE)</f>
        <v>528631.83673469396</v>
      </c>
      <c r="K274" s="1">
        <v>10</v>
      </c>
    </row>
    <row r="275" spans="1:11" x14ac:dyDescent="0.4">
      <c r="A275" s="9">
        <v>20210407</v>
      </c>
      <c r="B275" s="9">
        <v>-10</v>
      </c>
      <c r="C275" s="1" t="s">
        <v>151</v>
      </c>
      <c r="D275" s="1" t="str">
        <f>VLOOKUP(C275,key!A:C,3,FALSE)</f>
        <v>D-control</v>
      </c>
      <c r="E275" s="1" t="str">
        <f t="shared" si="8"/>
        <v>D_12_-10</v>
      </c>
      <c r="F275" s="1" t="str">
        <f t="shared" si="9"/>
        <v>D</v>
      </c>
      <c r="G275" s="1">
        <v>66</v>
      </c>
      <c r="H275" s="1">
        <v>59</v>
      </c>
      <c r="I275" s="1">
        <v>30</v>
      </c>
      <c r="J275" s="1">
        <f>((G275-H275)/I275*calibration_curve!$C$2*60)/VLOOKUP(C275,key!A:C,2,FALSE)</f>
        <v>112656.55172413793</v>
      </c>
      <c r="K275" s="1">
        <v>12</v>
      </c>
    </row>
    <row r="276" spans="1:11" x14ac:dyDescent="0.4">
      <c r="A276" s="9">
        <v>20210507</v>
      </c>
      <c r="B276" s="9">
        <v>20</v>
      </c>
      <c r="C276" s="1" t="s">
        <v>151</v>
      </c>
      <c r="D276" s="1" t="str">
        <f>VLOOKUP(C276,key!A:C,3,FALSE)</f>
        <v>D-control</v>
      </c>
      <c r="E276" s="1" t="str">
        <f t="shared" si="8"/>
        <v>D_10_20</v>
      </c>
      <c r="F276" s="1" t="str">
        <f t="shared" si="9"/>
        <v>D</v>
      </c>
      <c r="G276" s="1">
        <v>91</v>
      </c>
      <c r="H276" s="1">
        <v>73</v>
      </c>
      <c r="I276" s="1">
        <v>35</v>
      </c>
      <c r="J276" s="1">
        <f>((G276-H276)/I276*calibration_curve!$C$2*60)/VLOOKUP(C276,key!A:C,2,FALSE)</f>
        <v>248304.23645320191</v>
      </c>
      <c r="K276" s="1">
        <v>10</v>
      </c>
    </row>
    <row r="277" spans="1:11" x14ac:dyDescent="0.4">
      <c r="A277" s="11">
        <v>20210419</v>
      </c>
      <c r="B277" s="10">
        <v>1</v>
      </c>
      <c r="C277" s="1" t="s">
        <v>158</v>
      </c>
      <c r="D277" s="1" t="str">
        <f>VLOOKUP(C277,key!A:C,3,FALSE)</f>
        <v>D-control</v>
      </c>
      <c r="E277" s="1" t="str">
        <f t="shared" si="8"/>
        <v>D_10_1</v>
      </c>
      <c r="F277" s="1" t="str">
        <f t="shared" si="9"/>
        <v>D</v>
      </c>
      <c r="G277" s="1">
        <v>70</v>
      </c>
      <c r="H277" s="1">
        <v>27</v>
      </c>
      <c r="I277" s="1">
        <v>30</v>
      </c>
      <c r="J277" s="1">
        <f>((G277-H277)/I277*calibration_curve!$C$2*60)/VLOOKUP(C277,key!A:C,2,FALSE)</f>
        <v>557471.11111111112</v>
      </c>
      <c r="K277" s="1">
        <v>10</v>
      </c>
    </row>
    <row r="278" spans="1:11" x14ac:dyDescent="0.4">
      <c r="A278" s="9">
        <v>20210507</v>
      </c>
      <c r="B278" s="9">
        <v>20</v>
      </c>
      <c r="C278" s="1" t="s">
        <v>158</v>
      </c>
      <c r="D278" s="1" t="str">
        <f>VLOOKUP(C278,key!A:C,3,FALSE)</f>
        <v>D-control</v>
      </c>
      <c r="E278" s="1" t="str">
        <f t="shared" si="8"/>
        <v>D_10_20</v>
      </c>
      <c r="F278" s="1" t="str">
        <f t="shared" si="9"/>
        <v>D</v>
      </c>
      <c r="G278" s="1">
        <v>101</v>
      </c>
      <c r="H278" s="1">
        <v>37</v>
      </c>
      <c r="I278" s="1">
        <v>35</v>
      </c>
      <c r="J278" s="1">
        <f>((G278-H278)/I278*calibration_curve!$C$2*60)/VLOOKUP(C278,key!A:C,2,FALSE)</f>
        <v>711192.38095238095</v>
      </c>
      <c r="K278" s="1">
        <v>10</v>
      </c>
    </row>
    <row r="279" spans="1:11" x14ac:dyDescent="0.4">
      <c r="A279" s="9">
        <v>20210507</v>
      </c>
      <c r="B279" s="9">
        <v>20</v>
      </c>
      <c r="C279" s="1" t="s">
        <v>167</v>
      </c>
      <c r="D279" s="1" t="str">
        <f>VLOOKUP(C279,key!A:C,3,FALSE)</f>
        <v>D-control</v>
      </c>
      <c r="E279" s="1" t="str">
        <f t="shared" si="8"/>
        <v>D_10_20</v>
      </c>
      <c r="F279" s="1" t="str">
        <f t="shared" si="9"/>
        <v>D</v>
      </c>
      <c r="G279" s="1">
        <v>91</v>
      </c>
      <c r="H279" s="1">
        <v>58</v>
      </c>
      <c r="I279" s="1">
        <v>35</v>
      </c>
      <c r="J279" s="1">
        <f>((G279-H279)/I279*calibration_curve!$C$2*60)/VLOOKUP(C279,key!A:C,2,FALSE)</f>
        <v>400045.71428571426</v>
      </c>
      <c r="K279" s="1">
        <v>10</v>
      </c>
    </row>
    <row r="280" spans="1:11" x14ac:dyDescent="0.4">
      <c r="A280" s="9">
        <v>20210430</v>
      </c>
      <c r="B280" s="10">
        <v>10</v>
      </c>
      <c r="C280" s="1" t="s">
        <v>168</v>
      </c>
      <c r="D280" s="1" t="str">
        <f>VLOOKUP(C280,key!A:C,3,FALSE)</f>
        <v>D-control</v>
      </c>
      <c r="E280" s="1" t="str">
        <f t="shared" si="8"/>
        <v>D_15_10</v>
      </c>
      <c r="F280" s="1" t="str">
        <f t="shared" si="9"/>
        <v>D</v>
      </c>
      <c r="G280" s="1">
        <v>107</v>
      </c>
      <c r="H280" s="3">
        <v>70</v>
      </c>
      <c r="I280" s="1">
        <v>35</v>
      </c>
      <c r="J280" s="1">
        <f>((G280-H280)/I280*calibration_curve!$C$2*60)/VLOOKUP(C280,key!A:C,2,FALSE)</f>
        <v>592067.65714285721</v>
      </c>
      <c r="K280" s="1">
        <v>15</v>
      </c>
    </row>
    <row r="281" spans="1:11" x14ac:dyDescent="0.4">
      <c r="A281" s="9">
        <v>20210507</v>
      </c>
      <c r="B281" s="9">
        <v>20</v>
      </c>
      <c r="C281" s="1" t="s">
        <v>168</v>
      </c>
      <c r="D281" s="1" t="str">
        <f>VLOOKUP(C281,key!A:C,3,FALSE)</f>
        <v>D-control</v>
      </c>
      <c r="E281" s="1" t="str">
        <f t="shared" si="8"/>
        <v>D_10_20</v>
      </c>
      <c r="F281" s="1" t="str">
        <f t="shared" si="9"/>
        <v>D</v>
      </c>
      <c r="G281" s="1">
        <v>88</v>
      </c>
      <c r="H281" s="1">
        <v>56</v>
      </c>
      <c r="I281" s="1">
        <v>35</v>
      </c>
      <c r="J281" s="1">
        <f>((G281-H281)/I281*calibration_curve!$C$2*60)/VLOOKUP(C281,key!A:C,2,FALSE)</f>
        <v>512058.51428571425</v>
      </c>
      <c r="K281" s="1">
        <v>10</v>
      </c>
    </row>
    <row r="282" spans="1:11" x14ac:dyDescent="0.4">
      <c r="A282" s="9">
        <v>20210407</v>
      </c>
      <c r="B282" s="9">
        <v>-10</v>
      </c>
      <c r="C282" s="1" t="s">
        <v>222</v>
      </c>
      <c r="D282" s="1" t="str">
        <f>VLOOKUP(C282,key!A:C,3,FALSE)</f>
        <v>T-heat</v>
      </c>
      <c r="E282" s="1" t="str">
        <f t="shared" si="8"/>
        <v>T_12_-10</v>
      </c>
      <c r="F282" s="1" t="str">
        <f t="shared" si="9"/>
        <v>T</v>
      </c>
      <c r="G282" s="1">
        <v>70</v>
      </c>
      <c r="H282" s="1">
        <v>46</v>
      </c>
      <c r="I282" s="1">
        <v>70</v>
      </c>
      <c r="J282" s="1">
        <f>((G282-H282)/I282*calibration_curve!$C$2*60)/VLOOKUP(C282,key!A:C,2,FALSE)</f>
        <v>184636.48351648351</v>
      </c>
      <c r="K282" s="1">
        <v>12</v>
      </c>
    </row>
    <row r="283" spans="1:11" x14ac:dyDescent="0.4">
      <c r="A283" s="11">
        <v>20210419</v>
      </c>
      <c r="B283" s="10">
        <v>1</v>
      </c>
      <c r="C283" s="1" t="s">
        <v>222</v>
      </c>
      <c r="D283" s="1" t="str">
        <f>VLOOKUP(C283,key!A:C,3,FALSE)</f>
        <v>T-heat</v>
      </c>
      <c r="E283" s="1" t="str">
        <f t="shared" si="8"/>
        <v>T_30_1</v>
      </c>
      <c r="F283" s="1" t="str">
        <f t="shared" si="9"/>
        <v>T</v>
      </c>
      <c r="G283" s="1">
        <v>72</v>
      </c>
      <c r="H283" s="1">
        <v>63</v>
      </c>
      <c r="I283" s="1">
        <v>30</v>
      </c>
      <c r="J283" s="1">
        <f>((G283-H283)/I283*calibration_curve!$C$2*60)/VLOOKUP(C283,key!A:C,2,FALSE)</f>
        <v>161556.92307692306</v>
      </c>
      <c r="K283" s="1">
        <v>30</v>
      </c>
    </row>
    <row r="284" spans="1:11" x14ac:dyDescent="0.4">
      <c r="A284" s="9">
        <v>20210407</v>
      </c>
      <c r="B284" s="9">
        <v>-10</v>
      </c>
      <c r="C284" s="1" t="s">
        <v>224</v>
      </c>
      <c r="D284" s="1" t="str">
        <f>VLOOKUP(C284,key!A:C,3,FALSE)</f>
        <v>T-heat</v>
      </c>
      <c r="E284" s="1" t="str">
        <f t="shared" si="8"/>
        <v>T_12_-10</v>
      </c>
      <c r="F284" s="1" t="str">
        <f t="shared" si="9"/>
        <v>T</v>
      </c>
      <c r="G284" s="1">
        <v>64</v>
      </c>
      <c r="H284" s="1">
        <v>40</v>
      </c>
      <c r="I284" s="1">
        <v>70</v>
      </c>
      <c r="J284" s="1">
        <f>((G284-H284)/I284*calibration_curve!$C$2*60)/VLOOKUP(C284,key!A:C,2,FALSE)</f>
        <v>200022.85714285716</v>
      </c>
      <c r="K284" s="1">
        <v>12</v>
      </c>
    </row>
    <row r="285" spans="1:11" x14ac:dyDescent="0.4">
      <c r="A285" s="11">
        <v>44305</v>
      </c>
      <c r="B285" s="10">
        <v>1</v>
      </c>
      <c r="C285" s="1" t="s">
        <v>224</v>
      </c>
      <c r="D285" s="1" t="str">
        <f>VLOOKUP(C285,key!A:C,3,FALSE)</f>
        <v>T-heat</v>
      </c>
      <c r="E285" s="1" t="str">
        <f t="shared" si="8"/>
        <v>T_30_1</v>
      </c>
      <c r="F285" s="1" t="str">
        <f t="shared" si="9"/>
        <v>T</v>
      </c>
      <c r="G285" s="1">
        <v>72</v>
      </c>
      <c r="H285" s="1">
        <v>59</v>
      </c>
      <c r="I285" s="1">
        <v>30</v>
      </c>
      <c r="J285" s="1">
        <f>((G285-H285)/I285*calibration_curve!$C$2*60)/VLOOKUP(C285,key!A:C,2,FALSE)</f>
        <v>252806.66666666669</v>
      </c>
      <c r="K285" s="1">
        <v>30</v>
      </c>
    </row>
    <row r="286" spans="1:11" x14ac:dyDescent="0.4">
      <c r="A286" s="9">
        <v>20210407</v>
      </c>
      <c r="B286" s="9">
        <v>-10</v>
      </c>
      <c r="C286" s="1" t="s">
        <v>225</v>
      </c>
      <c r="D286" s="1" t="str">
        <f>VLOOKUP(C286,key!A:C,3,FALSE)</f>
        <v>T-heat</v>
      </c>
      <c r="E286" s="1" t="str">
        <f t="shared" si="8"/>
        <v>T_12_-10</v>
      </c>
      <c r="F286" s="1" t="str">
        <f t="shared" si="9"/>
        <v>T</v>
      </c>
      <c r="G286" s="1">
        <v>71</v>
      </c>
      <c r="H286" s="1">
        <v>47</v>
      </c>
      <c r="I286" s="1">
        <v>70</v>
      </c>
      <c r="J286" s="1">
        <f>((G286-H286)/I286*calibration_curve!$C$2*60)/VLOOKUP(C286,key!A:C,2,FALSE)</f>
        <v>184636.48351648351</v>
      </c>
      <c r="K286" s="1">
        <v>12</v>
      </c>
    </row>
    <row r="287" spans="1:11" x14ac:dyDescent="0.4">
      <c r="A287" s="11">
        <v>44305</v>
      </c>
      <c r="B287" s="10">
        <v>1</v>
      </c>
      <c r="C287" s="1" t="s">
        <v>225</v>
      </c>
      <c r="D287" s="1" t="str">
        <f>VLOOKUP(C287,key!A:C,3,FALSE)</f>
        <v>T-heat</v>
      </c>
      <c r="E287" s="1" t="str">
        <f t="shared" si="8"/>
        <v>T_30_1</v>
      </c>
      <c r="F287" s="1" t="str">
        <f t="shared" si="9"/>
        <v>T</v>
      </c>
      <c r="G287" s="1">
        <v>72</v>
      </c>
      <c r="H287" s="1">
        <v>67</v>
      </c>
      <c r="I287" s="1">
        <v>30</v>
      </c>
      <c r="J287" s="1">
        <f>((G287-H287)/I287*calibration_curve!$C$2*60)/VLOOKUP(C287,key!A:C,2,FALSE)</f>
        <v>89753.846153846142</v>
      </c>
      <c r="K287" s="1">
        <v>30</v>
      </c>
    </row>
    <row r="288" spans="1:11" x14ac:dyDescent="0.4">
      <c r="A288" s="9">
        <v>20210407</v>
      </c>
      <c r="B288" s="9">
        <v>-10</v>
      </c>
      <c r="C288" s="1" t="s">
        <v>226</v>
      </c>
      <c r="D288" s="1" t="str">
        <f>VLOOKUP(C288,key!A:C,3,FALSE)</f>
        <v>T-heat</v>
      </c>
      <c r="E288" s="1" t="str">
        <f t="shared" si="8"/>
        <v>T_12_-10</v>
      </c>
      <c r="F288" s="1" t="str">
        <f t="shared" si="9"/>
        <v>T</v>
      </c>
      <c r="G288" s="1">
        <v>71</v>
      </c>
      <c r="H288" s="1">
        <v>45</v>
      </c>
      <c r="I288" s="1">
        <v>70</v>
      </c>
      <c r="J288" s="1">
        <f>((G288-H288)/I288*calibration_curve!$C$2*60)/VLOOKUP(C288,key!A:C,2,FALSE)</f>
        <v>208023.7714285714</v>
      </c>
      <c r="K288" s="1">
        <v>12</v>
      </c>
    </row>
    <row r="289" spans="1:11" x14ac:dyDescent="0.4">
      <c r="A289" s="11">
        <v>44305</v>
      </c>
      <c r="B289" s="10">
        <v>1</v>
      </c>
      <c r="C289" s="1" t="s">
        <v>226</v>
      </c>
      <c r="D289" s="1" t="str">
        <f>VLOOKUP(C289,key!A:C,3,FALSE)</f>
        <v>T-heat</v>
      </c>
      <c r="E289" s="1" t="str">
        <f t="shared" si="8"/>
        <v>T_30_1</v>
      </c>
      <c r="F289" s="1" t="str">
        <f t="shared" si="9"/>
        <v>T</v>
      </c>
      <c r="G289" s="1">
        <v>72</v>
      </c>
      <c r="H289" s="1">
        <v>58</v>
      </c>
      <c r="I289" s="1">
        <v>30</v>
      </c>
      <c r="J289" s="1">
        <f>((G289-H289)/I289*calibration_curve!$C$2*60)/VLOOKUP(C289,key!A:C,2,FALSE)</f>
        <v>261363.20000000001</v>
      </c>
      <c r="K289" s="1">
        <v>30</v>
      </c>
    </row>
    <row r="290" spans="1:11" x14ac:dyDescent="0.4">
      <c r="A290" s="9">
        <v>20210407</v>
      </c>
      <c r="B290" s="9">
        <v>-10</v>
      </c>
      <c r="C290" s="1" t="s">
        <v>227</v>
      </c>
      <c r="D290" s="1" t="str">
        <f>VLOOKUP(C290,key!A:C,3,FALSE)</f>
        <v>T-heat</v>
      </c>
      <c r="E290" s="1" t="str">
        <f t="shared" si="8"/>
        <v>T_12_-10</v>
      </c>
      <c r="F290" s="1" t="str">
        <f t="shared" si="9"/>
        <v>T</v>
      </c>
      <c r="G290" s="1">
        <v>71</v>
      </c>
      <c r="H290" s="1">
        <v>46</v>
      </c>
      <c r="I290" s="1">
        <v>70</v>
      </c>
      <c r="J290" s="1">
        <f>((G290-H290)/I290*calibration_curve!$C$2*60)/VLOOKUP(C290,key!A:C,2,FALSE)</f>
        <v>178591.83673469388</v>
      </c>
      <c r="K290" s="1">
        <v>12</v>
      </c>
    </row>
    <row r="291" spans="1:11" x14ac:dyDescent="0.4">
      <c r="A291" s="11">
        <v>44305</v>
      </c>
      <c r="B291" s="10">
        <v>1</v>
      </c>
      <c r="C291" s="1" t="s">
        <v>227</v>
      </c>
      <c r="D291" s="1" t="str">
        <f>VLOOKUP(C291,key!A:C,3,FALSE)</f>
        <v>T-heat</v>
      </c>
      <c r="E291" s="1" t="str">
        <f t="shared" si="8"/>
        <v>T_30_1</v>
      </c>
      <c r="F291" s="1" t="str">
        <f t="shared" si="9"/>
        <v>T</v>
      </c>
      <c r="G291" s="1">
        <v>72</v>
      </c>
      <c r="H291" s="1">
        <v>64</v>
      </c>
      <c r="I291" s="1">
        <v>30</v>
      </c>
      <c r="J291" s="1">
        <f>((G291-H291)/I291*calibration_curve!$C$2*60)/VLOOKUP(C291,key!A:C,2,FALSE)</f>
        <v>133348.57142857145</v>
      </c>
      <c r="K291" s="1">
        <v>30</v>
      </c>
    </row>
    <row r="292" spans="1:11" x14ac:dyDescent="0.4">
      <c r="A292" s="9">
        <v>20210407</v>
      </c>
      <c r="B292" s="9">
        <v>-10</v>
      </c>
      <c r="C292" s="1" t="s">
        <v>228</v>
      </c>
      <c r="D292" s="1" t="str">
        <f>VLOOKUP(C292,key!A:C,3,FALSE)</f>
        <v>T-heat</v>
      </c>
      <c r="E292" s="1" t="str">
        <f t="shared" si="8"/>
        <v>T_12_-10</v>
      </c>
      <c r="F292" s="1" t="str">
        <f t="shared" si="9"/>
        <v>T</v>
      </c>
      <c r="G292" s="1">
        <v>70</v>
      </c>
      <c r="H292" s="1">
        <v>42</v>
      </c>
      <c r="I292" s="1">
        <v>70</v>
      </c>
      <c r="J292" s="1">
        <f>((G292-H292)/I292*calibration_curve!$C$2*60)/VLOOKUP(C292,key!A:C,2,FALSE)</f>
        <v>200022.85714285716</v>
      </c>
      <c r="K292" s="1">
        <v>12</v>
      </c>
    </row>
    <row r="293" spans="1:11" x14ac:dyDescent="0.4">
      <c r="A293" s="11">
        <v>44305</v>
      </c>
      <c r="B293" s="10">
        <v>1</v>
      </c>
      <c r="C293" s="1" t="s">
        <v>228</v>
      </c>
      <c r="D293" s="1" t="str">
        <f>VLOOKUP(C293,key!A:C,3,FALSE)</f>
        <v>T-heat</v>
      </c>
      <c r="E293" s="1" t="str">
        <f t="shared" si="8"/>
        <v>T_30_1</v>
      </c>
      <c r="F293" s="1" t="str">
        <f t="shared" si="9"/>
        <v>T</v>
      </c>
      <c r="G293" s="1">
        <v>72</v>
      </c>
      <c r="H293" s="1">
        <v>63</v>
      </c>
      <c r="I293" s="1">
        <v>30</v>
      </c>
      <c r="J293" s="1">
        <f>((G293-H293)/I293*calibration_curve!$C$2*60)/VLOOKUP(C293,key!A:C,2,FALSE)</f>
        <v>150017.14285714287</v>
      </c>
      <c r="K293" s="1">
        <v>30</v>
      </c>
    </row>
    <row r="294" spans="1:11" x14ac:dyDescent="0.4">
      <c r="A294" s="9">
        <v>20210407</v>
      </c>
      <c r="B294" s="9">
        <v>-10</v>
      </c>
      <c r="C294" s="1" t="s">
        <v>229</v>
      </c>
      <c r="D294" s="1" t="str">
        <f>VLOOKUP(C294,key!A:C,3,FALSE)</f>
        <v>T-heat</v>
      </c>
      <c r="E294" s="1" t="str">
        <f t="shared" si="8"/>
        <v>T_12_-10</v>
      </c>
      <c r="F294" s="1" t="str">
        <f t="shared" si="9"/>
        <v>T</v>
      </c>
      <c r="G294" s="1">
        <v>69</v>
      </c>
      <c r="H294" s="1">
        <v>41</v>
      </c>
      <c r="I294" s="1">
        <v>70</v>
      </c>
      <c r="J294" s="1">
        <f>((G294-H294)/I294*calibration_curve!$C$2*60)/VLOOKUP(C294,key!A:C,2,FALSE)</f>
        <v>186688</v>
      </c>
      <c r="K294" s="1">
        <v>12</v>
      </c>
    </row>
    <row r="295" spans="1:11" x14ac:dyDescent="0.4">
      <c r="A295" s="11">
        <v>44305</v>
      </c>
      <c r="B295" s="10">
        <v>1</v>
      </c>
      <c r="C295" s="1" t="s">
        <v>229</v>
      </c>
      <c r="D295" s="1" t="str">
        <f>VLOOKUP(C295,key!A:C,3,FALSE)</f>
        <v>T-heat</v>
      </c>
      <c r="E295" s="1" t="str">
        <f t="shared" si="8"/>
        <v>T_30_1</v>
      </c>
      <c r="F295" s="1" t="str">
        <f t="shared" si="9"/>
        <v>T</v>
      </c>
      <c r="G295" s="1">
        <v>72</v>
      </c>
      <c r="H295" s="1">
        <v>62</v>
      </c>
      <c r="I295" s="1">
        <v>30</v>
      </c>
      <c r="J295" s="1">
        <f>((G295-H295)/I295*calibration_curve!$C$2*60)/VLOOKUP(C295,key!A:C,2,FALSE)</f>
        <v>155573.33333333331</v>
      </c>
      <c r="K295" s="1">
        <v>30</v>
      </c>
    </row>
    <row r="296" spans="1:11" x14ac:dyDescent="0.4">
      <c r="A296" s="9">
        <v>20210407</v>
      </c>
      <c r="B296" s="9">
        <v>-10</v>
      </c>
      <c r="C296" s="1" t="s">
        <v>230</v>
      </c>
      <c r="D296" s="1" t="str">
        <f>VLOOKUP(C296,key!A:C,3,FALSE)</f>
        <v>T-heat</v>
      </c>
      <c r="E296" s="1" t="str">
        <f t="shared" si="8"/>
        <v>T_12_-10</v>
      </c>
      <c r="F296" s="1" t="str">
        <f t="shared" si="9"/>
        <v>T</v>
      </c>
      <c r="G296" s="1">
        <v>66</v>
      </c>
      <c r="H296" s="1">
        <v>46</v>
      </c>
      <c r="I296" s="1">
        <v>70</v>
      </c>
      <c r="J296" s="1">
        <f>((G296-H296)/I296*calibration_curve!$C$2*60)/VLOOKUP(C296,key!A:C,2,FALSE)</f>
        <v>160018.28571428571</v>
      </c>
      <c r="K296" s="1">
        <v>12</v>
      </c>
    </row>
    <row r="297" spans="1:11" x14ac:dyDescent="0.4">
      <c r="A297" s="11">
        <v>44305</v>
      </c>
      <c r="B297" s="10">
        <v>1</v>
      </c>
      <c r="C297" s="1" t="s">
        <v>230</v>
      </c>
      <c r="D297" s="1" t="str">
        <f>VLOOKUP(C297,key!A:C,3,FALSE)</f>
        <v>T-heat</v>
      </c>
      <c r="E297" s="1" t="str">
        <f t="shared" si="8"/>
        <v>T_30_1</v>
      </c>
      <c r="F297" s="1" t="str">
        <f t="shared" si="9"/>
        <v>T</v>
      </c>
      <c r="G297" s="1">
        <v>72</v>
      </c>
      <c r="H297" s="1">
        <v>63</v>
      </c>
      <c r="I297" s="1">
        <v>30</v>
      </c>
      <c r="J297" s="1">
        <f>((G297-H297)/I297*calibration_curve!$C$2*60)/VLOOKUP(C297,key!A:C,2,FALSE)</f>
        <v>168019.20000000001</v>
      </c>
      <c r="K297" s="1">
        <v>30</v>
      </c>
    </row>
    <row r="298" spans="1:11" x14ac:dyDescent="0.4">
      <c r="A298" s="9">
        <v>20210407</v>
      </c>
      <c r="B298" s="9">
        <v>-10</v>
      </c>
      <c r="C298" s="1" t="s">
        <v>231</v>
      </c>
      <c r="D298" s="1" t="str">
        <f>VLOOKUP(C298,key!A:C,3,FALSE)</f>
        <v>T-heat</v>
      </c>
      <c r="E298" s="1" t="str">
        <f t="shared" si="8"/>
        <v>T_12_-10</v>
      </c>
      <c r="F298" s="1" t="str">
        <f t="shared" si="9"/>
        <v>T</v>
      </c>
      <c r="G298" s="1">
        <v>69</v>
      </c>
      <c r="H298" s="1">
        <v>45</v>
      </c>
      <c r="I298" s="1">
        <v>70</v>
      </c>
      <c r="J298" s="1">
        <f>((G298-H298)/I298*calibration_curve!$C$2*60)/VLOOKUP(C298,key!A:C,2,FALSE)</f>
        <v>177798.09523809524</v>
      </c>
      <c r="K298" s="1">
        <v>12</v>
      </c>
    </row>
    <row r="299" spans="1:11" x14ac:dyDescent="0.4">
      <c r="A299" s="11">
        <v>44305</v>
      </c>
      <c r="B299" s="10">
        <v>1</v>
      </c>
      <c r="C299" s="1" t="s">
        <v>231</v>
      </c>
      <c r="D299" s="1" t="str">
        <f>VLOOKUP(C299,key!A:C,3,FALSE)</f>
        <v>T-heat</v>
      </c>
      <c r="E299" s="1" t="str">
        <f t="shared" si="8"/>
        <v>T_30_1</v>
      </c>
      <c r="F299" s="1" t="str">
        <f t="shared" si="9"/>
        <v>T</v>
      </c>
      <c r="G299" s="1">
        <v>72</v>
      </c>
      <c r="H299" s="1">
        <v>65</v>
      </c>
      <c r="I299" s="1">
        <v>30</v>
      </c>
      <c r="J299" s="1">
        <f>((G299-H299)/I299*calibration_curve!$C$2*60)/VLOOKUP(C299,key!A:C,2,FALSE)</f>
        <v>121001.48148148147</v>
      </c>
      <c r="K299" s="1">
        <v>30</v>
      </c>
    </row>
    <row r="300" spans="1:11" x14ac:dyDescent="0.4">
      <c r="A300" s="9">
        <v>20210407</v>
      </c>
      <c r="B300" s="9">
        <v>-10</v>
      </c>
      <c r="C300" s="1" t="s">
        <v>10</v>
      </c>
      <c r="D300" s="1" t="str">
        <f>VLOOKUP(C300,key!A:C,3,FALSE)</f>
        <v>T-heat</v>
      </c>
      <c r="E300" s="1" t="str">
        <f t="shared" si="8"/>
        <v>T_12_-10</v>
      </c>
      <c r="F300" s="1" t="str">
        <f t="shared" si="9"/>
        <v>T</v>
      </c>
      <c r="G300" s="1">
        <v>69</v>
      </c>
      <c r="H300" s="1">
        <v>48</v>
      </c>
      <c r="I300" s="1">
        <v>70</v>
      </c>
      <c r="J300" s="1">
        <f>((G300-H300)/I300*calibration_curve!$C$2*60)/VLOOKUP(C300,key!A:C,2,FALSE)</f>
        <v>168019.20000000001</v>
      </c>
      <c r="K300" s="1">
        <v>12</v>
      </c>
    </row>
    <row r="301" spans="1:11" x14ac:dyDescent="0.4">
      <c r="A301" s="11">
        <v>20210419</v>
      </c>
      <c r="B301" s="10">
        <v>1</v>
      </c>
      <c r="C301" s="1" t="s">
        <v>10</v>
      </c>
      <c r="D301" s="1" t="str">
        <f>VLOOKUP(C301,key!A:C,3,FALSE)</f>
        <v>T-heat</v>
      </c>
      <c r="E301" s="1" t="str">
        <f t="shared" si="8"/>
        <v>T_30_1</v>
      </c>
      <c r="F301" s="1" t="str">
        <f t="shared" si="9"/>
        <v>T</v>
      </c>
      <c r="G301" s="1">
        <v>72</v>
      </c>
      <c r="H301" s="1">
        <v>62</v>
      </c>
      <c r="I301" s="1">
        <v>30</v>
      </c>
      <c r="J301" s="1">
        <f>((G301-H301)/I301*calibration_curve!$C$2*60)/VLOOKUP(C301,key!A:C,2,FALSE)</f>
        <v>186687.99999999997</v>
      </c>
      <c r="K301" s="1">
        <v>30</v>
      </c>
    </row>
    <row r="302" spans="1:11" x14ac:dyDescent="0.4">
      <c r="A302" s="9">
        <v>20210407</v>
      </c>
      <c r="B302" s="9">
        <v>-10</v>
      </c>
      <c r="C302" s="1" t="s">
        <v>11</v>
      </c>
      <c r="D302" s="1" t="str">
        <f>VLOOKUP(C302,key!A:C,3,FALSE)</f>
        <v>T-heat</v>
      </c>
      <c r="E302" s="1" t="str">
        <f t="shared" si="8"/>
        <v>T_12_-10</v>
      </c>
      <c r="F302" s="1" t="str">
        <f t="shared" si="9"/>
        <v>T</v>
      </c>
      <c r="G302" s="1">
        <v>67</v>
      </c>
      <c r="H302" s="1">
        <v>53</v>
      </c>
      <c r="I302" s="1">
        <v>50</v>
      </c>
      <c r="J302" s="1">
        <f>((G302-H302)/I302*calibration_curve!$C$2*60)/VLOOKUP(C302,key!A:C,2,FALSE)</f>
        <v>178202.18181818182</v>
      </c>
      <c r="K302" s="1">
        <v>12</v>
      </c>
    </row>
    <row r="303" spans="1:11" x14ac:dyDescent="0.4">
      <c r="A303" s="11">
        <v>20210419</v>
      </c>
      <c r="B303" s="10">
        <v>1</v>
      </c>
      <c r="C303" s="1" t="s">
        <v>11</v>
      </c>
      <c r="D303" s="1" t="str">
        <f>VLOOKUP(C303,key!A:C,3,FALSE)</f>
        <v>T-heat</v>
      </c>
      <c r="E303" s="1" t="str">
        <f t="shared" si="8"/>
        <v>T_30_1</v>
      </c>
      <c r="F303" s="1" t="str">
        <f t="shared" si="9"/>
        <v>T</v>
      </c>
      <c r="G303" s="1">
        <v>72</v>
      </c>
      <c r="H303" s="1">
        <v>62</v>
      </c>
      <c r="I303" s="1">
        <v>30</v>
      </c>
      <c r="J303" s="1">
        <f>((G303-H303)/I303*calibration_curve!$C$2*60)/VLOOKUP(C303,key!A:C,2,FALSE)</f>
        <v>212145.4545454545</v>
      </c>
      <c r="K303" s="1">
        <v>30</v>
      </c>
    </row>
    <row r="304" spans="1:11" x14ac:dyDescent="0.4">
      <c r="A304" s="9">
        <v>20210407</v>
      </c>
      <c r="B304" s="9">
        <v>-10</v>
      </c>
      <c r="C304" s="1" t="s">
        <v>12</v>
      </c>
      <c r="D304" s="1" t="str">
        <f>VLOOKUP(C304,key!A:C,3,FALSE)</f>
        <v>T-heat</v>
      </c>
      <c r="E304" s="1" t="str">
        <f t="shared" si="8"/>
        <v>T_12_-10</v>
      </c>
      <c r="F304" s="1" t="str">
        <f t="shared" si="9"/>
        <v>T</v>
      </c>
      <c r="G304" s="1">
        <v>64</v>
      </c>
      <c r="H304" s="1">
        <v>50</v>
      </c>
      <c r="I304" s="1">
        <v>50</v>
      </c>
      <c r="J304" s="1">
        <f>((G304-H304)/I304*calibration_curve!$C$2*60)/VLOOKUP(C304,key!A:C,2,FALSE)</f>
        <v>150786.46153846156</v>
      </c>
      <c r="K304" s="1">
        <v>12</v>
      </c>
    </row>
    <row r="305" spans="1:11" x14ac:dyDescent="0.4">
      <c r="A305" s="11">
        <v>20210419</v>
      </c>
      <c r="B305" s="10">
        <v>1</v>
      </c>
      <c r="C305" s="1" t="s">
        <v>12</v>
      </c>
      <c r="D305" s="1" t="str">
        <f>VLOOKUP(C305,key!A:C,3,FALSE)</f>
        <v>T-heat</v>
      </c>
      <c r="E305" s="1" t="str">
        <f t="shared" si="8"/>
        <v>T_30_1</v>
      </c>
      <c r="F305" s="1" t="str">
        <f t="shared" si="9"/>
        <v>T</v>
      </c>
      <c r="G305" s="1">
        <v>72</v>
      </c>
      <c r="H305" s="1">
        <v>62</v>
      </c>
      <c r="I305" s="1">
        <v>30</v>
      </c>
      <c r="J305" s="1">
        <f>((G305-H305)/I305*calibration_curve!$C$2*60)/VLOOKUP(C305,key!A:C,2,FALSE)</f>
        <v>179507.69230769228</v>
      </c>
      <c r="K305" s="1">
        <v>30</v>
      </c>
    </row>
    <row r="306" spans="1:11" x14ac:dyDescent="0.4">
      <c r="A306" s="9">
        <v>20210407</v>
      </c>
      <c r="B306" s="9">
        <v>-10</v>
      </c>
      <c r="C306" s="1" t="s">
        <v>13</v>
      </c>
      <c r="D306" s="1" t="str">
        <f>VLOOKUP(C306,key!A:C,3,FALSE)</f>
        <v>T-heat</v>
      </c>
      <c r="E306" s="1" t="str">
        <f t="shared" si="8"/>
        <v>T_12_-10</v>
      </c>
      <c r="F306" s="1" t="str">
        <f t="shared" si="9"/>
        <v>T</v>
      </c>
      <c r="G306" s="1">
        <v>67</v>
      </c>
      <c r="H306" s="1">
        <v>47</v>
      </c>
      <c r="I306" s="1">
        <v>50</v>
      </c>
      <c r="J306" s="1">
        <f>((G306-H306)/I306*calibration_curve!$C$2*60)/VLOOKUP(C306,key!A:C,2,FALSE)</f>
        <v>266697.14285714284</v>
      </c>
      <c r="K306" s="1">
        <v>12</v>
      </c>
    </row>
    <row r="307" spans="1:11" x14ac:dyDescent="0.4">
      <c r="A307" s="11">
        <v>20210419</v>
      </c>
      <c r="B307" s="10">
        <v>1</v>
      </c>
      <c r="C307" s="1" t="s">
        <v>13</v>
      </c>
      <c r="D307" s="1" t="str">
        <f>VLOOKUP(C307,key!A:C,3,FALSE)</f>
        <v>T-heat</v>
      </c>
      <c r="E307" s="1" t="str">
        <f t="shared" si="8"/>
        <v>T_30_1</v>
      </c>
      <c r="F307" s="1" t="str">
        <f t="shared" si="9"/>
        <v>T</v>
      </c>
      <c r="G307" s="1">
        <v>72</v>
      </c>
      <c r="H307" s="1">
        <v>64</v>
      </c>
      <c r="I307" s="1">
        <v>30</v>
      </c>
      <c r="J307" s="1">
        <f>((G307-H307)/I307*calibration_curve!$C$2*60)/VLOOKUP(C307,key!A:C,2,FALSE)</f>
        <v>177798.09523809524</v>
      </c>
      <c r="K307" s="1">
        <v>30</v>
      </c>
    </row>
    <row r="308" spans="1:11" x14ac:dyDescent="0.4">
      <c r="A308" s="11">
        <v>20210419</v>
      </c>
      <c r="B308" s="10">
        <v>5</v>
      </c>
      <c r="C308" s="1" t="s">
        <v>13</v>
      </c>
      <c r="D308" s="1" t="str">
        <f>VLOOKUP(C308,key!A:C,3,FALSE)</f>
        <v>T-heat</v>
      </c>
      <c r="E308" s="1" t="str">
        <f t="shared" si="8"/>
        <v>T_30_5</v>
      </c>
      <c r="F308" s="1" t="str">
        <f t="shared" si="9"/>
        <v>T</v>
      </c>
      <c r="G308" s="1">
        <v>79</v>
      </c>
      <c r="H308" s="1">
        <v>39</v>
      </c>
      <c r="I308" s="1">
        <v>40</v>
      </c>
      <c r="J308" s="1">
        <f>((G308-H308)/I308*calibration_curve!$C$2*60)/VLOOKUP(C308,key!A:C,2,FALSE)</f>
        <v>666742.85714285716</v>
      </c>
      <c r="K308" s="1">
        <v>30</v>
      </c>
    </row>
    <row r="309" spans="1:11" x14ac:dyDescent="0.4">
      <c r="A309" s="9">
        <v>20210430</v>
      </c>
      <c r="B309" s="10">
        <v>10</v>
      </c>
      <c r="C309" s="1" t="s">
        <v>13</v>
      </c>
      <c r="D309" s="1" t="str">
        <f>VLOOKUP(C309,key!A:C,3,FALSE)</f>
        <v>T-heat</v>
      </c>
      <c r="E309" s="1" t="str">
        <f t="shared" si="8"/>
        <v>T_30_10</v>
      </c>
      <c r="F309" s="1" t="str">
        <f t="shared" si="9"/>
        <v>T</v>
      </c>
      <c r="G309" s="1">
        <v>74</v>
      </c>
      <c r="H309" s="3">
        <v>20</v>
      </c>
      <c r="I309" s="1">
        <v>35</v>
      </c>
      <c r="J309" s="1">
        <f>((G309-H309)/I309*calibration_curve!$C$2*60)/VLOOKUP(C309,key!A:C,2,FALSE)</f>
        <v>1028688.9795918368</v>
      </c>
      <c r="K309" s="1">
        <v>30</v>
      </c>
    </row>
    <row r="310" spans="1:11" x14ac:dyDescent="0.4">
      <c r="A310" s="1">
        <v>20210503</v>
      </c>
      <c r="B310" s="10">
        <v>15</v>
      </c>
      <c r="C310" s="1" t="s">
        <v>13</v>
      </c>
      <c r="D310" s="1" t="str">
        <f>VLOOKUP(C310,key!A:C,3,FALSE)</f>
        <v>T-heat</v>
      </c>
      <c r="E310" s="1" t="str">
        <f t="shared" si="8"/>
        <v>T_30_15</v>
      </c>
      <c r="F310" s="1" t="str">
        <f t="shared" si="9"/>
        <v>T</v>
      </c>
      <c r="G310" s="1">
        <v>95</v>
      </c>
      <c r="H310" s="3">
        <v>4</v>
      </c>
      <c r="I310" s="1">
        <v>35</v>
      </c>
      <c r="J310" s="1">
        <f>((G310-H310)/I310*calibration_curve!$C$2*60)/VLOOKUP(C310,key!A:C,2,FALSE)</f>
        <v>1733531.4285714284</v>
      </c>
      <c r="K310" s="1">
        <v>30</v>
      </c>
    </row>
    <row r="311" spans="1:11" x14ac:dyDescent="0.4">
      <c r="A311" s="9">
        <v>20210507</v>
      </c>
      <c r="B311" s="9">
        <v>20</v>
      </c>
      <c r="C311" s="1" t="s">
        <v>13</v>
      </c>
      <c r="D311" s="1" t="str">
        <f>VLOOKUP(C311,key!A:C,3,FALSE)</f>
        <v>T-heat</v>
      </c>
      <c r="E311" s="1" t="str">
        <f t="shared" si="8"/>
        <v>T_30_20</v>
      </c>
      <c r="F311" s="1" t="str">
        <f t="shared" si="9"/>
        <v>T</v>
      </c>
      <c r="G311" s="1">
        <v>73</v>
      </c>
      <c r="H311" s="1">
        <v>2</v>
      </c>
      <c r="I311" s="1">
        <v>35</v>
      </c>
      <c r="J311" s="1">
        <f>((G311-H311)/I311*calibration_curve!$C$2*60)/VLOOKUP(C311,key!A:C,2,FALSE)</f>
        <v>1352535.5102040817</v>
      </c>
      <c r="K311" s="1">
        <v>30</v>
      </c>
    </row>
    <row r="312" spans="1:11" x14ac:dyDescent="0.4">
      <c r="A312" s="9">
        <v>20210407</v>
      </c>
      <c r="B312" s="9">
        <v>-10</v>
      </c>
      <c r="C312" s="1" t="s">
        <v>14</v>
      </c>
      <c r="D312" s="1" t="str">
        <f>VLOOKUP(C312,key!A:C,3,FALSE)</f>
        <v>T-heat</v>
      </c>
      <c r="E312" s="1" t="str">
        <f t="shared" si="8"/>
        <v>T_12_-10</v>
      </c>
      <c r="F312" s="1" t="str">
        <f t="shared" si="9"/>
        <v>T</v>
      </c>
      <c r="G312" s="1">
        <v>67</v>
      </c>
      <c r="H312" s="1">
        <v>40</v>
      </c>
      <c r="I312" s="1">
        <v>50</v>
      </c>
      <c r="J312" s="1">
        <f>((G312-H312)/I312*calibration_curve!$C$2*60)/VLOOKUP(C312,key!A:C,2,FALSE)</f>
        <v>343675.63636363635</v>
      </c>
      <c r="K312" s="1">
        <v>12</v>
      </c>
    </row>
    <row r="313" spans="1:11" x14ac:dyDescent="0.4">
      <c r="A313" s="11">
        <v>20210419</v>
      </c>
      <c r="B313" s="10">
        <v>1</v>
      </c>
      <c r="C313" s="1" t="s">
        <v>14</v>
      </c>
      <c r="D313" s="1" t="str">
        <f>VLOOKUP(C313,key!A:C,3,FALSE)</f>
        <v>T-heat</v>
      </c>
      <c r="E313" s="1" t="str">
        <f t="shared" si="8"/>
        <v>T_30_1</v>
      </c>
      <c r="F313" s="1" t="str">
        <f t="shared" si="9"/>
        <v>T</v>
      </c>
      <c r="G313" s="1">
        <v>72</v>
      </c>
      <c r="H313" s="1">
        <v>61</v>
      </c>
      <c r="I313" s="1">
        <v>30</v>
      </c>
      <c r="J313" s="1">
        <f>((G313-H313)/I313*calibration_curve!$C$2*60)/VLOOKUP(C313,key!A:C,2,FALSE)</f>
        <v>233359.99999999997</v>
      </c>
      <c r="K313" s="1">
        <v>30</v>
      </c>
    </row>
    <row r="314" spans="1:11" x14ac:dyDescent="0.4">
      <c r="A314" s="11">
        <v>20210419</v>
      </c>
      <c r="B314" s="10">
        <v>5</v>
      </c>
      <c r="C314" s="1" t="s">
        <v>14</v>
      </c>
      <c r="D314" s="1" t="str">
        <f>VLOOKUP(C314,key!A:C,3,FALSE)</f>
        <v>T-heat</v>
      </c>
      <c r="E314" s="1" t="str">
        <f t="shared" si="8"/>
        <v>T_30_5</v>
      </c>
      <c r="F314" s="1" t="str">
        <f t="shared" si="9"/>
        <v>T</v>
      </c>
      <c r="G314" s="1">
        <v>76</v>
      </c>
      <c r="H314" s="1">
        <v>24</v>
      </c>
      <c r="I314" s="1">
        <v>40</v>
      </c>
      <c r="J314" s="1">
        <f>((G314-H314)/I314*calibration_curve!$C$2*60)/VLOOKUP(C314,key!A:C,2,FALSE)</f>
        <v>827367.27272727271</v>
      </c>
      <c r="K314" s="1">
        <v>30</v>
      </c>
    </row>
    <row r="315" spans="1:11" x14ac:dyDescent="0.4">
      <c r="A315" s="9">
        <v>20210430</v>
      </c>
      <c r="B315" s="10">
        <v>10</v>
      </c>
      <c r="C315" s="1" t="s">
        <v>14</v>
      </c>
      <c r="D315" s="1" t="str">
        <f>VLOOKUP(C315,key!A:C,3,FALSE)</f>
        <v>T-heat</v>
      </c>
      <c r="E315" s="1" t="str">
        <f t="shared" si="8"/>
        <v>T_30_10</v>
      </c>
      <c r="F315" s="1" t="str">
        <f t="shared" si="9"/>
        <v>T</v>
      </c>
      <c r="G315" s="1">
        <v>75</v>
      </c>
      <c r="H315" s="3">
        <v>39</v>
      </c>
      <c r="I315" s="1">
        <v>35</v>
      </c>
      <c r="J315" s="1">
        <f>((G315-H315)/I315*calibration_curve!$C$2*60)/VLOOKUP(C315,key!A:C,2,FALSE)</f>
        <v>654620.2597402595</v>
      </c>
      <c r="K315" s="1">
        <v>30</v>
      </c>
    </row>
    <row r="316" spans="1:11" x14ac:dyDescent="0.4">
      <c r="A316" s="1">
        <v>20210503</v>
      </c>
      <c r="B316" s="10">
        <v>15</v>
      </c>
      <c r="C316" s="1" t="s">
        <v>14</v>
      </c>
      <c r="D316" s="1" t="str">
        <f>VLOOKUP(C316,key!A:C,3,FALSE)</f>
        <v>T-heat</v>
      </c>
      <c r="E316" s="1" t="str">
        <f t="shared" si="8"/>
        <v>T_30_15</v>
      </c>
      <c r="F316" s="1" t="str">
        <f t="shared" si="9"/>
        <v>T</v>
      </c>
      <c r="G316" s="1">
        <v>72</v>
      </c>
      <c r="H316" s="1">
        <v>15</v>
      </c>
      <c r="I316" s="1">
        <v>35</v>
      </c>
      <c r="J316" s="1">
        <f>((G316-H316)/I316*calibration_curve!$C$2*60)/VLOOKUP(C316,key!A:C,2,FALSE)</f>
        <v>1036482.0779220778</v>
      </c>
      <c r="K316" s="1">
        <v>30</v>
      </c>
    </row>
    <row r="317" spans="1:11" x14ac:dyDescent="0.4">
      <c r="A317" s="9">
        <v>20210507</v>
      </c>
      <c r="B317" s="9">
        <v>20</v>
      </c>
      <c r="C317" s="1" t="s">
        <v>14</v>
      </c>
      <c r="D317" s="1" t="str">
        <f>VLOOKUP(C317,key!A:C,3,FALSE)</f>
        <v>T-heat</v>
      </c>
      <c r="E317" s="1" t="str">
        <f t="shared" si="8"/>
        <v>T_30_20</v>
      </c>
      <c r="F317" s="1" t="str">
        <f t="shared" si="9"/>
        <v>T</v>
      </c>
      <c r="G317" s="1">
        <v>70</v>
      </c>
      <c r="H317" s="1">
        <v>14</v>
      </c>
      <c r="I317" s="1">
        <v>35</v>
      </c>
      <c r="J317" s="1">
        <f>((G317-H317)/I317*calibration_curve!$C$2*60)/VLOOKUP(C317,key!A:C,2,FALSE)</f>
        <v>1018298.1818181818</v>
      </c>
      <c r="K317" s="1">
        <v>30</v>
      </c>
    </row>
    <row r="318" spans="1:11" x14ac:dyDescent="0.4">
      <c r="A318" s="9">
        <v>20210407</v>
      </c>
      <c r="B318" s="9">
        <v>-10</v>
      </c>
      <c r="C318" s="1" t="s">
        <v>15</v>
      </c>
      <c r="D318" s="1" t="str">
        <f>VLOOKUP(C318,key!A:C,3,FALSE)</f>
        <v>T-heat</v>
      </c>
      <c r="E318" s="1" t="str">
        <f t="shared" si="8"/>
        <v>T_12_-10</v>
      </c>
      <c r="F318" s="1" t="str">
        <f t="shared" si="9"/>
        <v>T</v>
      </c>
      <c r="G318" s="1">
        <v>67</v>
      </c>
      <c r="H318" s="1">
        <v>53</v>
      </c>
      <c r="I318" s="1">
        <v>50</v>
      </c>
      <c r="J318" s="1">
        <f>((G318-H318)/I318*calibration_curve!$C$2*60)/VLOOKUP(C318,key!A:C,2,FALSE)</f>
        <v>156817.92000000001</v>
      </c>
      <c r="K318" s="1">
        <v>12</v>
      </c>
    </row>
    <row r="319" spans="1:11" x14ac:dyDescent="0.4">
      <c r="A319" s="11">
        <v>20210419</v>
      </c>
      <c r="B319" s="10">
        <v>1</v>
      </c>
      <c r="C319" s="1" t="s">
        <v>15</v>
      </c>
      <c r="D319" s="1" t="str">
        <f>VLOOKUP(C319,key!A:C,3,FALSE)</f>
        <v>T-heat</v>
      </c>
      <c r="E319" s="1" t="str">
        <f t="shared" si="8"/>
        <v>T_30_1</v>
      </c>
      <c r="F319" s="1" t="str">
        <f t="shared" si="9"/>
        <v>T</v>
      </c>
      <c r="G319" s="1">
        <v>72</v>
      </c>
      <c r="H319" s="1">
        <v>56</v>
      </c>
      <c r="I319" s="1">
        <v>30</v>
      </c>
      <c r="J319" s="1">
        <f>((G319-H319)/I319*calibration_curve!$C$2*60)/VLOOKUP(C319,key!A:C,2,FALSE)</f>
        <v>298700.79999999999</v>
      </c>
      <c r="K319" s="1">
        <v>30</v>
      </c>
    </row>
    <row r="320" spans="1:11" x14ac:dyDescent="0.4">
      <c r="A320" s="11">
        <v>44309</v>
      </c>
      <c r="B320" s="10">
        <v>5</v>
      </c>
      <c r="C320" s="1" t="s">
        <v>15</v>
      </c>
      <c r="D320" s="1" t="str">
        <f>VLOOKUP(C320,key!A:C,3,FALSE)</f>
        <v>T-heat</v>
      </c>
      <c r="E320" s="1" t="str">
        <f t="shared" si="8"/>
        <v>T_30_5</v>
      </c>
      <c r="F320" s="1" t="str">
        <f t="shared" si="9"/>
        <v>T</v>
      </c>
      <c r="G320" s="1">
        <v>79</v>
      </c>
      <c r="H320" s="1">
        <v>53</v>
      </c>
      <c r="I320" s="1">
        <v>40</v>
      </c>
      <c r="J320" s="1">
        <f>((G320-H320)/I320*calibration_curve!$C$2*60)/VLOOKUP(C320,key!A:C,2,FALSE)</f>
        <v>364041.6</v>
      </c>
      <c r="K320" s="1">
        <v>30</v>
      </c>
    </row>
    <row r="321" spans="1:11" x14ac:dyDescent="0.4">
      <c r="A321" s="9">
        <v>20210407</v>
      </c>
      <c r="B321" s="9">
        <v>-10</v>
      </c>
      <c r="C321" s="1" t="s">
        <v>16</v>
      </c>
      <c r="D321" s="1" t="str">
        <f>VLOOKUP(C321,key!A:C,3,FALSE)</f>
        <v>T-heat</v>
      </c>
      <c r="E321" s="1" t="str">
        <f t="shared" si="8"/>
        <v>T_12_-10</v>
      </c>
      <c r="F321" s="1" t="str">
        <f t="shared" si="9"/>
        <v>T</v>
      </c>
      <c r="G321" s="1">
        <v>67</v>
      </c>
      <c r="H321" s="1">
        <v>46</v>
      </c>
      <c r="I321" s="1">
        <v>50</v>
      </c>
      <c r="J321" s="1">
        <f>((G321-H321)/I321*calibration_curve!$C$2*60)/VLOOKUP(C321,key!A:C,2,FALSE)</f>
        <v>245028</v>
      </c>
      <c r="K321" s="1">
        <v>12</v>
      </c>
    </row>
    <row r="322" spans="1:11" x14ac:dyDescent="0.4">
      <c r="A322" s="11">
        <v>20210419</v>
      </c>
      <c r="B322" s="10">
        <v>1</v>
      </c>
      <c r="C322" s="1" t="s">
        <v>16</v>
      </c>
      <c r="D322" s="1" t="str">
        <f>VLOOKUP(C322,key!A:C,3,FALSE)</f>
        <v>T-heat</v>
      </c>
      <c r="E322" s="1" t="str">
        <f t="shared" ref="E322:E385" si="10">F322&amp;"_"&amp;K322&amp;"_"&amp;B322</f>
        <v>T_30_1</v>
      </c>
      <c r="F322" s="1" t="str">
        <f t="shared" ref="F322:F385" si="11">LEFT(C322,1)</f>
        <v>T</v>
      </c>
      <c r="G322" s="1">
        <v>72</v>
      </c>
      <c r="H322" s="1">
        <v>62</v>
      </c>
      <c r="I322" s="1">
        <v>30</v>
      </c>
      <c r="J322" s="1">
        <f>((G322-H322)/I322*calibration_curve!$C$2*60)/VLOOKUP(C322,key!A:C,2,FALSE)</f>
        <v>194466.66666666666</v>
      </c>
      <c r="K322" s="1">
        <v>30</v>
      </c>
    </row>
    <row r="323" spans="1:11" x14ac:dyDescent="0.4">
      <c r="A323" s="11">
        <v>44309</v>
      </c>
      <c r="B323" s="10">
        <v>5</v>
      </c>
      <c r="C323" s="1" t="s">
        <v>16</v>
      </c>
      <c r="D323" s="1" t="str">
        <f>VLOOKUP(C323,key!A:C,3,FALSE)</f>
        <v>T-heat</v>
      </c>
      <c r="E323" s="1" t="str">
        <f t="shared" si="10"/>
        <v>T_30_5</v>
      </c>
      <c r="F323" s="1" t="str">
        <f t="shared" si="11"/>
        <v>T</v>
      </c>
      <c r="G323" s="1">
        <v>77</v>
      </c>
      <c r="H323" s="1">
        <v>64</v>
      </c>
      <c r="I323" s="1">
        <v>40</v>
      </c>
      <c r="J323" s="1">
        <f>((G323-H323)/I323*calibration_curve!$C$2*60)/VLOOKUP(C323,key!A:C,2,FALSE)</f>
        <v>189605</v>
      </c>
      <c r="K323" s="1">
        <v>30</v>
      </c>
    </row>
    <row r="324" spans="1:11" x14ac:dyDescent="0.4">
      <c r="A324" s="9">
        <v>20210430</v>
      </c>
      <c r="B324" s="10">
        <v>10</v>
      </c>
      <c r="C324" s="1" t="s">
        <v>16</v>
      </c>
      <c r="D324" s="1" t="str">
        <f>VLOOKUP(C324,key!A:C,3,FALSE)</f>
        <v>T-heat</v>
      </c>
      <c r="E324" s="1" t="str">
        <f t="shared" si="10"/>
        <v>T_30_10</v>
      </c>
      <c r="F324" s="1" t="str">
        <f t="shared" si="11"/>
        <v>T</v>
      </c>
      <c r="G324" s="1">
        <v>78</v>
      </c>
      <c r="H324" s="3">
        <v>36</v>
      </c>
      <c r="I324" s="1">
        <v>35</v>
      </c>
      <c r="J324" s="1">
        <f>((G324-H324)/I324*calibration_curve!$C$2*60)/VLOOKUP(C324,key!A:C,2,FALSE)</f>
        <v>700080</v>
      </c>
      <c r="K324" s="1">
        <v>30</v>
      </c>
    </row>
    <row r="325" spans="1:11" x14ac:dyDescent="0.4">
      <c r="A325" s="1">
        <v>20210503</v>
      </c>
      <c r="B325" s="10">
        <v>15</v>
      </c>
      <c r="C325" s="1" t="s">
        <v>16</v>
      </c>
      <c r="D325" s="1" t="str">
        <f>VLOOKUP(C325,key!A:C,3,FALSE)</f>
        <v>T-heat</v>
      </c>
      <c r="E325" s="1" t="str">
        <f t="shared" si="10"/>
        <v>T_30_15</v>
      </c>
      <c r="F325" s="1" t="str">
        <f t="shared" si="11"/>
        <v>T</v>
      </c>
      <c r="G325" s="1">
        <v>70</v>
      </c>
      <c r="H325" s="1">
        <v>28</v>
      </c>
      <c r="I325" s="1">
        <v>35</v>
      </c>
      <c r="J325" s="1">
        <f>((G325-H325)/I325*calibration_curve!$C$2*60)/VLOOKUP(C325,key!A:C,2,FALSE)</f>
        <v>700080</v>
      </c>
      <c r="K325" s="1">
        <v>30</v>
      </c>
    </row>
    <row r="326" spans="1:11" x14ac:dyDescent="0.4">
      <c r="A326" s="9">
        <v>20210507</v>
      </c>
      <c r="B326" s="9">
        <v>20</v>
      </c>
      <c r="C326" s="1" t="s">
        <v>16</v>
      </c>
      <c r="D326" s="1" t="str">
        <f>VLOOKUP(C326,key!A:C,3,FALSE)</f>
        <v>T-heat</v>
      </c>
      <c r="E326" s="1" t="str">
        <f t="shared" si="10"/>
        <v>T_30_20</v>
      </c>
      <c r="F326" s="1" t="str">
        <f t="shared" si="11"/>
        <v>T</v>
      </c>
      <c r="G326" s="1">
        <v>80</v>
      </c>
      <c r="H326" s="1">
        <v>7</v>
      </c>
      <c r="I326" s="1">
        <v>35</v>
      </c>
      <c r="J326" s="1">
        <f>((G326-H326)/I326*calibration_curve!$C$2*60)/VLOOKUP(C326,key!A:C,2,FALSE)</f>
        <v>1216805.7142857146</v>
      </c>
      <c r="K326" s="1">
        <v>30</v>
      </c>
    </row>
    <row r="327" spans="1:11" x14ac:dyDescent="0.4">
      <c r="A327" s="9">
        <v>20210407</v>
      </c>
      <c r="B327" s="9">
        <v>-10</v>
      </c>
      <c r="C327" s="1" t="s">
        <v>17</v>
      </c>
      <c r="D327" s="1" t="str">
        <f>VLOOKUP(C327,key!A:C,3,FALSE)</f>
        <v>T-heat</v>
      </c>
      <c r="E327" s="1" t="str">
        <f t="shared" si="10"/>
        <v>T_12_-10</v>
      </c>
      <c r="F327" s="1" t="str">
        <f t="shared" si="11"/>
        <v>T</v>
      </c>
      <c r="G327" s="1">
        <v>67</v>
      </c>
      <c r="H327" s="1">
        <v>42</v>
      </c>
      <c r="I327" s="1">
        <v>50</v>
      </c>
      <c r="J327" s="1">
        <f>((G327-H327)/I327*calibration_curve!$C$2*60)/VLOOKUP(C327,key!A:C,2,FALSE)</f>
        <v>241406.89655172414</v>
      </c>
      <c r="K327" s="1">
        <v>12</v>
      </c>
    </row>
    <row r="328" spans="1:11" x14ac:dyDescent="0.4">
      <c r="A328" s="11">
        <v>20210419</v>
      </c>
      <c r="B328" s="10">
        <v>1</v>
      </c>
      <c r="C328" s="1" t="s">
        <v>17</v>
      </c>
      <c r="D328" s="1" t="str">
        <f>VLOOKUP(C328,key!A:C,3,FALSE)</f>
        <v>T-heat</v>
      </c>
      <c r="E328" s="1" t="str">
        <f t="shared" si="10"/>
        <v>T_30_1</v>
      </c>
      <c r="F328" s="1" t="str">
        <f t="shared" si="11"/>
        <v>T</v>
      </c>
      <c r="G328" s="1">
        <v>72</v>
      </c>
      <c r="H328" s="1">
        <v>65</v>
      </c>
      <c r="I328" s="1">
        <v>30</v>
      </c>
      <c r="J328" s="1">
        <f>((G328-H328)/I328*calibration_curve!$C$2*60)/VLOOKUP(C328,key!A:C,2,FALSE)</f>
        <v>112656.55172413793</v>
      </c>
      <c r="K328" s="1">
        <v>30</v>
      </c>
    </row>
    <row r="329" spans="1:11" x14ac:dyDescent="0.4">
      <c r="A329" s="11">
        <v>44309</v>
      </c>
      <c r="B329" s="10">
        <v>5</v>
      </c>
      <c r="C329" s="1" t="s">
        <v>17</v>
      </c>
      <c r="D329" s="1" t="str">
        <f>VLOOKUP(C329,key!A:C,3,FALSE)</f>
        <v>T-heat</v>
      </c>
      <c r="E329" s="1" t="str">
        <f t="shared" si="10"/>
        <v>T_30_5</v>
      </c>
      <c r="F329" s="1" t="str">
        <f t="shared" si="11"/>
        <v>T</v>
      </c>
      <c r="G329" s="1">
        <v>79</v>
      </c>
      <c r="H329" s="1">
        <v>36</v>
      </c>
      <c r="I329" s="1">
        <v>40</v>
      </c>
      <c r="J329" s="1">
        <f>((G329-H329)/I329*calibration_curve!$C$2*60)/VLOOKUP(C329,key!A:C,2,FALSE)</f>
        <v>519024.8275862069</v>
      </c>
      <c r="K329" s="1">
        <v>30</v>
      </c>
    </row>
    <row r="330" spans="1:11" x14ac:dyDescent="0.4">
      <c r="A330" s="9">
        <v>20210430</v>
      </c>
      <c r="B330" s="10">
        <v>10</v>
      </c>
      <c r="C330" s="1" t="s">
        <v>17</v>
      </c>
      <c r="D330" s="1" t="str">
        <f>VLOOKUP(C330,key!A:C,3,FALSE)</f>
        <v>T-heat</v>
      </c>
      <c r="E330" s="1" t="str">
        <f t="shared" si="10"/>
        <v>T_30_10</v>
      </c>
      <c r="F330" s="1" t="str">
        <f t="shared" si="11"/>
        <v>T</v>
      </c>
      <c r="G330" s="1">
        <v>76</v>
      </c>
      <c r="H330" s="3">
        <v>22</v>
      </c>
      <c r="I330" s="1">
        <v>35</v>
      </c>
      <c r="J330" s="1">
        <f>((G330-H330)/I330*calibration_curve!$C$2*60)/VLOOKUP(C330,key!A:C,2,FALSE)</f>
        <v>744912.70935960603</v>
      </c>
      <c r="K330" s="1">
        <v>30</v>
      </c>
    </row>
    <row r="331" spans="1:11" x14ac:dyDescent="0.4">
      <c r="A331" s="1">
        <v>20210503</v>
      </c>
      <c r="B331" s="10">
        <v>15</v>
      </c>
      <c r="C331" s="1" t="s">
        <v>17</v>
      </c>
      <c r="D331" s="1" t="str">
        <f>VLOOKUP(C331,key!A:C,3,FALSE)</f>
        <v>T-heat</v>
      </c>
      <c r="E331" s="1" t="str">
        <f t="shared" si="10"/>
        <v>T_30_15</v>
      </c>
      <c r="F331" s="1" t="str">
        <f t="shared" si="11"/>
        <v>T</v>
      </c>
      <c r="G331" s="1">
        <v>68</v>
      </c>
      <c r="H331" s="1">
        <v>3</v>
      </c>
      <c r="I331" s="1">
        <v>35</v>
      </c>
      <c r="J331" s="1">
        <f>((G331-H331)/I331*calibration_curve!$C$2*60)/VLOOKUP(C331,key!A:C,2,FALSE)</f>
        <v>896654.18719211838</v>
      </c>
      <c r="K331" s="1">
        <v>30</v>
      </c>
    </row>
    <row r="332" spans="1:11" x14ac:dyDescent="0.4">
      <c r="A332" s="9">
        <v>20210507</v>
      </c>
      <c r="B332" s="9">
        <v>20</v>
      </c>
      <c r="C332" s="1" t="s">
        <v>17</v>
      </c>
      <c r="D332" s="1" t="str">
        <f>VLOOKUP(C332,key!A:C,3,FALSE)</f>
        <v>T-heat</v>
      </c>
      <c r="E332" s="1" t="str">
        <f t="shared" si="10"/>
        <v>T_30_20</v>
      </c>
      <c r="F332" s="1" t="str">
        <f t="shared" si="11"/>
        <v>T</v>
      </c>
      <c r="G332" s="1">
        <v>73</v>
      </c>
      <c r="H332" s="1">
        <v>4</v>
      </c>
      <c r="I332" s="1">
        <v>35</v>
      </c>
      <c r="J332" s="1">
        <f>((G332-H332)/I332*calibration_curve!$C$2*60)/VLOOKUP(C332,key!A:C,2,FALSE)</f>
        <v>951832.90640394099</v>
      </c>
      <c r="K332" s="1">
        <v>30</v>
      </c>
    </row>
    <row r="333" spans="1:11" x14ac:dyDescent="0.4">
      <c r="A333" s="9">
        <v>20210407</v>
      </c>
      <c r="B333" s="9">
        <v>-10</v>
      </c>
      <c r="C333" s="1" t="s">
        <v>18</v>
      </c>
      <c r="D333" s="1" t="str">
        <f>VLOOKUP(C333,key!A:C,3,FALSE)</f>
        <v>T-heat</v>
      </c>
      <c r="E333" s="1" t="str">
        <f t="shared" si="10"/>
        <v>T_12_-10</v>
      </c>
      <c r="F333" s="1" t="str">
        <f t="shared" si="11"/>
        <v>T</v>
      </c>
      <c r="G333" s="1">
        <v>67</v>
      </c>
      <c r="H333" s="1">
        <v>47</v>
      </c>
      <c r="I333" s="1">
        <v>50</v>
      </c>
      <c r="J333" s="1">
        <f>((G333-H333)/I333*calibration_curve!$C$2*60)/VLOOKUP(C333,key!A:C,2,FALSE)</f>
        <v>224025.60000000001</v>
      </c>
      <c r="K333" s="1">
        <v>12</v>
      </c>
    </row>
    <row r="334" spans="1:11" x14ac:dyDescent="0.4">
      <c r="A334" s="11">
        <v>20210419</v>
      </c>
      <c r="B334" s="10">
        <v>1</v>
      </c>
      <c r="C334" s="1" t="s">
        <v>18</v>
      </c>
      <c r="D334" s="1" t="str">
        <f>VLOOKUP(C334,key!A:C,3,FALSE)</f>
        <v>T-heat</v>
      </c>
      <c r="E334" s="1" t="str">
        <f t="shared" si="10"/>
        <v>T_30_1</v>
      </c>
      <c r="F334" s="1" t="str">
        <f t="shared" si="11"/>
        <v>T</v>
      </c>
      <c r="G334" s="1">
        <v>72</v>
      </c>
      <c r="H334" s="1">
        <v>61</v>
      </c>
      <c r="I334" s="1">
        <v>30</v>
      </c>
      <c r="J334" s="1">
        <f>((G334-H334)/I334*calibration_curve!$C$2*60)/VLOOKUP(C334,key!A:C,2,FALSE)</f>
        <v>205356.79999999999</v>
      </c>
      <c r="K334" s="1">
        <v>30</v>
      </c>
    </row>
    <row r="335" spans="1:11" x14ac:dyDescent="0.4">
      <c r="A335" s="11">
        <v>44309</v>
      </c>
      <c r="B335" s="10">
        <v>5</v>
      </c>
      <c r="C335" s="1" t="s">
        <v>18</v>
      </c>
      <c r="D335" s="1" t="str">
        <f>VLOOKUP(C335,key!A:C,3,FALSE)</f>
        <v>T-heat</v>
      </c>
      <c r="E335" s="1" t="str">
        <f t="shared" si="10"/>
        <v>T_30_5</v>
      </c>
      <c r="F335" s="1" t="str">
        <f t="shared" si="11"/>
        <v>T</v>
      </c>
      <c r="G335" s="1">
        <v>76</v>
      </c>
      <c r="H335" s="1">
        <v>41</v>
      </c>
      <c r="I335" s="1">
        <v>40</v>
      </c>
      <c r="J335" s="1">
        <f>((G335-H335)/I335*calibration_curve!$C$2*60)/VLOOKUP(C335,key!A:C,2,FALSE)</f>
        <v>490056</v>
      </c>
      <c r="K335" s="1">
        <v>30</v>
      </c>
    </row>
    <row r="336" spans="1:11" x14ac:dyDescent="0.4">
      <c r="A336" s="9">
        <v>20210430</v>
      </c>
      <c r="B336" s="10">
        <v>10</v>
      </c>
      <c r="C336" s="1" t="s">
        <v>18</v>
      </c>
      <c r="D336" s="1" t="str">
        <f>VLOOKUP(C336,key!A:C,3,FALSE)</f>
        <v>T-heat</v>
      </c>
      <c r="E336" s="1" t="str">
        <f t="shared" si="10"/>
        <v>T_30_10</v>
      </c>
      <c r="F336" s="1" t="str">
        <f t="shared" si="11"/>
        <v>T</v>
      </c>
      <c r="G336" s="1">
        <v>76</v>
      </c>
      <c r="H336" s="3">
        <v>40</v>
      </c>
      <c r="I336" s="1">
        <v>35</v>
      </c>
      <c r="J336" s="1">
        <f>((G336-H336)/I336*calibration_curve!$C$2*60)/VLOOKUP(C336,key!A:C,2,FALSE)</f>
        <v>576065.82857142843</v>
      </c>
      <c r="K336" s="1">
        <v>30</v>
      </c>
    </row>
    <row r="337" spans="1:11" x14ac:dyDescent="0.4">
      <c r="A337" s="1">
        <v>20210503</v>
      </c>
      <c r="B337" s="10">
        <v>15</v>
      </c>
      <c r="C337" s="1" t="s">
        <v>18</v>
      </c>
      <c r="D337" s="1" t="str">
        <f>VLOOKUP(C337,key!A:C,3,FALSE)</f>
        <v>T-heat</v>
      </c>
      <c r="E337" s="1" t="str">
        <f t="shared" si="10"/>
        <v>T_30_15</v>
      </c>
      <c r="F337" s="1" t="str">
        <f t="shared" si="11"/>
        <v>T</v>
      </c>
      <c r="G337" s="1">
        <v>70</v>
      </c>
      <c r="H337" s="1">
        <v>2</v>
      </c>
      <c r="I337" s="1">
        <v>35</v>
      </c>
      <c r="J337" s="1">
        <f>((G337-H337)/I337*calibration_curve!$C$2*60)/VLOOKUP(C337,key!A:C,2,FALSE)</f>
        <v>1088124.3428571429</v>
      </c>
      <c r="K337" s="1">
        <v>30</v>
      </c>
    </row>
    <row r="338" spans="1:11" x14ac:dyDescent="0.4">
      <c r="A338" s="9">
        <v>20210507</v>
      </c>
      <c r="B338" s="9">
        <v>20</v>
      </c>
      <c r="C338" s="1" t="s">
        <v>18</v>
      </c>
      <c r="D338" s="1" t="str">
        <f>VLOOKUP(C338,key!A:C,3,FALSE)</f>
        <v>T-heat</v>
      </c>
      <c r="E338" s="1" t="str">
        <f t="shared" si="10"/>
        <v>T_30_20</v>
      </c>
      <c r="F338" s="1" t="str">
        <f t="shared" si="11"/>
        <v>T</v>
      </c>
      <c r="G338" s="1">
        <v>71</v>
      </c>
      <c r="H338" s="1">
        <v>27</v>
      </c>
      <c r="I338" s="1">
        <v>35</v>
      </c>
      <c r="J338" s="1">
        <f>((G338-H338)/I338*calibration_curve!$C$2*60)/VLOOKUP(C338,key!A:C,2,FALSE)</f>
        <v>704080.45714285714</v>
      </c>
      <c r="K338" s="1">
        <v>30</v>
      </c>
    </row>
    <row r="339" spans="1:11" x14ac:dyDescent="0.4">
      <c r="A339" s="9">
        <v>20210407</v>
      </c>
      <c r="B339" s="9">
        <v>-10</v>
      </c>
      <c r="C339" s="1" t="s">
        <v>19</v>
      </c>
      <c r="D339" s="1" t="str">
        <f>VLOOKUP(C339,key!A:C,3,FALSE)</f>
        <v>T-heat</v>
      </c>
      <c r="E339" s="1" t="str">
        <f t="shared" si="10"/>
        <v>T_12_-10</v>
      </c>
      <c r="F339" s="1" t="str">
        <f t="shared" si="11"/>
        <v>T</v>
      </c>
      <c r="G339" s="1">
        <v>67</v>
      </c>
      <c r="H339" s="1">
        <v>52</v>
      </c>
      <c r="I339" s="1">
        <v>50</v>
      </c>
      <c r="J339" s="1">
        <f>((G339-H339)/I339*calibration_curve!$C$2*60)/VLOOKUP(C339,key!A:C,2,FALSE)</f>
        <v>182629.56521739133</v>
      </c>
      <c r="K339" s="1">
        <v>12</v>
      </c>
    </row>
    <row r="340" spans="1:11" x14ac:dyDescent="0.4">
      <c r="A340" s="11">
        <v>20210419</v>
      </c>
      <c r="B340" s="10">
        <v>1</v>
      </c>
      <c r="C340" s="1" t="s">
        <v>19</v>
      </c>
      <c r="D340" s="1" t="str">
        <f>VLOOKUP(C340,key!A:C,3,FALSE)</f>
        <v>T-heat</v>
      </c>
      <c r="E340" s="1" t="str">
        <f t="shared" si="10"/>
        <v>T_30_1</v>
      </c>
      <c r="F340" s="1" t="str">
        <f t="shared" si="11"/>
        <v>T</v>
      </c>
      <c r="G340" s="1">
        <v>72</v>
      </c>
      <c r="H340" s="1">
        <v>57</v>
      </c>
      <c r="I340" s="1">
        <v>30</v>
      </c>
      <c r="J340" s="1">
        <f>((G340-H340)/I340*calibration_curve!$C$2*60)/VLOOKUP(C340,key!A:C,2,FALSE)</f>
        <v>304382.60869565222</v>
      </c>
      <c r="K340" s="1">
        <v>30</v>
      </c>
    </row>
    <row r="341" spans="1:11" x14ac:dyDescent="0.4">
      <c r="A341" s="11">
        <v>44309</v>
      </c>
      <c r="B341" s="10">
        <v>5</v>
      </c>
      <c r="C341" s="1" t="s">
        <v>19</v>
      </c>
      <c r="D341" s="1" t="str">
        <f>VLOOKUP(C341,key!A:C,3,FALSE)</f>
        <v>T-heat</v>
      </c>
      <c r="E341" s="1" t="str">
        <f t="shared" si="10"/>
        <v>T_30_5</v>
      </c>
      <c r="F341" s="1" t="str">
        <f t="shared" si="11"/>
        <v>T</v>
      </c>
      <c r="G341" s="1">
        <v>74</v>
      </c>
      <c r="H341" s="1">
        <v>45</v>
      </c>
      <c r="I341" s="1">
        <v>40</v>
      </c>
      <c r="J341" s="1">
        <f>((G341-H341)/I341*calibration_curve!$C$2*60)/VLOOKUP(C341,key!A:C,2,FALSE)</f>
        <v>441354.78260869562</v>
      </c>
      <c r="K341" s="1">
        <v>30</v>
      </c>
    </row>
    <row r="342" spans="1:11" x14ac:dyDescent="0.4">
      <c r="A342" s="9">
        <v>20210430</v>
      </c>
      <c r="B342" s="10">
        <v>10</v>
      </c>
      <c r="C342" s="1" t="s">
        <v>19</v>
      </c>
      <c r="D342" s="1" t="str">
        <f>VLOOKUP(C342,key!A:C,3,FALSE)</f>
        <v>T-heat</v>
      </c>
      <c r="E342" s="1" t="str">
        <f t="shared" si="10"/>
        <v>T_30_10</v>
      </c>
      <c r="F342" s="1" t="str">
        <f t="shared" si="11"/>
        <v>T</v>
      </c>
      <c r="G342" s="1">
        <v>72</v>
      </c>
      <c r="H342" s="3">
        <v>26</v>
      </c>
      <c r="I342" s="1">
        <v>35</v>
      </c>
      <c r="J342" s="1">
        <f>((G342-H342)/I342*calibration_curve!$C$2*60)/VLOOKUP(C342,key!A:C,2,FALSE)</f>
        <v>800091.42857142864</v>
      </c>
      <c r="K342" s="1">
        <v>30</v>
      </c>
    </row>
    <row r="343" spans="1:11" x14ac:dyDescent="0.4">
      <c r="A343" s="9">
        <v>20210407</v>
      </c>
      <c r="B343" s="9">
        <v>-10</v>
      </c>
      <c r="C343" s="1" t="s">
        <v>20</v>
      </c>
      <c r="D343" s="1" t="str">
        <f>VLOOKUP(C343,key!A:C,3,FALSE)</f>
        <v>T-heat</v>
      </c>
      <c r="E343" s="1" t="str">
        <f t="shared" si="10"/>
        <v>T_12_-10</v>
      </c>
      <c r="F343" s="1" t="str">
        <f t="shared" si="11"/>
        <v>T</v>
      </c>
      <c r="G343" s="1">
        <v>67</v>
      </c>
      <c r="H343" s="1">
        <v>53</v>
      </c>
      <c r="I343" s="1">
        <v>50</v>
      </c>
      <c r="J343" s="1">
        <f>((G343-H343)/I343*calibration_curve!$C$2*60)/VLOOKUP(C343,key!A:C,2,FALSE)</f>
        <v>170454.26086956525</v>
      </c>
      <c r="K343" s="1">
        <v>12</v>
      </c>
    </row>
    <row r="344" spans="1:11" x14ac:dyDescent="0.4">
      <c r="A344" s="11">
        <v>20210419</v>
      </c>
      <c r="B344" s="10">
        <v>1</v>
      </c>
      <c r="C344" s="1" t="s">
        <v>20</v>
      </c>
      <c r="D344" s="1" t="str">
        <f>VLOOKUP(C344,key!A:C,3,FALSE)</f>
        <v>T-heat</v>
      </c>
      <c r="E344" s="1" t="str">
        <f t="shared" si="10"/>
        <v>T_30_1</v>
      </c>
      <c r="F344" s="1" t="str">
        <f t="shared" si="11"/>
        <v>T</v>
      </c>
      <c r="G344" s="1">
        <v>72</v>
      </c>
      <c r="H344" s="1">
        <v>61</v>
      </c>
      <c r="I344" s="1">
        <v>30</v>
      </c>
      <c r="J344" s="1">
        <f>((G344-H344)/I344*calibration_curve!$C$2*60)/VLOOKUP(C344,key!A:C,2,FALSE)</f>
        <v>223213.91304347827</v>
      </c>
      <c r="K344" s="1">
        <v>30</v>
      </c>
    </row>
    <row r="345" spans="1:11" x14ac:dyDescent="0.4">
      <c r="A345" s="11">
        <v>44309</v>
      </c>
      <c r="B345" s="10">
        <v>5</v>
      </c>
      <c r="C345" s="1" t="s">
        <v>20</v>
      </c>
      <c r="D345" s="1" t="str">
        <f>VLOOKUP(C345,key!A:C,3,FALSE)</f>
        <v>T-heat</v>
      </c>
      <c r="E345" s="1" t="str">
        <f t="shared" si="10"/>
        <v>T_30_5</v>
      </c>
      <c r="F345" s="1" t="str">
        <f t="shared" si="11"/>
        <v>T</v>
      </c>
      <c r="G345" s="1">
        <v>71</v>
      </c>
      <c r="H345" s="1">
        <v>57</v>
      </c>
      <c r="I345" s="1">
        <v>40</v>
      </c>
      <c r="J345" s="1">
        <f>((G345-H345)/I345*calibration_curve!$C$2*60)/VLOOKUP(C345,key!A:C,2,FALSE)</f>
        <v>213067.82608695651</v>
      </c>
      <c r="K345" s="1">
        <v>30</v>
      </c>
    </row>
    <row r="346" spans="1:11" x14ac:dyDescent="0.4">
      <c r="A346" s="9">
        <v>20210430</v>
      </c>
      <c r="B346" s="10">
        <v>10</v>
      </c>
      <c r="C346" s="1" t="s">
        <v>20</v>
      </c>
      <c r="D346" s="1" t="str">
        <f>VLOOKUP(C346,key!A:C,3,FALSE)</f>
        <v>T-heat</v>
      </c>
      <c r="E346" s="1" t="str">
        <f t="shared" si="10"/>
        <v>T_30_10</v>
      </c>
      <c r="F346" s="1" t="str">
        <f t="shared" si="11"/>
        <v>T</v>
      </c>
      <c r="G346" s="1">
        <v>73</v>
      </c>
      <c r="H346" s="3">
        <v>63</v>
      </c>
      <c r="I346" s="1">
        <v>35</v>
      </c>
      <c r="J346" s="1">
        <f>((G346-H346)/I346*calibration_curve!$C$2*60)/VLOOKUP(C346,key!A:C,2,FALSE)</f>
        <v>173932.91925465839</v>
      </c>
      <c r="K346" s="1">
        <v>30</v>
      </c>
    </row>
    <row r="347" spans="1:11" x14ac:dyDescent="0.4">
      <c r="A347" s="1">
        <v>20210503</v>
      </c>
      <c r="B347" s="10">
        <v>15</v>
      </c>
      <c r="C347" s="1" t="s">
        <v>20</v>
      </c>
      <c r="D347" s="1" t="str">
        <f>VLOOKUP(C347,key!A:C,3,FALSE)</f>
        <v>T-heat</v>
      </c>
      <c r="E347" s="1" t="str">
        <f t="shared" si="10"/>
        <v>T_30_15</v>
      </c>
      <c r="F347" s="1" t="str">
        <f t="shared" si="11"/>
        <v>T</v>
      </c>
      <c r="G347" s="1">
        <v>66</v>
      </c>
      <c r="H347" s="1">
        <v>53</v>
      </c>
      <c r="I347" s="1">
        <v>35</v>
      </c>
      <c r="J347" s="1">
        <f>((G347-H347)/I347*calibration_curve!$C$2*60)/VLOOKUP(C347,key!A:C,2,FALSE)</f>
        <v>226112.7950310559</v>
      </c>
      <c r="K347" s="1">
        <v>30</v>
      </c>
    </row>
    <row r="348" spans="1:11" x14ac:dyDescent="0.4">
      <c r="A348" s="9">
        <v>20210407</v>
      </c>
      <c r="B348" s="9">
        <v>-10</v>
      </c>
      <c r="C348" s="1" t="s">
        <v>21</v>
      </c>
      <c r="D348" s="1" t="str">
        <f>VLOOKUP(C348,key!A:C,3,FALSE)</f>
        <v>T-heat</v>
      </c>
      <c r="E348" s="1" t="str">
        <f t="shared" si="10"/>
        <v>T_12_-10</v>
      </c>
      <c r="F348" s="1" t="str">
        <f t="shared" si="11"/>
        <v>T</v>
      </c>
      <c r="G348" s="1">
        <v>71</v>
      </c>
      <c r="H348" s="1">
        <v>49</v>
      </c>
      <c r="I348" s="1">
        <v>50</v>
      </c>
      <c r="J348" s="1">
        <f>((G348-H348)/I348*calibration_curve!$C$2*60)/VLOOKUP(C348,key!A:C,2,FALSE)</f>
        <v>236950.15384615384</v>
      </c>
      <c r="K348" s="1">
        <v>12</v>
      </c>
    </row>
    <row r="349" spans="1:11" x14ac:dyDescent="0.4">
      <c r="A349" s="11">
        <v>20210419</v>
      </c>
      <c r="B349" s="10">
        <v>1</v>
      </c>
      <c r="C349" s="1" t="s">
        <v>21</v>
      </c>
      <c r="D349" s="1" t="str">
        <f>VLOOKUP(C349,key!A:C,3,FALSE)</f>
        <v>T-heat</v>
      </c>
      <c r="E349" s="1" t="str">
        <f t="shared" si="10"/>
        <v>T_30_1</v>
      </c>
      <c r="F349" s="1" t="str">
        <f t="shared" si="11"/>
        <v>T</v>
      </c>
      <c r="G349" s="1">
        <v>72</v>
      </c>
      <c r="H349" s="1">
        <v>68</v>
      </c>
      <c r="I349" s="1">
        <v>30</v>
      </c>
      <c r="J349" s="1">
        <f>((G349-H349)/I349*calibration_curve!$C$2*60)/VLOOKUP(C349,key!A:C,2,FALSE)</f>
        <v>71803.076923076922</v>
      </c>
      <c r="K349" s="1">
        <v>30</v>
      </c>
    </row>
    <row r="350" spans="1:11" x14ac:dyDescent="0.4">
      <c r="A350" s="11">
        <v>44309</v>
      </c>
      <c r="B350" s="10">
        <v>5</v>
      </c>
      <c r="C350" s="1" t="s">
        <v>21</v>
      </c>
      <c r="D350" s="1" t="str">
        <f>VLOOKUP(C350,key!A:C,3,FALSE)</f>
        <v>T-heat</v>
      </c>
      <c r="E350" s="1" t="str">
        <f t="shared" si="10"/>
        <v>T_30_5</v>
      </c>
      <c r="F350" s="1" t="str">
        <f t="shared" si="11"/>
        <v>T</v>
      </c>
      <c r="G350" s="1">
        <v>72</v>
      </c>
      <c r="H350" s="1">
        <v>25</v>
      </c>
      <c r="I350" s="1">
        <v>40</v>
      </c>
      <c r="J350" s="1">
        <f>((G350-H350)/I350*calibration_curve!$C$2*60)/VLOOKUP(C350,key!A:C,2,FALSE)</f>
        <v>632764.61538461538</v>
      </c>
      <c r="K350" s="1">
        <v>30</v>
      </c>
    </row>
    <row r="351" spans="1:11" x14ac:dyDescent="0.4">
      <c r="A351" s="9">
        <v>20210430</v>
      </c>
      <c r="B351" s="10">
        <v>10</v>
      </c>
      <c r="C351" s="1" t="s">
        <v>21</v>
      </c>
      <c r="D351" s="1" t="str">
        <f>VLOOKUP(C351,key!A:C,3,FALSE)</f>
        <v>T-heat</v>
      </c>
      <c r="E351" s="1" t="str">
        <f t="shared" si="10"/>
        <v>T_30_10</v>
      </c>
      <c r="F351" s="1" t="str">
        <f t="shared" si="11"/>
        <v>T</v>
      </c>
      <c r="G351" s="1">
        <v>70</v>
      </c>
      <c r="H351" s="3">
        <v>35</v>
      </c>
      <c r="I351" s="1">
        <v>35</v>
      </c>
      <c r="J351" s="1">
        <f>((G351-H351)/I351*calibration_curve!$C$2*60)/VLOOKUP(C351,key!A:C,2,FALSE)</f>
        <v>538523.07692307688</v>
      </c>
      <c r="K351" s="1">
        <v>30</v>
      </c>
    </row>
    <row r="352" spans="1:11" x14ac:dyDescent="0.4">
      <c r="A352" s="1">
        <v>20210503</v>
      </c>
      <c r="B352" s="10">
        <v>15</v>
      </c>
      <c r="C352" s="1" t="s">
        <v>21</v>
      </c>
      <c r="D352" s="1" t="str">
        <f>VLOOKUP(C352,key!A:C,3,FALSE)</f>
        <v>T-heat</v>
      </c>
      <c r="E352" s="1" t="str">
        <f t="shared" si="10"/>
        <v>T_30_15</v>
      </c>
      <c r="F352" s="1" t="str">
        <f t="shared" si="11"/>
        <v>T</v>
      </c>
      <c r="G352" s="1">
        <v>65</v>
      </c>
      <c r="H352" s="1">
        <v>21</v>
      </c>
      <c r="I352" s="1">
        <v>35</v>
      </c>
      <c r="J352" s="1">
        <f>((G352-H352)/I352*calibration_curve!$C$2*60)/VLOOKUP(C352,key!A:C,2,FALSE)</f>
        <v>677000.43956043955</v>
      </c>
      <c r="K352" s="1">
        <v>30</v>
      </c>
    </row>
    <row r="353" spans="1:11" x14ac:dyDescent="0.4">
      <c r="A353" s="9">
        <v>20210407</v>
      </c>
      <c r="B353" s="9">
        <v>-10</v>
      </c>
      <c r="C353" s="1" t="s">
        <v>22</v>
      </c>
      <c r="D353" s="1" t="str">
        <f>VLOOKUP(C353,key!A:C,3,FALSE)</f>
        <v>T-heat</v>
      </c>
      <c r="E353" s="1" t="str">
        <f t="shared" si="10"/>
        <v>T_12_-10</v>
      </c>
      <c r="F353" s="1" t="str">
        <f t="shared" si="11"/>
        <v>T</v>
      </c>
      <c r="G353" s="1">
        <v>73</v>
      </c>
      <c r="H353" s="1">
        <v>49</v>
      </c>
      <c r="I353" s="1">
        <v>50</v>
      </c>
      <c r="J353" s="1">
        <f>((G353-H353)/I353*calibration_curve!$C$2*60)/VLOOKUP(C353,key!A:C,2,FALSE)</f>
        <v>280032</v>
      </c>
      <c r="K353" s="1">
        <v>12</v>
      </c>
    </row>
    <row r="354" spans="1:11" x14ac:dyDescent="0.4">
      <c r="A354" s="11">
        <v>20210419</v>
      </c>
      <c r="B354" s="10">
        <v>1</v>
      </c>
      <c r="C354" s="1" t="s">
        <v>22</v>
      </c>
      <c r="D354" s="1" t="str">
        <f>VLOOKUP(C354,key!A:C,3,FALSE)</f>
        <v>T-heat</v>
      </c>
      <c r="E354" s="1" t="str">
        <f t="shared" si="10"/>
        <v>T_30_1</v>
      </c>
      <c r="F354" s="1" t="str">
        <f t="shared" si="11"/>
        <v>T</v>
      </c>
      <c r="G354" s="1">
        <v>72</v>
      </c>
      <c r="H354" s="1">
        <v>63</v>
      </c>
      <c r="I354" s="1">
        <v>30</v>
      </c>
      <c r="J354" s="1">
        <f>((G354-H354)/I354*calibration_curve!$C$2*60)/VLOOKUP(C354,key!A:C,2,FALSE)</f>
        <v>175020</v>
      </c>
      <c r="K354" s="1">
        <v>30</v>
      </c>
    </row>
    <row r="355" spans="1:11" x14ac:dyDescent="0.4">
      <c r="A355" s="11">
        <v>44309</v>
      </c>
      <c r="B355" s="10">
        <v>5</v>
      </c>
      <c r="C355" s="1" t="s">
        <v>22</v>
      </c>
      <c r="D355" s="1" t="str">
        <f>VLOOKUP(C355,key!A:C,3,FALSE)</f>
        <v>T-heat</v>
      </c>
      <c r="E355" s="1" t="str">
        <f t="shared" si="10"/>
        <v>T_30_5</v>
      </c>
      <c r="F355" s="1" t="str">
        <f t="shared" si="11"/>
        <v>T</v>
      </c>
      <c r="G355" s="1">
        <v>77</v>
      </c>
      <c r="H355" s="1">
        <v>44</v>
      </c>
      <c r="I355" s="1">
        <v>40</v>
      </c>
      <c r="J355" s="1">
        <f>((G355-H355)/I355*calibration_curve!$C$2*60)/VLOOKUP(C355,key!A:C,2,FALSE)</f>
        <v>481305</v>
      </c>
      <c r="K355" s="1">
        <v>30</v>
      </c>
    </row>
    <row r="356" spans="1:11" x14ac:dyDescent="0.4">
      <c r="A356" s="9">
        <v>20210430</v>
      </c>
      <c r="B356" s="10">
        <v>10</v>
      </c>
      <c r="C356" s="1" t="s">
        <v>22</v>
      </c>
      <c r="D356" s="1" t="str">
        <f>VLOOKUP(C356,key!A:C,3,FALSE)</f>
        <v>T-heat</v>
      </c>
      <c r="E356" s="1" t="str">
        <f t="shared" si="10"/>
        <v>T_30_10</v>
      </c>
      <c r="F356" s="1" t="str">
        <f t="shared" si="11"/>
        <v>T</v>
      </c>
      <c r="G356" s="1">
        <v>78</v>
      </c>
      <c r="H356" s="3">
        <v>28</v>
      </c>
      <c r="I356" s="1">
        <v>35</v>
      </c>
      <c r="J356" s="1">
        <f>((G356-H356)/I356*calibration_curve!$C$2*60)/VLOOKUP(C356,key!A:C,2,FALSE)</f>
        <v>833428.57142857148</v>
      </c>
      <c r="K356" s="1">
        <v>30</v>
      </c>
    </row>
    <row r="357" spans="1:11" x14ac:dyDescent="0.4">
      <c r="A357" s="1">
        <v>20210503</v>
      </c>
      <c r="B357" s="10">
        <v>15</v>
      </c>
      <c r="C357" s="1" t="s">
        <v>22</v>
      </c>
      <c r="D357" s="1" t="str">
        <f>VLOOKUP(C357,key!A:C,3,FALSE)</f>
        <v>T-heat</v>
      </c>
      <c r="E357" s="1" t="str">
        <f t="shared" si="10"/>
        <v>T_30_15</v>
      </c>
      <c r="F357" s="1" t="str">
        <f t="shared" si="11"/>
        <v>T</v>
      </c>
      <c r="G357" s="1">
        <v>67</v>
      </c>
      <c r="H357" s="1">
        <v>17</v>
      </c>
      <c r="I357" s="1">
        <v>35</v>
      </c>
      <c r="J357" s="1">
        <f>((G357-H357)/I357*calibration_curve!$C$2*60)/VLOOKUP(C357,key!A:C,2,FALSE)</f>
        <v>833428.57142857148</v>
      </c>
      <c r="K357" s="1">
        <v>30</v>
      </c>
    </row>
    <row r="358" spans="1:11" x14ac:dyDescent="0.4">
      <c r="A358" s="9">
        <v>20210407</v>
      </c>
      <c r="B358" s="9">
        <v>-10</v>
      </c>
      <c r="C358" s="1" t="s">
        <v>23</v>
      </c>
      <c r="D358" s="1" t="str">
        <f>VLOOKUP(C358,key!A:C,3,FALSE)</f>
        <v>T-heat</v>
      </c>
      <c r="E358" s="1" t="str">
        <f t="shared" si="10"/>
        <v>T_12_-10</v>
      </c>
      <c r="F358" s="1" t="str">
        <f t="shared" si="11"/>
        <v>T</v>
      </c>
      <c r="G358" s="1">
        <v>72</v>
      </c>
      <c r="H358" s="1">
        <v>47</v>
      </c>
      <c r="I358" s="1">
        <v>50</v>
      </c>
      <c r="J358" s="1">
        <f>((G358-H358)/I358*calibration_curve!$C$2*60)/VLOOKUP(C358,key!A:C,2,FALSE)</f>
        <v>241406.89655172414</v>
      </c>
      <c r="K358" s="1">
        <v>12</v>
      </c>
    </row>
    <row r="359" spans="1:11" x14ac:dyDescent="0.4">
      <c r="A359" s="11">
        <v>20210419</v>
      </c>
      <c r="B359" s="10">
        <v>1</v>
      </c>
      <c r="C359" s="1" t="s">
        <v>23</v>
      </c>
      <c r="D359" s="1" t="str">
        <f>VLOOKUP(C359,key!A:C,3,FALSE)</f>
        <v>T-heat</v>
      </c>
      <c r="E359" s="1" t="str">
        <f t="shared" si="10"/>
        <v>T_30_1</v>
      </c>
      <c r="F359" s="1" t="str">
        <f t="shared" si="11"/>
        <v>T</v>
      </c>
      <c r="G359" s="1">
        <v>72</v>
      </c>
      <c r="H359" s="1">
        <v>62</v>
      </c>
      <c r="I359" s="1">
        <v>30</v>
      </c>
      <c r="J359" s="1">
        <f>((G359-H359)/I359*calibration_curve!$C$2*60)/VLOOKUP(C359,key!A:C,2,FALSE)</f>
        <v>160937.93103448275</v>
      </c>
      <c r="K359" s="1">
        <v>30</v>
      </c>
    </row>
    <row r="360" spans="1:11" x14ac:dyDescent="0.4">
      <c r="A360" s="11">
        <v>44309</v>
      </c>
      <c r="B360" s="10">
        <v>5</v>
      </c>
      <c r="C360" s="1" t="s">
        <v>23</v>
      </c>
      <c r="D360" s="1" t="str">
        <f>VLOOKUP(C360,key!A:C,3,FALSE)</f>
        <v>T-heat</v>
      </c>
      <c r="E360" s="1" t="str">
        <f t="shared" si="10"/>
        <v>T_30_5</v>
      </c>
      <c r="F360" s="1" t="str">
        <f t="shared" si="11"/>
        <v>T</v>
      </c>
      <c r="G360" s="1">
        <v>74</v>
      </c>
      <c r="H360" s="1">
        <v>48</v>
      </c>
      <c r="I360" s="1">
        <v>40</v>
      </c>
      <c r="J360" s="1">
        <f>((G360-H360)/I360*calibration_curve!$C$2*60)/VLOOKUP(C360,key!A:C,2,FALSE)</f>
        <v>313828.96551724139</v>
      </c>
      <c r="K360" s="1">
        <v>30</v>
      </c>
    </row>
    <row r="361" spans="1:11" x14ac:dyDescent="0.4">
      <c r="A361" s="9">
        <v>20210430</v>
      </c>
      <c r="B361" s="10">
        <v>10</v>
      </c>
      <c r="C361" s="1" t="s">
        <v>23</v>
      </c>
      <c r="D361" s="1" t="str">
        <f>VLOOKUP(C361,key!A:C,3,FALSE)</f>
        <v>T-heat</v>
      </c>
      <c r="E361" s="1" t="str">
        <f t="shared" si="10"/>
        <v>T_30_10</v>
      </c>
      <c r="F361" s="1" t="str">
        <f t="shared" si="11"/>
        <v>T</v>
      </c>
      <c r="G361" s="1">
        <v>76</v>
      </c>
      <c r="H361" s="3">
        <v>16</v>
      </c>
      <c r="I361" s="1">
        <v>35</v>
      </c>
      <c r="J361" s="1">
        <f>((G361-H361)/I361*calibration_curve!$C$2*60)/VLOOKUP(C361,key!A:C,2,FALSE)</f>
        <v>827680.78817733983</v>
      </c>
      <c r="K361" s="1">
        <v>30</v>
      </c>
    </row>
    <row r="362" spans="1:11" x14ac:dyDescent="0.4">
      <c r="A362" s="1">
        <v>20210503</v>
      </c>
      <c r="B362" s="10">
        <v>15</v>
      </c>
      <c r="C362" s="1" t="s">
        <v>23</v>
      </c>
      <c r="D362" s="1" t="str">
        <f>VLOOKUP(C362,key!A:C,3,FALSE)</f>
        <v>T-heat</v>
      </c>
      <c r="E362" s="1" t="str">
        <f t="shared" si="10"/>
        <v>T_30_15</v>
      </c>
      <c r="F362" s="1" t="str">
        <f t="shared" si="11"/>
        <v>T</v>
      </c>
      <c r="G362" s="1">
        <v>88</v>
      </c>
      <c r="H362" s="1">
        <v>30</v>
      </c>
      <c r="I362" s="1">
        <v>35</v>
      </c>
      <c r="J362" s="1">
        <f>((G362-H362)/I362*calibration_curve!$C$2*60)/VLOOKUP(C362,key!A:C,2,FALSE)</f>
        <v>800091.42857142875</v>
      </c>
      <c r="K362" s="1">
        <v>30</v>
      </c>
    </row>
    <row r="363" spans="1:11" x14ac:dyDescent="0.4">
      <c r="A363" s="9">
        <v>20210407</v>
      </c>
      <c r="B363" s="9">
        <v>-10</v>
      </c>
      <c r="C363" s="1" t="s">
        <v>24</v>
      </c>
      <c r="D363" s="1" t="str">
        <f>VLOOKUP(C363,key!A:C,3,FALSE)</f>
        <v>T-heat</v>
      </c>
      <c r="E363" s="1" t="str">
        <f t="shared" si="10"/>
        <v>T_12_-10</v>
      </c>
      <c r="F363" s="1" t="str">
        <f t="shared" si="11"/>
        <v>T</v>
      </c>
      <c r="G363" s="1">
        <v>72</v>
      </c>
      <c r="H363" s="1">
        <v>47</v>
      </c>
      <c r="I363" s="1">
        <v>50</v>
      </c>
      <c r="J363" s="1">
        <f>((G363-H363)/I363*calibration_curve!$C$2*60)/VLOOKUP(C363,key!A:C,2,FALSE)</f>
        <v>333371.42857142858</v>
      </c>
      <c r="K363" s="1">
        <v>12</v>
      </c>
    </row>
    <row r="364" spans="1:11" x14ac:dyDescent="0.4">
      <c r="A364" s="11">
        <v>20210419</v>
      </c>
      <c r="B364" s="10">
        <v>1</v>
      </c>
      <c r="C364" s="1" t="s">
        <v>24</v>
      </c>
      <c r="D364" s="1" t="str">
        <f>VLOOKUP(C364,key!A:C,3,FALSE)</f>
        <v>T-heat</v>
      </c>
      <c r="E364" s="1" t="str">
        <f t="shared" si="10"/>
        <v>T_30_1</v>
      </c>
      <c r="F364" s="1" t="str">
        <f t="shared" si="11"/>
        <v>T</v>
      </c>
      <c r="G364" s="1">
        <v>72</v>
      </c>
      <c r="H364" s="1">
        <v>62</v>
      </c>
      <c r="I364" s="1">
        <v>30</v>
      </c>
      <c r="J364" s="1">
        <f>((G364-H364)/I364*calibration_curve!$C$2*60)/VLOOKUP(C364,key!A:C,2,FALSE)</f>
        <v>222247.61904761902</v>
      </c>
      <c r="K364" s="1">
        <v>30</v>
      </c>
    </row>
    <row r="365" spans="1:11" x14ac:dyDescent="0.4">
      <c r="A365" s="11">
        <v>44309</v>
      </c>
      <c r="B365" s="10">
        <v>5</v>
      </c>
      <c r="C365" s="1" t="s">
        <v>24</v>
      </c>
      <c r="D365" s="1" t="str">
        <f>VLOOKUP(C365,key!A:C,3,FALSE)</f>
        <v>T-heat</v>
      </c>
      <c r="E365" s="1" t="str">
        <f t="shared" si="10"/>
        <v>T_30_5</v>
      </c>
      <c r="F365" s="1" t="str">
        <f t="shared" si="11"/>
        <v>T</v>
      </c>
      <c r="G365" s="1">
        <v>74</v>
      </c>
      <c r="H365" s="1">
        <v>50</v>
      </c>
      <c r="I365" s="1">
        <v>40</v>
      </c>
      <c r="J365" s="1">
        <f>((G365-H365)/I365*calibration_curve!$C$2*60)/VLOOKUP(C365,key!A:C,2,FALSE)</f>
        <v>400045.71428571426</v>
      </c>
      <c r="K365" s="1">
        <v>30</v>
      </c>
    </row>
    <row r="366" spans="1:11" x14ac:dyDescent="0.4">
      <c r="A366" s="9">
        <v>20210430</v>
      </c>
      <c r="B366" s="10">
        <v>10</v>
      </c>
      <c r="C366" s="1" t="s">
        <v>24</v>
      </c>
      <c r="D366" s="1" t="str">
        <f>VLOOKUP(C366,key!A:C,3,FALSE)</f>
        <v>T-heat</v>
      </c>
      <c r="E366" s="1" t="str">
        <f t="shared" si="10"/>
        <v>T_30_10</v>
      </c>
      <c r="F366" s="1" t="str">
        <f t="shared" si="11"/>
        <v>T</v>
      </c>
      <c r="G366" s="1">
        <v>70</v>
      </c>
      <c r="H366" s="3">
        <v>22</v>
      </c>
      <c r="I366" s="1">
        <v>35</v>
      </c>
      <c r="J366" s="1">
        <f>((G366-H366)/I366*calibration_curve!$C$2*60)/VLOOKUP(C366,key!A:C,2,FALSE)</f>
        <v>914390.20408163266</v>
      </c>
      <c r="K366" s="1">
        <v>30</v>
      </c>
    </row>
    <row r="367" spans="1:11" x14ac:dyDescent="0.4">
      <c r="A367" s="1">
        <v>20210503</v>
      </c>
      <c r="B367" s="10">
        <v>15</v>
      </c>
      <c r="C367" s="1" t="s">
        <v>24</v>
      </c>
      <c r="D367" s="1" t="str">
        <f>VLOOKUP(C367,key!A:C,3,FALSE)</f>
        <v>T-heat</v>
      </c>
      <c r="E367" s="1" t="str">
        <f t="shared" si="10"/>
        <v>T_30_15</v>
      </c>
      <c r="F367" s="1" t="str">
        <f t="shared" si="11"/>
        <v>T</v>
      </c>
      <c r="G367" s="1">
        <v>85</v>
      </c>
      <c r="H367" s="1">
        <v>17</v>
      </c>
      <c r="I367" s="1">
        <v>35</v>
      </c>
      <c r="J367" s="1">
        <f>((G367-H367)/I367*calibration_curve!$C$2*60)/VLOOKUP(C367,key!A:C,2,FALSE)</f>
        <v>1295386.1224489796</v>
      </c>
      <c r="K367" s="1">
        <v>30</v>
      </c>
    </row>
    <row r="368" spans="1:11" x14ac:dyDescent="0.4">
      <c r="A368" s="9">
        <v>20210507</v>
      </c>
      <c r="B368" s="9">
        <v>20</v>
      </c>
      <c r="C368" s="1" t="s">
        <v>24</v>
      </c>
      <c r="D368" s="1" t="str">
        <f>VLOOKUP(C368,key!A:C,3,FALSE)</f>
        <v>T-heat</v>
      </c>
      <c r="E368" s="1" t="str">
        <f t="shared" si="10"/>
        <v>T_30_20</v>
      </c>
      <c r="F368" s="1" t="str">
        <f t="shared" si="11"/>
        <v>T</v>
      </c>
      <c r="G368" s="1">
        <v>72</v>
      </c>
      <c r="H368" s="1">
        <v>13</v>
      </c>
      <c r="I368" s="1">
        <v>35</v>
      </c>
      <c r="J368" s="1">
        <f>((G368-H368)/I368*calibration_curve!$C$2*60)/VLOOKUP(C368,key!A:C,2,FALSE)</f>
        <v>1123937.9591836736</v>
      </c>
      <c r="K368" s="1">
        <v>30</v>
      </c>
    </row>
    <row r="369" spans="1:11" x14ac:dyDescent="0.4">
      <c r="A369" s="9">
        <v>20210407</v>
      </c>
      <c r="B369" s="9">
        <v>-10</v>
      </c>
      <c r="C369" s="1" t="s">
        <v>25</v>
      </c>
      <c r="D369" s="1" t="str">
        <f>VLOOKUP(C369,key!A:C,3,FALSE)</f>
        <v>T-heat</v>
      </c>
      <c r="E369" s="1" t="str">
        <f t="shared" si="10"/>
        <v>T_12_-10</v>
      </c>
      <c r="F369" s="1" t="str">
        <f t="shared" si="11"/>
        <v>T</v>
      </c>
      <c r="G369" s="1">
        <v>72</v>
      </c>
      <c r="H369" s="1">
        <v>46</v>
      </c>
      <c r="I369" s="1">
        <v>50</v>
      </c>
      <c r="J369" s="1">
        <f>((G369-H369)/I369*calibration_curve!$C$2*60)/VLOOKUP(C369,key!A:C,2,FALSE)</f>
        <v>269660.44444444444</v>
      </c>
      <c r="K369" s="1">
        <v>12</v>
      </c>
    </row>
    <row r="370" spans="1:11" x14ac:dyDescent="0.4">
      <c r="A370" s="11">
        <v>20210419</v>
      </c>
      <c r="B370" s="10">
        <v>1</v>
      </c>
      <c r="C370" s="1" t="s">
        <v>25</v>
      </c>
      <c r="D370" s="1" t="str">
        <f>VLOOKUP(C370,key!A:C,3,FALSE)</f>
        <v>T-heat</v>
      </c>
      <c r="E370" s="1" t="str">
        <f t="shared" si="10"/>
        <v>T_30_1</v>
      </c>
      <c r="F370" s="1" t="str">
        <f t="shared" si="11"/>
        <v>T</v>
      </c>
      <c r="G370" s="1">
        <v>72</v>
      </c>
      <c r="H370" s="1">
        <v>65</v>
      </c>
      <c r="I370" s="1">
        <v>45</v>
      </c>
      <c r="J370" s="1">
        <f>((G370-H370)/I370*calibration_curve!$C$2*60)/VLOOKUP(C370,key!A:C,2,FALSE)</f>
        <v>80667.654320987655</v>
      </c>
      <c r="K370" s="1">
        <v>30</v>
      </c>
    </row>
    <row r="371" spans="1:11" x14ac:dyDescent="0.4">
      <c r="A371" s="11">
        <v>44309</v>
      </c>
      <c r="B371" s="10">
        <v>5</v>
      </c>
      <c r="C371" s="1" t="s">
        <v>25</v>
      </c>
      <c r="D371" s="1" t="str">
        <f>VLOOKUP(C371,key!A:C,3,FALSE)</f>
        <v>T-heat</v>
      </c>
      <c r="E371" s="1" t="str">
        <f t="shared" si="10"/>
        <v>T_30_5</v>
      </c>
      <c r="F371" s="1" t="str">
        <f t="shared" si="11"/>
        <v>T</v>
      </c>
      <c r="G371" s="1">
        <v>71</v>
      </c>
      <c r="H371" s="1">
        <v>35</v>
      </c>
      <c r="I371" s="1">
        <v>40</v>
      </c>
      <c r="J371" s="1">
        <f>((G371-H371)/I371*calibration_curve!$C$2*60)/VLOOKUP(C371,key!A:C,2,FALSE)</f>
        <v>466719.99999999994</v>
      </c>
      <c r="K371" s="1">
        <v>30</v>
      </c>
    </row>
    <row r="372" spans="1:11" x14ac:dyDescent="0.4">
      <c r="A372" s="9">
        <v>20210430</v>
      </c>
      <c r="B372" s="10">
        <v>10</v>
      </c>
      <c r="C372" s="1" t="s">
        <v>25</v>
      </c>
      <c r="D372" s="1" t="str">
        <f>VLOOKUP(C372,key!A:C,3,FALSE)</f>
        <v>T-heat</v>
      </c>
      <c r="E372" s="1" t="str">
        <f t="shared" si="10"/>
        <v>T_30_10</v>
      </c>
      <c r="F372" s="1" t="str">
        <f t="shared" si="11"/>
        <v>T</v>
      </c>
      <c r="G372" s="1">
        <v>75</v>
      </c>
      <c r="H372" s="3">
        <v>22</v>
      </c>
      <c r="I372" s="1">
        <v>35</v>
      </c>
      <c r="J372" s="1">
        <f>((G372-H372)/I372*calibration_curve!$C$2*60)/VLOOKUP(C372,key!A:C,2,FALSE)</f>
        <v>785274.92063492071</v>
      </c>
      <c r="K372" s="1">
        <v>30</v>
      </c>
    </row>
    <row r="373" spans="1:11" x14ac:dyDescent="0.4">
      <c r="A373" s="1">
        <v>20210503</v>
      </c>
      <c r="B373" s="10">
        <v>15</v>
      </c>
      <c r="C373" s="1" t="s">
        <v>25</v>
      </c>
      <c r="D373" s="1" t="str">
        <f>VLOOKUP(C373,key!A:C,3,FALSE)</f>
        <v>T-heat</v>
      </c>
      <c r="E373" s="1" t="str">
        <f t="shared" si="10"/>
        <v>T_30_15</v>
      </c>
      <c r="F373" s="1" t="str">
        <f t="shared" si="11"/>
        <v>T</v>
      </c>
      <c r="G373" s="1">
        <v>83</v>
      </c>
      <c r="H373" s="1">
        <v>3</v>
      </c>
      <c r="I373" s="1">
        <v>35</v>
      </c>
      <c r="J373" s="1">
        <f>((G373-H373)/I373*calibration_curve!$C$2*60)/VLOOKUP(C373,key!A:C,2,FALSE)</f>
        <v>1185320.6349206348</v>
      </c>
      <c r="K373" s="1">
        <v>30</v>
      </c>
    </row>
    <row r="374" spans="1:11" x14ac:dyDescent="0.4">
      <c r="A374" s="9">
        <v>20210507</v>
      </c>
      <c r="B374" s="9">
        <v>20</v>
      </c>
      <c r="C374" s="1" t="s">
        <v>25</v>
      </c>
      <c r="D374" s="1" t="str">
        <f>VLOOKUP(C374,key!A:C,3,FALSE)</f>
        <v>T-heat</v>
      </c>
      <c r="E374" s="1" t="str">
        <f t="shared" si="10"/>
        <v>T_30_20</v>
      </c>
      <c r="F374" s="1" t="str">
        <f t="shared" si="11"/>
        <v>T</v>
      </c>
      <c r="G374" s="1">
        <v>74</v>
      </c>
      <c r="H374" s="1">
        <v>2</v>
      </c>
      <c r="I374" s="1">
        <v>35</v>
      </c>
      <c r="J374" s="1">
        <f>((G374-H374)/I374*calibration_curve!$C$2*60)/VLOOKUP(C374,key!A:C,2,FALSE)</f>
        <v>1066788.5714285711</v>
      </c>
      <c r="K374" s="1">
        <v>30</v>
      </c>
    </row>
    <row r="375" spans="1:11" x14ac:dyDescent="0.4">
      <c r="A375" s="9">
        <v>20210407</v>
      </c>
      <c r="B375" s="9">
        <v>-10</v>
      </c>
      <c r="C375" s="1" t="s">
        <v>26</v>
      </c>
      <c r="D375" s="1" t="str">
        <f>VLOOKUP(C375,key!A:C,3,FALSE)</f>
        <v>T-heat</v>
      </c>
      <c r="E375" s="1" t="str">
        <f t="shared" si="10"/>
        <v>T_12_-10</v>
      </c>
      <c r="F375" s="1" t="str">
        <f t="shared" si="11"/>
        <v>T</v>
      </c>
      <c r="G375" s="1">
        <v>72</v>
      </c>
      <c r="H375" s="1">
        <v>49</v>
      </c>
      <c r="I375" s="1">
        <v>50</v>
      </c>
      <c r="J375" s="1">
        <f>((G375-H375)/I375*calibration_curve!$C$2*60)/VLOOKUP(C375,key!A:C,2,FALSE)</f>
        <v>257629.44000000003</v>
      </c>
      <c r="K375" s="1">
        <v>12</v>
      </c>
    </row>
    <row r="376" spans="1:11" x14ac:dyDescent="0.4">
      <c r="A376" s="11">
        <v>44305</v>
      </c>
      <c r="B376" s="10">
        <v>1</v>
      </c>
      <c r="C376" s="1" t="s">
        <v>26</v>
      </c>
      <c r="D376" s="1" t="str">
        <f>VLOOKUP(C376,key!A:C,3,FALSE)</f>
        <v>T-heat</v>
      </c>
      <c r="E376" s="1" t="str">
        <f t="shared" si="10"/>
        <v>T_30_1</v>
      </c>
      <c r="F376" s="1" t="str">
        <f t="shared" si="11"/>
        <v>T</v>
      </c>
      <c r="G376" s="1">
        <v>72</v>
      </c>
      <c r="H376" s="1">
        <v>62</v>
      </c>
      <c r="I376" s="1">
        <v>45</v>
      </c>
      <c r="J376" s="1">
        <f>((G376-H376)/I376*calibration_curve!$C$2*60)/VLOOKUP(C376,key!A:C,2,FALSE)</f>
        <v>124458.66666666666</v>
      </c>
      <c r="K376" s="1">
        <v>30</v>
      </c>
    </row>
    <row r="377" spans="1:11" x14ac:dyDescent="0.4">
      <c r="A377" s="11">
        <v>44309</v>
      </c>
      <c r="B377" s="10">
        <v>5</v>
      </c>
      <c r="C377" s="1" t="s">
        <v>26</v>
      </c>
      <c r="D377" s="1" t="str">
        <f>VLOOKUP(C377,key!A:C,3,FALSE)</f>
        <v>T-heat</v>
      </c>
      <c r="E377" s="1" t="str">
        <f t="shared" si="10"/>
        <v>T_30_5</v>
      </c>
      <c r="F377" s="1" t="str">
        <f t="shared" si="11"/>
        <v>T</v>
      </c>
      <c r="G377" s="1">
        <v>72</v>
      </c>
      <c r="H377" s="1">
        <v>32</v>
      </c>
      <c r="I377" s="1">
        <v>40</v>
      </c>
      <c r="J377" s="1">
        <f>((G377-H377)/I377*calibration_curve!$C$2*60)/VLOOKUP(C377,key!A:C,2,FALSE)</f>
        <v>560064</v>
      </c>
      <c r="K377" s="1">
        <v>30</v>
      </c>
    </row>
    <row r="378" spans="1:11" x14ac:dyDescent="0.4">
      <c r="A378" s="9">
        <v>20210430</v>
      </c>
      <c r="B378" s="10">
        <v>10</v>
      </c>
      <c r="C378" s="1" t="s">
        <v>26</v>
      </c>
      <c r="D378" s="1" t="str">
        <f>VLOOKUP(C378,key!A:C,3,FALSE)</f>
        <v>T-heat</v>
      </c>
      <c r="E378" s="1" t="str">
        <f t="shared" si="10"/>
        <v>T_30_10</v>
      </c>
      <c r="F378" s="1" t="str">
        <f t="shared" si="11"/>
        <v>T</v>
      </c>
      <c r="G378" s="1">
        <v>70</v>
      </c>
      <c r="H378" s="3">
        <v>18</v>
      </c>
      <c r="I378" s="1">
        <v>35</v>
      </c>
      <c r="J378" s="1">
        <f>((G378-H378)/I378*calibration_curve!$C$2*60)/VLOOKUP(C378,key!A:C,2,FALSE)</f>
        <v>832095.08571428561</v>
      </c>
      <c r="K378" s="1">
        <v>30</v>
      </c>
    </row>
    <row r="379" spans="1:11" x14ac:dyDescent="0.4">
      <c r="A379" s="1">
        <v>20210503</v>
      </c>
      <c r="B379" s="10">
        <v>15</v>
      </c>
      <c r="C379" s="1" t="s">
        <v>26</v>
      </c>
      <c r="D379" s="1" t="str">
        <f>VLOOKUP(C379,key!A:C,3,FALSE)</f>
        <v>T-heat</v>
      </c>
      <c r="E379" s="1" t="str">
        <f t="shared" si="10"/>
        <v>T_30_15</v>
      </c>
      <c r="F379" s="1" t="str">
        <f t="shared" si="11"/>
        <v>T</v>
      </c>
      <c r="G379" s="1">
        <v>74</v>
      </c>
      <c r="H379" s="1">
        <v>2</v>
      </c>
      <c r="I379" s="1">
        <v>35</v>
      </c>
      <c r="J379" s="1">
        <f>((G379-H379)/I379*calibration_curve!$C$2*60)/VLOOKUP(C379,key!A:C,2,FALSE)</f>
        <v>1152131.6571428569</v>
      </c>
      <c r="K379" s="1">
        <v>30</v>
      </c>
    </row>
    <row r="380" spans="1:11" x14ac:dyDescent="0.4">
      <c r="A380" s="9">
        <v>20210507</v>
      </c>
      <c r="B380" s="9">
        <v>20</v>
      </c>
      <c r="C380" s="1" t="s">
        <v>26</v>
      </c>
      <c r="D380" s="1" t="str">
        <f>VLOOKUP(C380,key!A:C,3,FALSE)</f>
        <v>T-heat</v>
      </c>
      <c r="E380" s="1" t="str">
        <f t="shared" si="10"/>
        <v>T_30_20</v>
      </c>
      <c r="F380" s="1" t="str">
        <f t="shared" si="11"/>
        <v>T</v>
      </c>
      <c r="G380" s="1">
        <v>75</v>
      </c>
      <c r="H380" s="1">
        <v>6</v>
      </c>
      <c r="I380" s="1">
        <v>35</v>
      </c>
      <c r="J380" s="1">
        <f>((G380-H380)/I380*calibration_curve!$C$2*60)/VLOOKUP(C380,key!A:C,2,FALSE)</f>
        <v>1104126.1714285715</v>
      </c>
      <c r="K380" s="1">
        <v>30</v>
      </c>
    </row>
    <row r="381" spans="1:11" x14ac:dyDescent="0.4">
      <c r="A381" s="9">
        <v>20210407</v>
      </c>
      <c r="B381" s="9">
        <v>-10</v>
      </c>
      <c r="C381" s="1" t="s">
        <v>27</v>
      </c>
      <c r="D381" s="1" t="str">
        <f>VLOOKUP(C381,key!A:C,3,FALSE)</f>
        <v>T-heat</v>
      </c>
      <c r="E381" s="1" t="str">
        <f t="shared" si="10"/>
        <v>T_12_-10</v>
      </c>
      <c r="F381" s="1" t="str">
        <f t="shared" si="11"/>
        <v>T</v>
      </c>
      <c r="G381" s="1">
        <v>72</v>
      </c>
      <c r="H381" s="1">
        <v>50</v>
      </c>
      <c r="I381" s="1">
        <v>50</v>
      </c>
      <c r="J381" s="1">
        <f>((G381-H381)/I381*calibration_curve!$C$2*60)/VLOOKUP(C381,key!A:C,2,FALSE)</f>
        <v>212438.06896551725</v>
      </c>
      <c r="K381" s="1">
        <v>12</v>
      </c>
    </row>
    <row r="382" spans="1:11" x14ac:dyDescent="0.4">
      <c r="A382" s="11">
        <v>44305</v>
      </c>
      <c r="B382" s="10">
        <v>1</v>
      </c>
      <c r="C382" s="1" t="s">
        <v>27</v>
      </c>
      <c r="D382" s="1" t="str">
        <f>VLOOKUP(C382,key!A:C,3,FALSE)</f>
        <v>T-heat</v>
      </c>
      <c r="E382" s="1" t="str">
        <f t="shared" si="10"/>
        <v>T_30_1</v>
      </c>
      <c r="F382" s="1" t="str">
        <f t="shared" si="11"/>
        <v>T</v>
      </c>
      <c r="G382" s="1">
        <v>72</v>
      </c>
      <c r="H382" s="1">
        <v>59</v>
      </c>
      <c r="I382" s="1">
        <v>45</v>
      </c>
      <c r="J382" s="1">
        <f>((G382-H382)/I382*calibration_curve!$C$2*60)/VLOOKUP(C382,key!A:C,2,FALSE)</f>
        <v>139479.54022988505</v>
      </c>
      <c r="K382" s="1">
        <v>30</v>
      </c>
    </row>
    <row r="383" spans="1:11" x14ac:dyDescent="0.4">
      <c r="A383" s="11">
        <v>44309</v>
      </c>
      <c r="B383" s="10">
        <v>5</v>
      </c>
      <c r="C383" s="1" t="s">
        <v>27</v>
      </c>
      <c r="D383" s="1" t="str">
        <f>VLOOKUP(C383,key!A:C,3,FALSE)</f>
        <v>T-heat</v>
      </c>
      <c r="E383" s="1" t="str">
        <f t="shared" si="10"/>
        <v>T_30_5</v>
      </c>
      <c r="F383" s="1" t="str">
        <f t="shared" si="11"/>
        <v>T</v>
      </c>
      <c r="G383" s="1">
        <v>71</v>
      </c>
      <c r="H383" s="1">
        <v>26</v>
      </c>
      <c r="I383" s="1">
        <v>40</v>
      </c>
      <c r="J383" s="1">
        <f>((G383-H383)/I383*calibration_curve!$C$2*60)/VLOOKUP(C383,key!A:C,2,FALSE)</f>
        <v>543165.51724137936</v>
      </c>
      <c r="K383" s="1">
        <v>30</v>
      </c>
    </row>
    <row r="384" spans="1:11" x14ac:dyDescent="0.4">
      <c r="A384" s="9">
        <v>20210430</v>
      </c>
      <c r="B384" s="10">
        <v>10</v>
      </c>
      <c r="C384" s="1" t="s">
        <v>27</v>
      </c>
      <c r="D384" s="1" t="str">
        <f>VLOOKUP(C384,key!A:C,3,FALSE)</f>
        <v>T-heat</v>
      </c>
      <c r="E384" s="1" t="str">
        <f t="shared" si="10"/>
        <v>T_30_10</v>
      </c>
      <c r="F384" s="1" t="str">
        <f t="shared" si="11"/>
        <v>T</v>
      </c>
      <c r="G384" s="1">
        <v>73</v>
      </c>
      <c r="H384" s="3">
        <v>12</v>
      </c>
      <c r="I384" s="1">
        <v>35</v>
      </c>
      <c r="J384" s="1">
        <f>((G384-H384)/I384*calibration_curve!$C$2*60)/VLOOKUP(C384,key!A:C,2,FALSE)</f>
        <v>841475.46798029565</v>
      </c>
      <c r="K384" s="1">
        <v>30</v>
      </c>
    </row>
    <row r="385" spans="1:11" x14ac:dyDescent="0.4">
      <c r="A385" s="1">
        <v>20210503</v>
      </c>
      <c r="B385" s="10">
        <v>15</v>
      </c>
      <c r="C385" s="1" t="s">
        <v>27</v>
      </c>
      <c r="D385" s="1" t="str">
        <f>VLOOKUP(C385,key!A:C,3,FALSE)</f>
        <v>T-heat</v>
      </c>
      <c r="E385" s="1" t="str">
        <f t="shared" si="10"/>
        <v>T_30_15</v>
      </c>
      <c r="F385" s="1" t="str">
        <f t="shared" si="11"/>
        <v>T</v>
      </c>
      <c r="G385" s="1">
        <v>81</v>
      </c>
      <c r="H385" s="1">
        <v>3</v>
      </c>
      <c r="I385" s="1">
        <v>35</v>
      </c>
      <c r="J385" s="1">
        <f>((G385-H385)/I385*calibration_curve!$C$2*60)/VLOOKUP(C385,key!A:C,2,FALSE)</f>
        <v>1075985.0246305419</v>
      </c>
      <c r="K385" s="1">
        <v>30</v>
      </c>
    </row>
    <row r="386" spans="1:11" x14ac:dyDescent="0.4">
      <c r="A386" s="9">
        <v>20210507</v>
      </c>
      <c r="B386" s="9">
        <v>20</v>
      </c>
      <c r="C386" s="1" t="s">
        <v>27</v>
      </c>
      <c r="D386" s="1" t="str">
        <f>VLOOKUP(C386,key!A:C,3,FALSE)</f>
        <v>T-heat</v>
      </c>
      <c r="E386" s="1" t="str">
        <f t="shared" ref="E386:E449" si="12">F386&amp;"_"&amp;K386&amp;"_"&amp;B386</f>
        <v>T_30_20</v>
      </c>
      <c r="F386" s="1" t="str">
        <f t="shared" ref="F386:F449" si="13">LEFT(C386,1)</f>
        <v>T</v>
      </c>
      <c r="G386" s="1">
        <v>76</v>
      </c>
      <c r="H386" s="1">
        <v>9</v>
      </c>
      <c r="I386" s="1">
        <v>35</v>
      </c>
      <c r="J386" s="1">
        <f>((G386-H386)/I386*calibration_curve!$C$2*60)/VLOOKUP(C386,key!A:C,2,FALSE)</f>
        <v>924243.54679802968</v>
      </c>
      <c r="K386" s="1">
        <v>30</v>
      </c>
    </row>
    <row r="387" spans="1:11" x14ac:dyDescent="0.4">
      <c r="A387" s="9">
        <v>20210407</v>
      </c>
      <c r="B387" s="9">
        <v>-10</v>
      </c>
      <c r="C387" s="1" t="s">
        <v>28</v>
      </c>
      <c r="D387" s="1" t="str">
        <f>VLOOKUP(C387,key!A:C,3,FALSE)</f>
        <v>T-heat</v>
      </c>
      <c r="E387" s="1" t="str">
        <f t="shared" si="12"/>
        <v>T_12_-10</v>
      </c>
      <c r="F387" s="1" t="str">
        <f t="shared" si="13"/>
        <v>T</v>
      </c>
      <c r="G387" s="1">
        <v>71</v>
      </c>
      <c r="H387" s="1">
        <v>45</v>
      </c>
      <c r="I387" s="1">
        <v>50</v>
      </c>
      <c r="J387" s="1">
        <f>((G387-H387)/I387*calibration_curve!$C$2*60)/VLOOKUP(C387,key!A:C,2,FALSE)</f>
        <v>291233.28000000003</v>
      </c>
      <c r="K387" s="1">
        <v>12</v>
      </c>
    </row>
    <row r="388" spans="1:11" x14ac:dyDescent="0.4">
      <c r="A388" s="11">
        <v>44305</v>
      </c>
      <c r="B388" s="10">
        <v>1</v>
      </c>
      <c r="C388" s="1" t="s">
        <v>28</v>
      </c>
      <c r="D388" s="1" t="str">
        <f>VLOOKUP(C388,key!A:C,3,FALSE)</f>
        <v>T-heat</v>
      </c>
      <c r="E388" s="1" t="str">
        <f t="shared" si="12"/>
        <v>T_30_1</v>
      </c>
      <c r="F388" s="1" t="str">
        <f t="shared" si="13"/>
        <v>T</v>
      </c>
      <c r="G388" s="1">
        <v>72</v>
      </c>
      <c r="H388" s="1">
        <v>53</v>
      </c>
      <c r="I388" s="1">
        <v>45</v>
      </c>
      <c r="J388" s="1">
        <f>((G388-H388)/I388*calibration_curve!$C$2*60)/VLOOKUP(C388,key!A:C,2,FALSE)</f>
        <v>236471.4666666667</v>
      </c>
      <c r="K388" s="1">
        <v>30</v>
      </c>
    </row>
    <row r="389" spans="1:11" x14ac:dyDescent="0.4">
      <c r="A389" s="11">
        <v>44309</v>
      </c>
      <c r="B389" s="10">
        <v>5</v>
      </c>
      <c r="C389" s="1" t="s">
        <v>28</v>
      </c>
      <c r="D389" s="1" t="str">
        <f>VLOOKUP(C389,key!A:C,3,FALSE)</f>
        <v>T-heat</v>
      </c>
      <c r="E389" s="1" t="str">
        <f t="shared" si="12"/>
        <v>T_30_5</v>
      </c>
      <c r="F389" s="1" t="str">
        <f t="shared" si="13"/>
        <v>T</v>
      </c>
      <c r="G389" s="1">
        <v>70</v>
      </c>
      <c r="H389" s="1">
        <v>59</v>
      </c>
      <c r="I389" s="1">
        <v>40</v>
      </c>
      <c r="J389" s="1">
        <f>((G389-H389)/I389*calibration_curve!$C$2*60)/VLOOKUP(C389,key!A:C,2,FALSE)</f>
        <v>154017.60000000003</v>
      </c>
      <c r="K389" s="1">
        <v>30</v>
      </c>
    </row>
    <row r="390" spans="1:11" x14ac:dyDescent="0.4">
      <c r="A390" s="9">
        <v>20210430</v>
      </c>
      <c r="B390" s="10">
        <v>10</v>
      </c>
      <c r="C390" s="1" t="s">
        <v>28</v>
      </c>
      <c r="D390" s="1" t="str">
        <f>VLOOKUP(C390,key!A:C,3,FALSE)</f>
        <v>T-heat</v>
      </c>
      <c r="E390" s="1" t="str">
        <f t="shared" si="12"/>
        <v>T_30_10</v>
      </c>
      <c r="F390" s="1" t="str">
        <f t="shared" si="13"/>
        <v>T</v>
      </c>
      <c r="G390" s="1">
        <v>75</v>
      </c>
      <c r="H390" s="3">
        <v>34</v>
      </c>
      <c r="I390" s="1">
        <v>35</v>
      </c>
      <c r="J390" s="1">
        <f>((G390-H390)/I390*calibration_curve!$C$2*60)/VLOOKUP(C390,key!A:C,2,FALSE)</f>
        <v>656074.9714285715</v>
      </c>
      <c r="K390" s="1">
        <v>30</v>
      </c>
    </row>
    <row r="391" spans="1:11" x14ac:dyDescent="0.4">
      <c r="A391" s="1">
        <v>20210503</v>
      </c>
      <c r="B391" s="10">
        <v>15</v>
      </c>
      <c r="C391" s="1" t="s">
        <v>28</v>
      </c>
      <c r="D391" s="1" t="str">
        <f>VLOOKUP(C391,key!A:C,3,FALSE)</f>
        <v>T-heat</v>
      </c>
      <c r="E391" s="1" t="str">
        <f t="shared" si="12"/>
        <v>T_30_15</v>
      </c>
      <c r="F391" s="1" t="str">
        <f t="shared" si="13"/>
        <v>T</v>
      </c>
      <c r="G391" s="1">
        <v>68</v>
      </c>
      <c r="H391" s="1">
        <v>15</v>
      </c>
      <c r="I391" s="1">
        <v>35</v>
      </c>
      <c r="J391" s="1">
        <f>((G391-H391)/I391*calibration_curve!$C$2*60)/VLOOKUP(C391,key!A:C,2,FALSE)</f>
        <v>848096.91428571439</v>
      </c>
      <c r="K391" s="1">
        <v>30</v>
      </c>
    </row>
    <row r="392" spans="1:11" x14ac:dyDescent="0.4">
      <c r="A392" s="9">
        <v>20210507</v>
      </c>
      <c r="B392" s="9">
        <v>20</v>
      </c>
      <c r="C392" s="1" t="s">
        <v>28</v>
      </c>
      <c r="D392" s="1" t="str">
        <f>VLOOKUP(C392,key!A:C,3,FALSE)</f>
        <v>T-heat</v>
      </c>
      <c r="E392" s="1" t="str">
        <f t="shared" si="12"/>
        <v>T_30_20</v>
      </c>
      <c r="F392" s="1" t="str">
        <f t="shared" si="13"/>
        <v>T</v>
      </c>
      <c r="G392" s="1">
        <v>75</v>
      </c>
      <c r="H392" s="1">
        <v>35</v>
      </c>
      <c r="I392" s="1">
        <v>35</v>
      </c>
      <c r="J392" s="1">
        <f>((G392-H392)/I392*calibration_curve!$C$2*60)/VLOOKUP(C392,key!A:C,2,FALSE)</f>
        <v>640073.14285714284</v>
      </c>
      <c r="K392" s="1">
        <v>30</v>
      </c>
    </row>
    <row r="393" spans="1:11" x14ac:dyDescent="0.4">
      <c r="A393" s="9">
        <v>20210407</v>
      </c>
      <c r="B393" s="9">
        <v>-10</v>
      </c>
      <c r="C393" s="1" t="s">
        <v>29</v>
      </c>
      <c r="D393" s="1" t="str">
        <f>VLOOKUP(C393,key!A:C,3,FALSE)</f>
        <v>T-heat</v>
      </c>
      <c r="E393" s="1" t="str">
        <f t="shared" si="12"/>
        <v>T_12_-10</v>
      </c>
      <c r="F393" s="1" t="str">
        <f t="shared" si="13"/>
        <v>T</v>
      </c>
      <c r="G393" s="1">
        <v>72</v>
      </c>
      <c r="H393" s="1">
        <v>48</v>
      </c>
      <c r="I393" s="1">
        <v>50</v>
      </c>
      <c r="J393" s="1">
        <f>((G393-H393)/I393*calibration_curve!$C$2*60)/VLOOKUP(C393,key!A:C,2,FALSE)</f>
        <v>280032</v>
      </c>
      <c r="K393" s="1">
        <v>12</v>
      </c>
    </row>
    <row r="394" spans="1:11" x14ac:dyDescent="0.4">
      <c r="A394" s="11">
        <v>44305</v>
      </c>
      <c r="B394" s="10">
        <v>1</v>
      </c>
      <c r="C394" s="1" t="s">
        <v>29</v>
      </c>
      <c r="D394" s="1" t="str">
        <f>VLOOKUP(C394,key!A:C,3,FALSE)</f>
        <v>T-heat</v>
      </c>
      <c r="E394" s="1" t="str">
        <f t="shared" si="12"/>
        <v>T_30_1</v>
      </c>
      <c r="F394" s="1" t="str">
        <f t="shared" si="13"/>
        <v>T</v>
      </c>
      <c r="G394" s="1">
        <v>72</v>
      </c>
      <c r="H394" s="1">
        <v>61</v>
      </c>
      <c r="I394" s="1">
        <v>45</v>
      </c>
      <c r="J394" s="1">
        <f>((G394-H394)/I394*calibration_curve!$C$2*60)/VLOOKUP(C394,key!A:C,2,FALSE)</f>
        <v>142608.88888888888</v>
      </c>
      <c r="K394" s="1">
        <v>30</v>
      </c>
    </row>
    <row r="395" spans="1:11" x14ac:dyDescent="0.4">
      <c r="A395" s="11">
        <v>44309</v>
      </c>
      <c r="B395" s="10">
        <v>5</v>
      </c>
      <c r="C395" s="1" t="s">
        <v>29</v>
      </c>
      <c r="D395" s="1" t="str">
        <f>VLOOKUP(C395,key!A:C,3,FALSE)</f>
        <v>T-heat</v>
      </c>
      <c r="E395" s="1" t="str">
        <f t="shared" si="12"/>
        <v>T_30_5</v>
      </c>
      <c r="F395" s="1" t="str">
        <f t="shared" si="13"/>
        <v>T</v>
      </c>
      <c r="G395" s="1">
        <v>73</v>
      </c>
      <c r="H395" s="1">
        <v>34</v>
      </c>
      <c r="I395" s="1">
        <v>40</v>
      </c>
      <c r="J395" s="1">
        <f>((G395-H395)/I395*calibration_curve!$C$2*60)/VLOOKUP(C395,key!A:C,2,FALSE)</f>
        <v>568815</v>
      </c>
      <c r="K395" s="1">
        <v>30</v>
      </c>
    </row>
    <row r="396" spans="1:11" x14ac:dyDescent="0.4">
      <c r="A396" s="9">
        <v>20210430</v>
      </c>
      <c r="B396" s="10">
        <v>10</v>
      </c>
      <c r="C396" s="1" t="s">
        <v>29</v>
      </c>
      <c r="D396" s="1" t="str">
        <f>VLOOKUP(C396,key!A:C,3,FALSE)</f>
        <v>T-heat</v>
      </c>
      <c r="E396" s="1" t="str">
        <f t="shared" si="12"/>
        <v>T_30_10</v>
      </c>
      <c r="F396" s="1" t="str">
        <f t="shared" si="13"/>
        <v>T</v>
      </c>
      <c r="G396" s="1">
        <v>74</v>
      </c>
      <c r="H396" s="3">
        <v>39</v>
      </c>
      <c r="I396" s="1">
        <v>35</v>
      </c>
      <c r="J396" s="1">
        <f>((G396-H396)/I396*calibration_curve!$C$2*60)/VLOOKUP(C396,key!A:C,2,FALSE)</f>
        <v>583400</v>
      </c>
      <c r="K396" s="1">
        <v>30</v>
      </c>
    </row>
    <row r="397" spans="1:11" x14ac:dyDescent="0.4">
      <c r="A397" s="1">
        <v>20210503</v>
      </c>
      <c r="B397" s="10">
        <v>15</v>
      </c>
      <c r="C397" s="1" t="s">
        <v>29</v>
      </c>
      <c r="D397" s="1" t="str">
        <f>VLOOKUP(C397,key!A:C,3,FALSE)</f>
        <v>T-heat</v>
      </c>
      <c r="E397" s="1" t="str">
        <f t="shared" si="12"/>
        <v>T_30_15</v>
      </c>
      <c r="F397" s="1" t="str">
        <f t="shared" si="13"/>
        <v>T</v>
      </c>
      <c r="G397" s="1">
        <v>70</v>
      </c>
      <c r="H397" s="1">
        <v>60</v>
      </c>
      <c r="I397" s="1">
        <v>35</v>
      </c>
      <c r="J397" s="1">
        <f>((G397-H397)/I397*calibration_curve!$C$2*60)/VLOOKUP(C397,key!A:C,2,FALSE)</f>
        <v>166685.71428571429</v>
      </c>
      <c r="K397" s="1">
        <v>30</v>
      </c>
    </row>
    <row r="398" spans="1:11" x14ac:dyDescent="0.4">
      <c r="A398" s="9">
        <v>20210507</v>
      </c>
      <c r="B398" s="9">
        <v>20</v>
      </c>
      <c r="C398" s="1" t="s">
        <v>29</v>
      </c>
      <c r="D398" s="1" t="str">
        <f>VLOOKUP(C398,key!A:C,3,FALSE)</f>
        <v>T-heat</v>
      </c>
      <c r="E398" s="1" t="str">
        <f t="shared" si="12"/>
        <v>T_30_20</v>
      </c>
      <c r="F398" s="1" t="str">
        <f t="shared" si="13"/>
        <v>T</v>
      </c>
      <c r="G398" s="1">
        <v>76</v>
      </c>
      <c r="H398" s="1">
        <v>20</v>
      </c>
      <c r="I398" s="1">
        <v>35</v>
      </c>
      <c r="J398" s="1">
        <f>((G398-H398)/I398*calibration_curve!$C$2*60)/VLOOKUP(C398,key!A:C,2,FALSE)</f>
        <v>933440</v>
      </c>
      <c r="K398" s="1">
        <v>30</v>
      </c>
    </row>
    <row r="399" spans="1:11" x14ac:dyDescent="0.4">
      <c r="A399" s="9">
        <v>20210407</v>
      </c>
      <c r="B399" s="9">
        <v>-10</v>
      </c>
      <c r="C399" s="1" t="s">
        <v>30</v>
      </c>
      <c r="D399" s="1" t="str">
        <f>VLOOKUP(C399,key!A:C,3,FALSE)</f>
        <v>T-heat</v>
      </c>
      <c r="E399" s="1" t="str">
        <f t="shared" si="12"/>
        <v>T_12_-10</v>
      </c>
      <c r="F399" s="1" t="str">
        <f t="shared" si="13"/>
        <v>T</v>
      </c>
      <c r="G399" s="1">
        <v>68</v>
      </c>
      <c r="H399" s="1">
        <v>57</v>
      </c>
      <c r="I399" s="1">
        <v>45</v>
      </c>
      <c r="J399" s="1">
        <f>((G399-H399)/I399*calibration_curve!$C$2*60)/VLOOKUP(C399,key!A:C,2,FALSE)</f>
        <v>126763.45679012344</v>
      </c>
      <c r="K399" s="1">
        <v>12</v>
      </c>
    </row>
    <row r="400" spans="1:11" x14ac:dyDescent="0.4">
      <c r="A400" s="11">
        <v>44305</v>
      </c>
      <c r="B400" s="10">
        <v>1</v>
      </c>
      <c r="C400" s="1" t="s">
        <v>30</v>
      </c>
      <c r="D400" s="1" t="str">
        <f>VLOOKUP(C400,key!A:C,3,FALSE)</f>
        <v>T-heat</v>
      </c>
      <c r="E400" s="1" t="str">
        <f t="shared" si="12"/>
        <v>T_30_1</v>
      </c>
      <c r="F400" s="1" t="str">
        <f t="shared" si="13"/>
        <v>T</v>
      </c>
      <c r="G400" s="1">
        <v>72</v>
      </c>
      <c r="H400" s="1">
        <v>60</v>
      </c>
      <c r="I400" s="1">
        <v>45</v>
      </c>
      <c r="J400" s="1">
        <f>((G400-H400)/I400*calibration_curve!$C$2*60)/VLOOKUP(C400,key!A:C,2,FALSE)</f>
        <v>138287.40740740739</v>
      </c>
      <c r="K400" s="1">
        <v>30</v>
      </c>
    </row>
    <row r="401" spans="1:11" x14ac:dyDescent="0.4">
      <c r="A401" s="11">
        <v>44309</v>
      </c>
      <c r="B401" s="10">
        <v>5</v>
      </c>
      <c r="C401" s="1" t="s">
        <v>30</v>
      </c>
      <c r="D401" s="1" t="str">
        <f>VLOOKUP(C401,key!A:C,3,FALSE)</f>
        <v>T-heat</v>
      </c>
      <c r="E401" s="1" t="str">
        <f t="shared" si="12"/>
        <v>T_30_5</v>
      </c>
      <c r="F401" s="1" t="str">
        <f t="shared" si="13"/>
        <v>T</v>
      </c>
      <c r="G401" s="1">
        <v>68</v>
      </c>
      <c r="H401" s="1">
        <v>58</v>
      </c>
      <c r="I401" s="1">
        <v>40</v>
      </c>
      <c r="J401" s="1">
        <f>((G401-H401)/I401*calibration_curve!$C$2*60)/VLOOKUP(C401,key!A:C,2,FALSE)</f>
        <v>129644.44444444444</v>
      </c>
      <c r="K401" s="1">
        <v>30</v>
      </c>
    </row>
    <row r="402" spans="1:11" x14ac:dyDescent="0.4">
      <c r="A402" s="9">
        <v>20210430</v>
      </c>
      <c r="B402" s="10">
        <v>10</v>
      </c>
      <c r="C402" s="1" t="s">
        <v>30</v>
      </c>
      <c r="D402" s="1" t="str">
        <f>VLOOKUP(C402,key!A:C,3,FALSE)</f>
        <v>T-heat</v>
      </c>
      <c r="E402" s="1" t="str">
        <f t="shared" si="12"/>
        <v>T_30_10</v>
      </c>
      <c r="F402" s="1" t="str">
        <f t="shared" si="13"/>
        <v>T</v>
      </c>
      <c r="G402" s="1">
        <v>73</v>
      </c>
      <c r="H402" s="3">
        <v>50</v>
      </c>
      <c r="I402" s="1">
        <v>35</v>
      </c>
      <c r="J402" s="1">
        <f>((G402-H402)/I402*calibration_curve!$C$2*60)/VLOOKUP(C402,key!A:C,2,FALSE)</f>
        <v>340779.68253968249</v>
      </c>
      <c r="K402" s="1">
        <v>30</v>
      </c>
    </row>
    <row r="403" spans="1:11" x14ac:dyDescent="0.4">
      <c r="A403" s="1">
        <v>20210503</v>
      </c>
      <c r="B403" s="10">
        <v>15</v>
      </c>
      <c r="C403" s="1" t="s">
        <v>30</v>
      </c>
      <c r="D403" s="1" t="str">
        <f>VLOOKUP(C403,key!A:C,3,FALSE)</f>
        <v>T-heat</v>
      </c>
      <c r="E403" s="1" t="str">
        <f t="shared" si="12"/>
        <v>T_30_15</v>
      </c>
      <c r="F403" s="1" t="str">
        <f t="shared" si="13"/>
        <v>T</v>
      </c>
      <c r="G403" s="1">
        <v>67</v>
      </c>
      <c r="H403" s="1">
        <v>61</v>
      </c>
      <c r="I403" s="1">
        <v>35</v>
      </c>
      <c r="J403" s="1">
        <f>((G403-H403)/I403*calibration_curve!$C$2*60)/VLOOKUP(C403,key!A:C,2,FALSE)</f>
        <v>88899.047619047618</v>
      </c>
      <c r="K403" s="1">
        <v>30</v>
      </c>
    </row>
    <row r="404" spans="1:11" x14ac:dyDescent="0.4">
      <c r="A404" s="9">
        <v>20210507</v>
      </c>
      <c r="B404" s="9">
        <v>20</v>
      </c>
      <c r="C404" s="1" t="s">
        <v>30</v>
      </c>
      <c r="D404" s="1" t="str">
        <f>VLOOKUP(C404,key!A:C,3,FALSE)</f>
        <v>T-heat</v>
      </c>
      <c r="E404" s="1" t="str">
        <f t="shared" si="12"/>
        <v>T_30_20</v>
      </c>
      <c r="F404" s="1" t="str">
        <f t="shared" si="13"/>
        <v>T</v>
      </c>
      <c r="G404" s="1">
        <v>72</v>
      </c>
      <c r="H404" s="1">
        <v>12</v>
      </c>
      <c r="I404" s="1">
        <v>35</v>
      </c>
      <c r="J404" s="1">
        <f>((G404-H404)/I404*calibration_curve!$C$2*60)/VLOOKUP(C404,key!A:C,2,FALSE)</f>
        <v>888990.47619047598</v>
      </c>
      <c r="K404" s="1">
        <v>30</v>
      </c>
    </row>
    <row r="405" spans="1:11" x14ac:dyDescent="0.4">
      <c r="A405" s="9">
        <v>20210407</v>
      </c>
      <c r="B405" s="9">
        <v>-10</v>
      </c>
      <c r="C405" s="1" t="s">
        <v>31</v>
      </c>
      <c r="D405" s="1" t="str">
        <f>VLOOKUP(C405,key!A:C,3,FALSE)</f>
        <v>T-heat</v>
      </c>
      <c r="E405" s="1" t="str">
        <f t="shared" si="12"/>
        <v>T_12_-10</v>
      </c>
      <c r="F405" s="1" t="str">
        <f t="shared" si="13"/>
        <v>T</v>
      </c>
      <c r="G405" s="1">
        <v>69</v>
      </c>
      <c r="H405" s="1">
        <v>59</v>
      </c>
      <c r="I405" s="1">
        <v>45</v>
      </c>
      <c r="J405" s="1">
        <f>((G405-H405)/I405*calibration_curve!$C$2*60)/VLOOKUP(C405,key!A:C,2,FALSE)</f>
        <v>124458.66666666666</v>
      </c>
      <c r="K405" s="1">
        <v>12</v>
      </c>
    </row>
    <row r="406" spans="1:11" x14ac:dyDescent="0.4">
      <c r="A406" s="11">
        <v>44305</v>
      </c>
      <c r="B406" s="10">
        <v>1</v>
      </c>
      <c r="C406" s="1" t="s">
        <v>31</v>
      </c>
      <c r="D406" s="1" t="str">
        <f>VLOOKUP(C406,key!A:C,3,FALSE)</f>
        <v>T-heat</v>
      </c>
      <c r="E406" s="1" t="str">
        <f t="shared" si="12"/>
        <v>T_30_1</v>
      </c>
      <c r="F406" s="1" t="str">
        <f t="shared" si="13"/>
        <v>T</v>
      </c>
      <c r="G406" s="1">
        <v>72</v>
      </c>
      <c r="H406" s="1">
        <v>63</v>
      </c>
      <c r="I406" s="1">
        <v>45</v>
      </c>
      <c r="J406" s="1">
        <f>((G406-H406)/I406*calibration_curve!$C$2*60)/VLOOKUP(C406,key!A:C,2,FALSE)</f>
        <v>112012.8</v>
      </c>
      <c r="K406" s="1">
        <v>30</v>
      </c>
    </row>
    <row r="407" spans="1:11" x14ac:dyDescent="0.4">
      <c r="A407" s="11">
        <v>44309</v>
      </c>
      <c r="B407" s="10">
        <v>5</v>
      </c>
      <c r="C407" s="1" t="s">
        <v>31</v>
      </c>
      <c r="D407" s="1" t="str">
        <f>VLOOKUP(C407,key!A:C,3,FALSE)</f>
        <v>T-heat</v>
      </c>
      <c r="E407" s="1" t="str">
        <f t="shared" si="12"/>
        <v>T_30_5</v>
      </c>
      <c r="F407" s="1" t="str">
        <f t="shared" si="13"/>
        <v>T</v>
      </c>
      <c r="G407" s="1">
        <v>68</v>
      </c>
      <c r="H407" s="1">
        <v>31</v>
      </c>
      <c r="I407" s="1">
        <v>40</v>
      </c>
      <c r="J407" s="1">
        <f>((G407-H407)/I407*calibration_curve!$C$2*60)/VLOOKUP(C407,key!A:C,2,FALSE)</f>
        <v>518059.2</v>
      </c>
      <c r="K407" s="1">
        <v>30</v>
      </c>
    </row>
    <row r="408" spans="1:11" x14ac:dyDescent="0.4">
      <c r="A408" s="9">
        <v>20210430</v>
      </c>
      <c r="B408" s="10">
        <v>10</v>
      </c>
      <c r="C408" s="1" t="s">
        <v>31</v>
      </c>
      <c r="D408" s="1" t="str">
        <f>VLOOKUP(C408,key!A:C,3,FALSE)</f>
        <v>T-heat</v>
      </c>
      <c r="E408" s="1" t="str">
        <f t="shared" si="12"/>
        <v>T_30_10</v>
      </c>
      <c r="F408" s="1" t="str">
        <f t="shared" si="13"/>
        <v>T</v>
      </c>
      <c r="G408" s="1">
        <v>71</v>
      </c>
      <c r="H408" s="3">
        <v>21</v>
      </c>
      <c r="I408" s="1">
        <v>35</v>
      </c>
      <c r="J408" s="1">
        <f>((G408-H408)/I408*calibration_curve!$C$2*60)/VLOOKUP(C408,key!A:C,2,FALSE)</f>
        <v>800091.42857142852</v>
      </c>
      <c r="K408" s="1">
        <v>30</v>
      </c>
    </row>
    <row r="409" spans="1:11" x14ac:dyDescent="0.4">
      <c r="A409" s="1">
        <v>20210503</v>
      </c>
      <c r="B409" s="10">
        <v>15</v>
      </c>
      <c r="C409" s="1" t="s">
        <v>31</v>
      </c>
      <c r="D409" s="1" t="str">
        <f>VLOOKUP(C409,key!A:C,3,FALSE)</f>
        <v>T-heat</v>
      </c>
      <c r="E409" s="1" t="str">
        <f t="shared" si="12"/>
        <v>T_30_15</v>
      </c>
      <c r="F409" s="1" t="str">
        <f t="shared" si="13"/>
        <v>T</v>
      </c>
      <c r="G409" s="1">
        <v>60</v>
      </c>
      <c r="H409" s="1">
        <v>9</v>
      </c>
      <c r="I409" s="1">
        <v>35</v>
      </c>
      <c r="J409" s="1">
        <f>((G409-H409)/I409*calibration_curve!$C$2*60)/VLOOKUP(C409,key!A:C,2,FALSE)</f>
        <v>816093.25714285718</v>
      </c>
      <c r="K409" s="1">
        <v>30</v>
      </c>
    </row>
    <row r="410" spans="1:11" x14ac:dyDescent="0.4">
      <c r="A410" s="9">
        <v>20210507</v>
      </c>
      <c r="B410" s="9">
        <v>20</v>
      </c>
      <c r="C410" s="1" t="s">
        <v>31</v>
      </c>
      <c r="D410" s="1" t="str">
        <f>VLOOKUP(C410,key!A:C,3,FALSE)</f>
        <v>T-heat</v>
      </c>
      <c r="E410" s="1" t="str">
        <f t="shared" si="12"/>
        <v>T_30_20</v>
      </c>
      <c r="F410" s="1" t="str">
        <f t="shared" si="13"/>
        <v>T</v>
      </c>
      <c r="G410" s="1">
        <v>74</v>
      </c>
      <c r="H410" s="1">
        <v>17</v>
      </c>
      <c r="I410" s="1">
        <v>35</v>
      </c>
      <c r="J410" s="1">
        <f>((G410-H410)/I410*calibration_curve!$C$2*60)/VLOOKUP(C410,key!A:C,2,FALSE)</f>
        <v>912104.22857142857</v>
      </c>
      <c r="K410" s="1">
        <v>30</v>
      </c>
    </row>
    <row r="411" spans="1:11" x14ac:dyDescent="0.4">
      <c r="A411" s="9">
        <v>20210407</v>
      </c>
      <c r="B411" s="9">
        <v>-10</v>
      </c>
      <c r="C411" s="1" t="s">
        <v>32</v>
      </c>
      <c r="D411" s="1" t="str">
        <f>VLOOKUP(C411,key!A:C,3,FALSE)</f>
        <v>T-heat</v>
      </c>
      <c r="E411" s="1" t="str">
        <f t="shared" si="12"/>
        <v>T_12_-10</v>
      </c>
      <c r="F411" s="1" t="str">
        <f t="shared" si="13"/>
        <v>T</v>
      </c>
      <c r="G411" s="1">
        <v>69</v>
      </c>
      <c r="H411" s="1">
        <v>59</v>
      </c>
      <c r="I411" s="1">
        <v>45</v>
      </c>
      <c r="J411" s="1">
        <f>((G411-H411)/I411*calibration_curve!$C$2*60)/VLOOKUP(C411,key!A:C,2,FALSE)</f>
        <v>100369.89247311826</v>
      </c>
      <c r="K411" s="1">
        <v>12</v>
      </c>
    </row>
    <row r="412" spans="1:11" x14ac:dyDescent="0.4">
      <c r="A412" s="11">
        <v>44305</v>
      </c>
      <c r="B412" s="10">
        <v>1</v>
      </c>
      <c r="C412" s="1" t="s">
        <v>32</v>
      </c>
      <c r="D412" s="1" t="str">
        <f>VLOOKUP(C412,key!A:C,3,FALSE)</f>
        <v>T-heat</v>
      </c>
      <c r="E412" s="1" t="str">
        <f t="shared" si="12"/>
        <v>T_30_1</v>
      </c>
      <c r="F412" s="1" t="str">
        <f t="shared" si="13"/>
        <v>T</v>
      </c>
      <c r="G412" s="1">
        <v>72</v>
      </c>
      <c r="H412" s="1">
        <v>62</v>
      </c>
      <c r="I412" s="1">
        <v>45</v>
      </c>
      <c r="J412" s="1">
        <f>((G412-H412)/I412*calibration_curve!$C$2*60)/VLOOKUP(C412,key!A:C,2,FALSE)</f>
        <v>100369.89247311826</v>
      </c>
      <c r="K412" s="1">
        <v>30</v>
      </c>
    </row>
    <row r="413" spans="1:11" x14ac:dyDescent="0.4">
      <c r="A413" s="11">
        <v>44309</v>
      </c>
      <c r="B413" s="10">
        <v>5</v>
      </c>
      <c r="C413" s="1" t="s">
        <v>32</v>
      </c>
      <c r="D413" s="1" t="str">
        <f>VLOOKUP(C413,key!A:C,3,FALSE)</f>
        <v>T-heat</v>
      </c>
      <c r="E413" s="1" t="str">
        <f t="shared" si="12"/>
        <v>T_30_5</v>
      </c>
      <c r="F413" s="1" t="str">
        <f t="shared" si="13"/>
        <v>T</v>
      </c>
      <c r="G413" s="1">
        <v>71</v>
      </c>
      <c r="H413" s="1">
        <v>41</v>
      </c>
      <c r="I413" s="1">
        <v>40</v>
      </c>
      <c r="J413" s="1">
        <f>((G413-H413)/I413*calibration_curve!$C$2*60)/VLOOKUP(C413,key!A:C,2,FALSE)</f>
        <v>338748.38709677418</v>
      </c>
      <c r="K413" s="1">
        <v>30</v>
      </c>
    </row>
    <row r="414" spans="1:11" x14ac:dyDescent="0.4">
      <c r="A414" s="9">
        <v>20210430</v>
      </c>
      <c r="B414" s="10">
        <v>10</v>
      </c>
      <c r="C414" s="1" t="s">
        <v>32</v>
      </c>
      <c r="D414" s="1" t="str">
        <f>VLOOKUP(C414,key!A:C,3,FALSE)</f>
        <v>T-heat</v>
      </c>
      <c r="E414" s="1" t="str">
        <f t="shared" si="12"/>
        <v>T_30_10</v>
      </c>
      <c r="F414" s="1" t="str">
        <f t="shared" si="13"/>
        <v>T</v>
      </c>
      <c r="G414" s="1">
        <v>73</v>
      </c>
      <c r="H414" s="3">
        <v>18</v>
      </c>
      <c r="I414" s="1">
        <v>35</v>
      </c>
      <c r="J414" s="1">
        <f>((G414-H414)/I414*calibration_curve!$C$2*60)/VLOOKUP(C414,key!A:C,2,FALSE)</f>
        <v>709758.5253456221</v>
      </c>
      <c r="K414" s="1">
        <v>30</v>
      </c>
    </row>
    <row r="415" spans="1:11" x14ac:dyDescent="0.4">
      <c r="A415" s="1">
        <v>20210503</v>
      </c>
      <c r="B415" s="10">
        <v>15</v>
      </c>
      <c r="C415" s="1" t="s">
        <v>32</v>
      </c>
      <c r="D415" s="1" t="str">
        <f>VLOOKUP(C415,key!A:C,3,FALSE)</f>
        <v>T-heat</v>
      </c>
      <c r="E415" s="1" t="str">
        <f t="shared" si="12"/>
        <v>T_30_15</v>
      </c>
      <c r="F415" s="1" t="str">
        <f t="shared" si="13"/>
        <v>T</v>
      </c>
      <c r="G415" s="1">
        <v>63</v>
      </c>
      <c r="H415" s="1">
        <v>2</v>
      </c>
      <c r="I415" s="1">
        <v>35</v>
      </c>
      <c r="J415" s="1">
        <f>((G415-H415)/I415*calibration_curve!$C$2*60)/VLOOKUP(C415,key!A:C,2,FALSE)</f>
        <v>787186.7281105991</v>
      </c>
      <c r="K415" s="1">
        <v>30</v>
      </c>
    </row>
    <row r="416" spans="1:11" x14ac:dyDescent="0.4">
      <c r="A416" s="9">
        <v>20210507</v>
      </c>
      <c r="B416" s="9">
        <v>20</v>
      </c>
      <c r="C416" s="1" t="s">
        <v>32</v>
      </c>
      <c r="D416" s="1" t="str">
        <f>VLOOKUP(C416,key!A:C,3,FALSE)</f>
        <v>T-heat</v>
      </c>
      <c r="E416" s="1" t="str">
        <f t="shared" si="12"/>
        <v>T_30_20</v>
      </c>
      <c r="F416" s="1" t="str">
        <f t="shared" si="13"/>
        <v>T</v>
      </c>
      <c r="G416" s="1">
        <v>70</v>
      </c>
      <c r="H416" s="1">
        <v>3</v>
      </c>
      <c r="I416" s="1">
        <v>35</v>
      </c>
      <c r="J416" s="1">
        <f>((G416-H416)/I416*calibration_curve!$C$2*60)/VLOOKUP(C416,key!A:C,2,FALSE)</f>
        <v>864614.9308755761</v>
      </c>
      <c r="K416" s="1">
        <v>30</v>
      </c>
    </row>
    <row r="417" spans="1:11" x14ac:dyDescent="0.4">
      <c r="A417" s="9">
        <v>20210407</v>
      </c>
      <c r="B417" s="9">
        <v>-10</v>
      </c>
      <c r="C417" s="1" t="s">
        <v>33</v>
      </c>
      <c r="D417" s="1" t="str">
        <f>VLOOKUP(C417,key!A:C,3,FALSE)</f>
        <v>T-heat</v>
      </c>
      <c r="E417" s="1" t="str">
        <f t="shared" si="12"/>
        <v>T_12_-10</v>
      </c>
      <c r="F417" s="1" t="str">
        <f t="shared" si="13"/>
        <v>T</v>
      </c>
      <c r="G417" s="1">
        <v>69</v>
      </c>
      <c r="H417" s="1">
        <v>58</v>
      </c>
      <c r="I417" s="1">
        <v>45</v>
      </c>
      <c r="J417" s="1">
        <f>((G417-H417)/I417*calibration_curve!$C$2*60)/VLOOKUP(C417,key!A:C,2,FALSE)</f>
        <v>114087.11111111111</v>
      </c>
      <c r="K417" s="1">
        <v>12</v>
      </c>
    </row>
    <row r="418" spans="1:11" x14ac:dyDescent="0.4">
      <c r="A418" s="11">
        <v>44309</v>
      </c>
      <c r="B418" s="10">
        <v>5</v>
      </c>
      <c r="C418" s="1" t="s">
        <v>33</v>
      </c>
      <c r="D418" s="1" t="str">
        <f>VLOOKUP(C418,key!A:C,3,FALSE)</f>
        <v>T-heat</v>
      </c>
      <c r="E418" s="1" t="str">
        <f t="shared" si="12"/>
        <v>T_30_5</v>
      </c>
      <c r="F418" s="1" t="str">
        <f t="shared" si="13"/>
        <v>T</v>
      </c>
      <c r="G418" s="1">
        <v>71</v>
      </c>
      <c r="H418" s="1">
        <v>55</v>
      </c>
      <c r="I418" s="1">
        <v>40</v>
      </c>
      <c r="J418" s="1">
        <f>((G418-H418)/I418*calibration_curve!$C$2*60)/VLOOKUP(C418,key!A:C,2,FALSE)</f>
        <v>186688</v>
      </c>
      <c r="K418" s="1">
        <v>30</v>
      </c>
    </row>
    <row r="419" spans="1:11" x14ac:dyDescent="0.4">
      <c r="A419" s="9">
        <v>20210430</v>
      </c>
      <c r="B419" s="10">
        <v>10</v>
      </c>
      <c r="C419" s="1" t="s">
        <v>33</v>
      </c>
      <c r="D419" s="1" t="str">
        <f>VLOOKUP(C419,key!A:C,3,FALSE)</f>
        <v>T-heat</v>
      </c>
      <c r="E419" s="1" t="str">
        <f t="shared" si="12"/>
        <v>T_30_10</v>
      </c>
      <c r="F419" s="1" t="str">
        <f t="shared" si="13"/>
        <v>T</v>
      </c>
      <c r="G419" s="1">
        <v>71</v>
      </c>
      <c r="H419" s="3">
        <v>15</v>
      </c>
      <c r="I419" s="1">
        <v>35</v>
      </c>
      <c r="J419" s="1">
        <f>((G419-H419)/I419*calibration_curve!$C$2*60)/VLOOKUP(C419,key!A:C,2,FALSE)</f>
        <v>746752</v>
      </c>
      <c r="K419" s="1">
        <v>30</v>
      </c>
    </row>
    <row r="420" spans="1:11" x14ac:dyDescent="0.4">
      <c r="A420" s="1">
        <v>20210503</v>
      </c>
      <c r="B420" s="10">
        <v>15</v>
      </c>
      <c r="C420" s="1" t="s">
        <v>33</v>
      </c>
      <c r="D420" s="1" t="str">
        <f>VLOOKUP(C420,key!A:C,3,FALSE)</f>
        <v>T-heat</v>
      </c>
      <c r="E420" s="1" t="str">
        <f t="shared" si="12"/>
        <v>T_30_15</v>
      </c>
      <c r="F420" s="1" t="str">
        <f t="shared" si="13"/>
        <v>T</v>
      </c>
      <c r="G420" s="1">
        <v>67</v>
      </c>
      <c r="H420" s="1">
        <v>29</v>
      </c>
      <c r="I420" s="1">
        <v>35</v>
      </c>
      <c r="J420" s="1">
        <f>((G420-H420)/I420*calibration_curve!$C$2*60)/VLOOKUP(C420,key!A:C,2,FALSE)</f>
        <v>506724.57142857136</v>
      </c>
      <c r="K420" s="1">
        <v>30</v>
      </c>
    </row>
    <row r="421" spans="1:11" x14ac:dyDescent="0.4">
      <c r="A421" s="9">
        <v>20210507</v>
      </c>
      <c r="B421" s="9">
        <v>20</v>
      </c>
      <c r="C421" s="1" t="s">
        <v>33</v>
      </c>
      <c r="D421" s="1" t="str">
        <f>VLOOKUP(C421,key!A:C,3,FALSE)</f>
        <v>T-heat</v>
      </c>
      <c r="E421" s="1" t="str">
        <f t="shared" si="12"/>
        <v>T_30_20</v>
      </c>
      <c r="F421" s="1" t="str">
        <f t="shared" si="13"/>
        <v>T</v>
      </c>
      <c r="G421" s="1">
        <v>74</v>
      </c>
      <c r="H421" s="1">
        <v>43</v>
      </c>
      <c r="I421" s="1">
        <v>35</v>
      </c>
      <c r="J421" s="1">
        <f>((G421-H421)/I421*calibration_curve!$C$2*60)/VLOOKUP(C421,key!A:C,2,FALSE)</f>
        <v>413380.57142857142</v>
      </c>
      <c r="K421" s="1">
        <v>30</v>
      </c>
    </row>
    <row r="422" spans="1:11" x14ac:dyDescent="0.4">
      <c r="A422" s="9">
        <v>20210407</v>
      </c>
      <c r="B422" s="9">
        <v>-10</v>
      </c>
      <c r="C422" s="1" t="s">
        <v>34</v>
      </c>
      <c r="D422" s="1" t="str">
        <f>VLOOKUP(C422,key!A:C,3,FALSE)</f>
        <v>T-heat</v>
      </c>
      <c r="E422" s="1" t="str">
        <f t="shared" si="12"/>
        <v>T_12_-10</v>
      </c>
      <c r="F422" s="1" t="str">
        <f t="shared" si="13"/>
        <v>T</v>
      </c>
      <c r="G422" s="1">
        <v>69</v>
      </c>
      <c r="H422" s="1">
        <v>57</v>
      </c>
      <c r="I422" s="1">
        <v>45</v>
      </c>
      <c r="J422" s="1">
        <f>((G422-H422)/I422*calibration_curve!$C$2*60)/VLOOKUP(C422,key!A:C,2,FALSE)</f>
        <v>196513.68421052632</v>
      </c>
      <c r="K422" s="1">
        <v>12</v>
      </c>
    </row>
    <row r="423" spans="1:11" x14ac:dyDescent="0.4">
      <c r="A423" s="11">
        <v>44309</v>
      </c>
      <c r="B423" s="10">
        <v>5</v>
      </c>
      <c r="C423" s="1" t="s">
        <v>34</v>
      </c>
      <c r="D423" s="1" t="str">
        <f>VLOOKUP(C423,key!A:C,3,FALSE)</f>
        <v>T-heat</v>
      </c>
      <c r="E423" s="1" t="str">
        <f t="shared" si="12"/>
        <v>T_30_5</v>
      </c>
      <c r="F423" s="1" t="str">
        <f t="shared" si="13"/>
        <v>T</v>
      </c>
      <c r="G423" s="1">
        <v>71</v>
      </c>
      <c r="H423" s="1">
        <v>46</v>
      </c>
      <c r="I423" s="1">
        <v>40</v>
      </c>
      <c r="J423" s="1">
        <f>((G423-H423)/I423*calibration_curve!$C$2*60)/VLOOKUP(C423,key!A:C,2,FALSE)</f>
        <v>460578.94736842107</v>
      </c>
      <c r="K423" s="1">
        <v>30</v>
      </c>
    </row>
    <row r="424" spans="1:11" x14ac:dyDescent="0.4">
      <c r="A424" s="9">
        <v>20210430</v>
      </c>
      <c r="B424" s="10">
        <v>10</v>
      </c>
      <c r="C424" s="1" t="s">
        <v>34</v>
      </c>
      <c r="D424" s="1" t="str">
        <f>VLOOKUP(C424,key!A:C,3,FALSE)</f>
        <v>T-heat</v>
      </c>
      <c r="E424" s="1" t="str">
        <f t="shared" si="12"/>
        <v>T_30_10</v>
      </c>
      <c r="F424" s="1" t="str">
        <f t="shared" si="13"/>
        <v>T</v>
      </c>
      <c r="G424" s="1">
        <v>73</v>
      </c>
      <c r="H424" s="3">
        <v>28</v>
      </c>
      <c r="I424" s="1">
        <v>35</v>
      </c>
      <c r="J424" s="1">
        <f>((G424-H424)/I424*calibration_curve!$C$2*60)/VLOOKUP(C424,key!A:C,2,FALSE)</f>
        <v>947476.69172932336</v>
      </c>
      <c r="K424" s="1">
        <v>30</v>
      </c>
    </row>
    <row r="425" spans="1:11" x14ac:dyDescent="0.4">
      <c r="A425" s="1">
        <v>20210503</v>
      </c>
      <c r="B425" s="10">
        <v>15</v>
      </c>
      <c r="C425" s="1" t="s">
        <v>34</v>
      </c>
      <c r="D425" s="1" t="str">
        <f>VLOOKUP(C425,key!A:C,3,FALSE)</f>
        <v>T-heat</v>
      </c>
      <c r="E425" s="1" t="str">
        <f t="shared" si="12"/>
        <v>T_30_15</v>
      </c>
      <c r="F425" s="1" t="str">
        <f t="shared" si="13"/>
        <v>T</v>
      </c>
      <c r="G425" s="1">
        <v>65</v>
      </c>
      <c r="H425" s="1">
        <v>9</v>
      </c>
      <c r="I425" s="1">
        <v>35</v>
      </c>
      <c r="J425" s="1">
        <f>((G425-H425)/I425*calibration_curve!$C$2*60)/VLOOKUP(C425,key!A:C,2,FALSE)</f>
        <v>1179082.105263158</v>
      </c>
      <c r="K425" s="1">
        <v>30</v>
      </c>
    </row>
    <row r="426" spans="1:11" x14ac:dyDescent="0.4">
      <c r="A426" s="9">
        <v>20210507</v>
      </c>
      <c r="B426" s="9">
        <v>20</v>
      </c>
      <c r="C426" s="1" t="s">
        <v>34</v>
      </c>
      <c r="D426" s="1" t="str">
        <f>VLOOKUP(C426,key!A:C,3,FALSE)</f>
        <v>T-heat</v>
      </c>
      <c r="E426" s="1" t="str">
        <f t="shared" si="12"/>
        <v>T_30_20</v>
      </c>
      <c r="F426" s="1" t="str">
        <f t="shared" si="13"/>
        <v>T</v>
      </c>
      <c r="G426" s="1">
        <v>71</v>
      </c>
      <c r="H426" s="1">
        <v>28</v>
      </c>
      <c r="I426" s="1">
        <v>35</v>
      </c>
      <c r="J426" s="1">
        <f>((G426-H426)/I426*calibration_curve!$C$2*60)/VLOOKUP(C426,key!A:C,2,FALSE)</f>
        <v>905366.6165413534</v>
      </c>
      <c r="K426" s="1">
        <v>30</v>
      </c>
    </row>
    <row r="427" spans="1:11" x14ac:dyDescent="0.4">
      <c r="A427" s="9">
        <v>20210407</v>
      </c>
      <c r="B427" s="9">
        <v>-10</v>
      </c>
      <c r="C427" s="1" t="s">
        <v>35</v>
      </c>
      <c r="D427" s="1" t="str">
        <f>VLOOKUP(C427,key!A:C,3,FALSE)</f>
        <v>T-heat</v>
      </c>
      <c r="E427" s="1" t="str">
        <f t="shared" si="12"/>
        <v>T_12_-10</v>
      </c>
      <c r="F427" s="1" t="str">
        <f t="shared" si="13"/>
        <v>T</v>
      </c>
      <c r="G427" s="1">
        <v>69</v>
      </c>
      <c r="H427" s="1">
        <v>59</v>
      </c>
      <c r="I427" s="1">
        <v>45</v>
      </c>
      <c r="J427" s="1">
        <f>((G427-H427)/I427*calibration_curve!$C$2*60)/VLOOKUP(C427,key!A:C,2,FALSE)</f>
        <v>107291.9540229885</v>
      </c>
      <c r="K427" s="1">
        <v>12</v>
      </c>
    </row>
    <row r="428" spans="1:11" x14ac:dyDescent="0.4">
      <c r="A428" s="11">
        <v>44309</v>
      </c>
      <c r="B428" s="10">
        <v>5</v>
      </c>
      <c r="C428" s="1" t="s">
        <v>35</v>
      </c>
      <c r="D428" s="1" t="str">
        <f>VLOOKUP(C428,key!A:C,3,FALSE)</f>
        <v>T-heat</v>
      </c>
      <c r="E428" s="1" t="str">
        <f t="shared" si="12"/>
        <v>T_30_5</v>
      </c>
      <c r="F428" s="1" t="str">
        <f t="shared" si="13"/>
        <v>T</v>
      </c>
      <c r="G428" s="1">
        <v>68</v>
      </c>
      <c r="H428" s="1">
        <v>22</v>
      </c>
      <c r="I428" s="1">
        <v>40</v>
      </c>
      <c r="J428" s="1">
        <f>((G428-H428)/I428*calibration_curve!$C$2*60)/VLOOKUP(C428,key!A:C,2,FALSE)</f>
        <v>555235.86206896545</v>
      </c>
      <c r="K428" s="1">
        <v>30</v>
      </c>
    </row>
    <row r="429" spans="1:11" x14ac:dyDescent="0.4">
      <c r="A429" s="9">
        <v>20210430</v>
      </c>
      <c r="B429" s="10">
        <v>10</v>
      </c>
      <c r="C429" s="1" t="s">
        <v>35</v>
      </c>
      <c r="D429" s="1" t="str">
        <f>VLOOKUP(C429,key!A:C,3,FALSE)</f>
        <v>T-heat</v>
      </c>
      <c r="E429" s="1" t="str">
        <f t="shared" si="12"/>
        <v>T_30_10</v>
      </c>
      <c r="F429" s="1" t="str">
        <f t="shared" si="13"/>
        <v>T</v>
      </c>
      <c r="G429" s="1">
        <v>72</v>
      </c>
      <c r="H429" s="3">
        <v>16</v>
      </c>
      <c r="I429" s="1">
        <v>35</v>
      </c>
      <c r="J429" s="1">
        <f>((G429-H429)/I429*calibration_curve!$C$2*60)/VLOOKUP(C429,key!A:C,2,FALSE)</f>
        <v>772502.06896551722</v>
      </c>
      <c r="K429" s="1">
        <v>30</v>
      </c>
    </row>
    <row r="430" spans="1:11" x14ac:dyDescent="0.4">
      <c r="A430" s="1">
        <v>20210503</v>
      </c>
      <c r="B430" s="10">
        <v>15</v>
      </c>
      <c r="C430" s="1" t="s">
        <v>35</v>
      </c>
      <c r="D430" s="1" t="str">
        <f>VLOOKUP(C430,key!A:C,3,FALSE)</f>
        <v>T-heat</v>
      </c>
      <c r="E430" s="1" t="str">
        <f t="shared" si="12"/>
        <v>T_30_15</v>
      </c>
      <c r="F430" s="1" t="str">
        <f t="shared" si="13"/>
        <v>T</v>
      </c>
      <c r="G430" s="1">
        <v>62</v>
      </c>
      <c r="H430" s="1">
        <v>8</v>
      </c>
      <c r="I430" s="1">
        <v>35</v>
      </c>
      <c r="J430" s="1">
        <f>((G430-H430)/I430*calibration_curve!$C$2*60)/VLOOKUP(C430,key!A:C,2,FALSE)</f>
        <v>744912.70935960603</v>
      </c>
      <c r="K430" s="1">
        <v>30</v>
      </c>
    </row>
    <row r="431" spans="1:11" x14ac:dyDescent="0.4">
      <c r="A431" s="9">
        <v>20210507</v>
      </c>
      <c r="B431" s="9">
        <v>20</v>
      </c>
      <c r="C431" s="1" t="s">
        <v>35</v>
      </c>
      <c r="D431" s="1" t="str">
        <f>VLOOKUP(C431,key!A:C,3,FALSE)</f>
        <v>T-heat</v>
      </c>
      <c r="E431" s="1" t="str">
        <f t="shared" si="12"/>
        <v>T_30_20</v>
      </c>
      <c r="F431" s="1" t="str">
        <f t="shared" si="13"/>
        <v>T</v>
      </c>
      <c r="G431" s="1">
        <v>74</v>
      </c>
      <c r="H431" s="1">
        <v>4</v>
      </c>
      <c r="I431" s="1">
        <v>35</v>
      </c>
      <c r="J431" s="1">
        <f>((G431-H431)/I431*calibration_curve!$C$2*60)/VLOOKUP(C431,key!A:C,2,FALSE)</f>
        <v>965627.58620689658</v>
      </c>
      <c r="K431" s="1">
        <v>30</v>
      </c>
    </row>
    <row r="432" spans="1:11" x14ac:dyDescent="0.4">
      <c r="A432" s="9">
        <v>20210407</v>
      </c>
      <c r="B432" s="9">
        <v>-10</v>
      </c>
      <c r="C432" s="1" t="s">
        <v>36</v>
      </c>
      <c r="D432" s="1" t="str">
        <f>VLOOKUP(C432,key!A:C,3,FALSE)</f>
        <v>T-heat</v>
      </c>
      <c r="E432" s="1" t="str">
        <f t="shared" si="12"/>
        <v>T_12_-10</v>
      </c>
      <c r="F432" s="1" t="str">
        <f t="shared" si="13"/>
        <v>T</v>
      </c>
      <c r="G432" s="1">
        <v>69</v>
      </c>
      <c r="H432" s="1">
        <v>60</v>
      </c>
      <c r="I432" s="1">
        <v>45</v>
      </c>
      <c r="J432" s="1">
        <f>((G432-H432)/I432*calibration_curve!$C$2*60)/VLOOKUP(C432,key!A:C,2,FALSE)</f>
        <v>96562.758620689652</v>
      </c>
      <c r="K432" s="1">
        <v>12</v>
      </c>
    </row>
    <row r="433" spans="1:11" x14ac:dyDescent="0.4">
      <c r="A433" s="11">
        <v>44309</v>
      </c>
      <c r="B433" s="10">
        <v>5</v>
      </c>
      <c r="C433" s="1" t="s">
        <v>36</v>
      </c>
      <c r="D433" s="1" t="str">
        <f>VLOOKUP(C433,key!A:C,3,FALSE)</f>
        <v>T-heat</v>
      </c>
      <c r="E433" s="1" t="str">
        <f t="shared" si="12"/>
        <v>T_30_5</v>
      </c>
      <c r="F433" s="1" t="str">
        <f t="shared" si="13"/>
        <v>T</v>
      </c>
      <c r="G433" s="1">
        <v>68</v>
      </c>
      <c r="H433" s="1">
        <v>17</v>
      </c>
      <c r="I433" s="1">
        <v>40</v>
      </c>
      <c r="J433" s="1">
        <f>((G433-H433)/I433*calibration_curve!$C$2*60)/VLOOKUP(C433,key!A:C,2,FALSE)</f>
        <v>615587.58620689646</v>
      </c>
      <c r="K433" s="1">
        <v>30</v>
      </c>
    </row>
    <row r="434" spans="1:11" x14ac:dyDescent="0.4">
      <c r="A434" s="9">
        <v>20210430</v>
      </c>
      <c r="B434" s="10">
        <v>10</v>
      </c>
      <c r="C434" s="1" t="s">
        <v>36</v>
      </c>
      <c r="D434" s="1" t="str">
        <f>VLOOKUP(C434,key!A:C,3,FALSE)</f>
        <v>T-heat</v>
      </c>
      <c r="E434" s="1" t="str">
        <f t="shared" si="12"/>
        <v>T_30_10</v>
      </c>
      <c r="F434" s="1" t="str">
        <f t="shared" si="13"/>
        <v>T</v>
      </c>
      <c r="G434" s="1">
        <v>76</v>
      </c>
      <c r="H434" s="3">
        <v>41</v>
      </c>
      <c r="I434" s="1">
        <v>35</v>
      </c>
      <c r="J434" s="1">
        <f>((G434-H434)/I434*calibration_curve!$C$2*60)/VLOOKUP(C434,key!A:C,2,FALSE)</f>
        <v>482813.79310344829</v>
      </c>
      <c r="K434" s="1">
        <v>30</v>
      </c>
    </row>
    <row r="435" spans="1:11" x14ac:dyDescent="0.4">
      <c r="A435" s="1">
        <v>20210503</v>
      </c>
      <c r="B435" s="10">
        <v>15</v>
      </c>
      <c r="C435" s="1" t="s">
        <v>36</v>
      </c>
      <c r="D435" s="1" t="str">
        <f>VLOOKUP(C435,key!A:C,3,FALSE)</f>
        <v>T-heat</v>
      </c>
      <c r="E435" s="1" t="str">
        <f t="shared" si="12"/>
        <v>T_30_15</v>
      </c>
      <c r="F435" s="1" t="str">
        <f t="shared" si="13"/>
        <v>T</v>
      </c>
      <c r="G435" s="1">
        <v>66</v>
      </c>
      <c r="H435" s="1">
        <v>3</v>
      </c>
      <c r="I435" s="1">
        <v>35</v>
      </c>
      <c r="J435" s="1">
        <f>((G435-H435)/I435*calibration_curve!$C$2*60)/VLOOKUP(C435,key!A:C,2,FALSE)</f>
        <v>869064.82758620696</v>
      </c>
      <c r="K435" s="1">
        <v>30</v>
      </c>
    </row>
    <row r="436" spans="1:11" x14ac:dyDescent="0.4">
      <c r="A436" s="9">
        <v>20210507</v>
      </c>
      <c r="B436" s="9">
        <v>20</v>
      </c>
      <c r="C436" s="1" t="s">
        <v>36</v>
      </c>
      <c r="D436" s="1" t="str">
        <f>VLOOKUP(C436,key!A:C,3,FALSE)</f>
        <v>T-heat</v>
      </c>
      <c r="E436" s="1" t="str">
        <f t="shared" si="12"/>
        <v>T_30_20</v>
      </c>
      <c r="F436" s="1" t="str">
        <f t="shared" si="13"/>
        <v>T</v>
      </c>
      <c r="G436" s="1">
        <v>76</v>
      </c>
      <c r="H436" s="1">
        <v>20</v>
      </c>
      <c r="I436" s="1">
        <v>35</v>
      </c>
      <c r="J436" s="1">
        <f>((G436-H436)/I436*calibration_curve!$C$2*60)/VLOOKUP(C436,key!A:C,2,FALSE)</f>
        <v>772502.06896551722</v>
      </c>
      <c r="K436" s="1">
        <v>30</v>
      </c>
    </row>
    <row r="437" spans="1:11" x14ac:dyDescent="0.4">
      <c r="A437" s="9">
        <v>20210407</v>
      </c>
      <c r="B437" s="9">
        <v>-10</v>
      </c>
      <c r="C437" s="1" t="s">
        <v>37</v>
      </c>
      <c r="D437" s="1" t="str">
        <f>VLOOKUP(C437,key!A:C,3,FALSE)</f>
        <v>T-heat</v>
      </c>
      <c r="E437" s="1" t="str">
        <f t="shared" si="12"/>
        <v>T_12_-10</v>
      </c>
      <c r="F437" s="1" t="str">
        <f t="shared" si="13"/>
        <v>T</v>
      </c>
      <c r="G437" s="1">
        <v>69</v>
      </c>
      <c r="H437" s="1">
        <v>58</v>
      </c>
      <c r="I437" s="1">
        <v>45</v>
      </c>
      <c r="J437" s="1">
        <f>((G437-H437)/I437*calibration_curve!$C$2*60)/VLOOKUP(C437,key!A:C,2,FALSE)</f>
        <v>131638.97435897434</v>
      </c>
      <c r="K437" s="1">
        <v>12</v>
      </c>
    </row>
    <row r="438" spans="1:11" x14ac:dyDescent="0.4">
      <c r="A438" s="11">
        <v>44309</v>
      </c>
      <c r="B438" s="10">
        <v>5</v>
      </c>
      <c r="C438" s="1" t="s">
        <v>37</v>
      </c>
      <c r="D438" s="1" t="str">
        <f>VLOOKUP(C438,key!A:C,3,FALSE)</f>
        <v>T-heat</v>
      </c>
      <c r="E438" s="1" t="str">
        <f t="shared" si="12"/>
        <v>T_30_5</v>
      </c>
      <c r="F438" s="1" t="str">
        <f t="shared" si="13"/>
        <v>T</v>
      </c>
      <c r="G438" s="1">
        <v>69</v>
      </c>
      <c r="H438" s="1">
        <v>58</v>
      </c>
      <c r="I438" s="1">
        <v>40</v>
      </c>
      <c r="J438" s="1">
        <f>((G438-H438)/I438*calibration_curve!$C$2*60)/VLOOKUP(C438,key!A:C,2,FALSE)</f>
        <v>148093.84615384619</v>
      </c>
      <c r="K438" s="1">
        <v>30</v>
      </c>
    </row>
    <row r="439" spans="1:11" x14ac:dyDescent="0.4">
      <c r="A439" s="9">
        <v>20210430</v>
      </c>
      <c r="B439" s="10">
        <v>10</v>
      </c>
      <c r="C439" s="1" t="s">
        <v>37</v>
      </c>
      <c r="D439" s="1" t="str">
        <f>VLOOKUP(C439,key!A:C,3,FALSE)</f>
        <v>T-heat</v>
      </c>
      <c r="E439" s="1" t="str">
        <f t="shared" si="12"/>
        <v>T_30_10</v>
      </c>
      <c r="F439" s="1" t="str">
        <f t="shared" si="13"/>
        <v>T</v>
      </c>
      <c r="G439" s="1">
        <v>71</v>
      </c>
      <c r="H439" s="3">
        <v>31</v>
      </c>
      <c r="I439" s="1">
        <v>35</v>
      </c>
      <c r="J439" s="1">
        <f>((G439-H439)/I439*calibration_curve!$C$2*60)/VLOOKUP(C439,key!A:C,2,FALSE)</f>
        <v>615454.94505494495</v>
      </c>
      <c r="K439" s="1">
        <v>30</v>
      </c>
    </row>
    <row r="440" spans="1:11" x14ac:dyDescent="0.4">
      <c r="A440" s="1">
        <v>20210503</v>
      </c>
      <c r="B440" s="10">
        <v>15</v>
      </c>
      <c r="C440" s="1" t="s">
        <v>37</v>
      </c>
      <c r="D440" s="1" t="str">
        <f>VLOOKUP(C440,key!A:C,3,FALSE)</f>
        <v>T-heat</v>
      </c>
      <c r="E440" s="1" t="str">
        <f t="shared" si="12"/>
        <v>T_30_15</v>
      </c>
      <c r="F440" s="1" t="str">
        <f t="shared" si="13"/>
        <v>T</v>
      </c>
      <c r="G440" s="1">
        <v>80</v>
      </c>
      <c r="H440" s="1">
        <v>26</v>
      </c>
      <c r="I440" s="1">
        <v>35</v>
      </c>
      <c r="J440" s="1">
        <f>((G440-H440)/I440*calibration_curve!$C$2*60)/VLOOKUP(C440,key!A:C,2,FALSE)</f>
        <v>830864.17582417582</v>
      </c>
      <c r="K440" s="1">
        <v>30</v>
      </c>
    </row>
    <row r="441" spans="1:11" x14ac:dyDescent="0.4">
      <c r="A441" s="9">
        <v>20210507</v>
      </c>
      <c r="B441" s="9">
        <v>20</v>
      </c>
      <c r="C441" s="1" t="s">
        <v>37</v>
      </c>
      <c r="D441" s="1" t="str">
        <f>VLOOKUP(C441,key!A:C,3,FALSE)</f>
        <v>T-heat</v>
      </c>
      <c r="E441" s="1" t="str">
        <f t="shared" si="12"/>
        <v>T_30_20</v>
      </c>
      <c r="F441" s="1" t="str">
        <f t="shared" si="13"/>
        <v>T</v>
      </c>
      <c r="G441" s="1">
        <v>71</v>
      </c>
      <c r="H441" s="1">
        <v>47</v>
      </c>
      <c r="I441" s="1">
        <v>35</v>
      </c>
      <c r="J441" s="1">
        <f>((G441-H441)/I441*calibration_curve!$C$2*60)/VLOOKUP(C441,key!A:C,2,FALSE)</f>
        <v>369272.96703296702</v>
      </c>
      <c r="K441" s="1">
        <v>30</v>
      </c>
    </row>
    <row r="442" spans="1:11" x14ac:dyDescent="0.4">
      <c r="A442" s="9">
        <v>20210407</v>
      </c>
      <c r="B442" s="9">
        <v>-10</v>
      </c>
      <c r="C442" s="1" t="s">
        <v>38</v>
      </c>
      <c r="D442" s="1" t="str">
        <f>VLOOKUP(C442,key!A:C,3,FALSE)</f>
        <v>T-heat</v>
      </c>
      <c r="E442" s="1" t="str">
        <f t="shared" si="12"/>
        <v>T_12_-10</v>
      </c>
      <c r="F442" s="1" t="str">
        <f t="shared" si="13"/>
        <v>T</v>
      </c>
      <c r="G442" s="1">
        <v>69</v>
      </c>
      <c r="H442" s="1">
        <v>57</v>
      </c>
      <c r="I442" s="1">
        <v>45</v>
      </c>
      <c r="J442" s="1">
        <f>((G442-H442)/I442*calibration_curve!$C$2*60)/VLOOKUP(C442,key!A:C,2,FALSE)</f>
        <v>155573.33333333334</v>
      </c>
      <c r="K442" s="1">
        <v>12</v>
      </c>
    </row>
    <row r="443" spans="1:11" x14ac:dyDescent="0.4">
      <c r="A443" s="11">
        <v>44309</v>
      </c>
      <c r="B443" s="10">
        <v>5</v>
      </c>
      <c r="C443" s="1" t="s">
        <v>38</v>
      </c>
      <c r="D443" s="1" t="str">
        <f>VLOOKUP(C443,key!A:C,3,FALSE)</f>
        <v>T-heat</v>
      </c>
      <c r="E443" s="1" t="str">
        <f t="shared" si="12"/>
        <v>T_30_5</v>
      </c>
      <c r="F443" s="1" t="str">
        <f t="shared" si="13"/>
        <v>T</v>
      </c>
      <c r="G443" s="1">
        <v>75</v>
      </c>
      <c r="H443" s="1">
        <v>28</v>
      </c>
      <c r="I443" s="1">
        <v>40</v>
      </c>
      <c r="J443" s="1">
        <f>((G443-H443)/I443*calibration_curve!$C$2*60)/VLOOKUP(C443,key!A:C,2,FALSE)</f>
        <v>685495</v>
      </c>
      <c r="K443" s="1">
        <v>30</v>
      </c>
    </row>
    <row r="444" spans="1:11" x14ac:dyDescent="0.4">
      <c r="A444" s="9">
        <v>20210430</v>
      </c>
      <c r="B444" s="10">
        <v>10</v>
      </c>
      <c r="C444" s="1" t="s">
        <v>38</v>
      </c>
      <c r="D444" s="1" t="str">
        <f>VLOOKUP(C444,key!A:C,3,FALSE)</f>
        <v>T-heat</v>
      </c>
      <c r="E444" s="1" t="str">
        <f t="shared" si="12"/>
        <v>T_30_10</v>
      </c>
      <c r="F444" s="1" t="str">
        <f t="shared" si="13"/>
        <v>T</v>
      </c>
      <c r="G444" s="1">
        <v>71</v>
      </c>
      <c r="H444" s="3">
        <v>24</v>
      </c>
      <c r="I444" s="1">
        <v>35</v>
      </c>
      <c r="J444" s="1">
        <f>((G444-H444)/I444*calibration_curve!$C$2*60)/VLOOKUP(C444,key!A:C,2,FALSE)</f>
        <v>783422.85714285716</v>
      </c>
      <c r="K444" s="1">
        <v>30</v>
      </c>
    </row>
    <row r="445" spans="1:11" x14ac:dyDescent="0.4">
      <c r="A445" s="1">
        <v>20210503</v>
      </c>
      <c r="B445" s="10">
        <v>15</v>
      </c>
      <c r="C445" s="1" t="s">
        <v>38</v>
      </c>
      <c r="D445" s="1" t="str">
        <f>VLOOKUP(C445,key!A:C,3,FALSE)</f>
        <v>T-heat</v>
      </c>
      <c r="E445" s="1" t="str">
        <f t="shared" si="12"/>
        <v>T_30_15</v>
      </c>
      <c r="F445" s="1" t="str">
        <f t="shared" si="13"/>
        <v>T</v>
      </c>
      <c r="G445" s="1">
        <v>61</v>
      </c>
      <c r="H445" s="1">
        <v>7</v>
      </c>
      <c r="I445" s="1">
        <v>35</v>
      </c>
      <c r="J445" s="1">
        <f>((G445-H445)/I445*calibration_curve!$C$2*60)/VLOOKUP(C445,key!A:C,2,FALSE)</f>
        <v>900102.85714285728</v>
      </c>
      <c r="K445" s="1">
        <v>30</v>
      </c>
    </row>
    <row r="446" spans="1:11" x14ac:dyDescent="0.4">
      <c r="A446" s="9">
        <v>20210507</v>
      </c>
      <c r="B446" s="9">
        <v>20</v>
      </c>
      <c r="C446" s="1" t="s">
        <v>38</v>
      </c>
      <c r="D446" s="1" t="str">
        <f>VLOOKUP(C446,key!A:C,3,FALSE)</f>
        <v>T-heat</v>
      </c>
      <c r="E446" s="1" t="str">
        <f t="shared" si="12"/>
        <v>T_30_20</v>
      </c>
      <c r="F446" s="1" t="str">
        <f t="shared" si="13"/>
        <v>T</v>
      </c>
      <c r="G446" s="1">
        <v>73</v>
      </c>
      <c r="H446" s="1">
        <v>19</v>
      </c>
      <c r="I446" s="1">
        <v>35</v>
      </c>
      <c r="J446" s="1">
        <f>((G446-H446)/I446*calibration_curve!$C$2*60)/VLOOKUP(C446,key!A:C,2,FALSE)</f>
        <v>900102.85714285728</v>
      </c>
      <c r="K446" s="1">
        <v>30</v>
      </c>
    </row>
    <row r="447" spans="1:11" x14ac:dyDescent="0.4">
      <c r="A447" s="9">
        <v>20210407</v>
      </c>
      <c r="B447" s="9">
        <v>-10</v>
      </c>
      <c r="C447" s="1" t="s">
        <v>39</v>
      </c>
      <c r="D447" s="1" t="str">
        <f>VLOOKUP(C447,key!A:C,3,FALSE)</f>
        <v>T-control</v>
      </c>
      <c r="E447" s="1" t="str">
        <f t="shared" si="12"/>
        <v>T_12_-10</v>
      </c>
      <c r="F447" s="1" t="str">
        <f t="shared" si="13"/>
        <v>T</v>
      </c>
      <c r="G447" s="1">
        <v>71</v>
      </c>
      <c r="H447" s="1">
        <v>48</v>
      </c>
      <c r="I447" s="1">
        <v>50</v>
      </c>
      <c r="J447" s="1">
        <f>((G447-H447)/I447*calibration_curve!$C$2*60)/VLOOKUP(C447,key!A:C,2,FALSE)</f>
        <v>257629.44000000003</v>
      </c>
      <c r="K447" s="1">
        <v>12</v>
      </c>
    </row>
    <row r="448" spans="1:11" x14ac:dyDescent="0.4">
      <c r="A448" s="11">
        <v>44305</v>
      </c>
      <c r="B448" s="10">
        <v>1</v>
      </c>
      <c r="C448" s="1" t="s">
        <v>39</v>
      </c>
      <c r="D448" s="1" t="str">
        <f>VLOOKUP(C448,key!A:C,3,FALSE)</f>
        <v>T-control</v>
      </c>
      <c r="E448" s="1" t="str">
        <f t="shared" si="12"/>
        <v>T_10_1</v>
      </c>
      <c r="F448" s="1" t="str">
        <f t="shared" si="13"/>
        <v>T</v>
      </c>
      <c r="G448" s="1">
        <v>70</v>
      </c>
      <c r="H448" s="1">
        <v>52</v>
      </c>
      <c r="I448" s="1">
        <v>30</v>
      </c>
      <c r="J448" s="1">
        <f>((G448-H448)/I448*calibration_curve!$C$2*60)/VLOOKUP(C448,key!A:C,2,FALSE)</f>
        <v>336038.40000000002</v>
      </c>
      <c r="K448" s="1">
        <v>10</v>
      </c>
    </row>
    <row r="449" spans="1:11" x14ac:dyDescent="0.4">
      <c r="A449" s="9">
        <v>20210507</v>
      </c>
      <c r="B449" s="9">
        <v>20</v>
      </c>
      <c r="C449" s="1" t="s">
        <v>39</v>
      </c>
      <c r="D449" s="1" t="str">
        <f>VLOOKUP(C449,key!A:C,3,FALSE)</f>
        <v>T-control</v>
      </c>
      <c r="E449" s="1" t="str">
        <f t="shared" si="12"/>
        <v>T_10_20</v>
      </c>
      <c r="F449" s="1" t="str">
        <f t="shared" si="13"/>
        <v>T</v>
      </c>
      <c r="G449" s="1">
        <v>92</v>
      </c>
      <c r="H449" s="1">
        <v>39</v>
      </c>
      <c r="I449" s="1">
        <v>35</v>
      </c>
      <c r="J449" s="1">
        <f>((G449-H449)/I449*calibration_curve!$C$2*60)/VLOOKUP(C449,key!A:C,2,FALSE)</f>
        <v>848096.91428571439</v>
      </c>
      <c r="K449" s="1">
        <v>10</v>
      </c>
    </row>
    <row r="450" spans="1:11" x14ac:dyDescent="0.4">
      <c r="A450" s="9">
        <v>20210407</v>
      </c>
      <c r="B450" s="9">
        <v>-10</v>
      </c>
      <c r="C450" s="1" t="s">
        <v>40</v>
      </c>
      <c r="D450" s="1" t="str">
        <f>VLOOKUP(C450,key!A:C,3,FALSE)</f>
        <v>T-heat</v>
      </c>
      <c r="E450" s="1" t="str">
        <f t="shared" ref="E450:E513" si="14">F450&amp;"_"&amp;K450&amp;"_"&amp;B450</f>
        <v>T_12_-10</v>
      </c>
      <c r="F450" s="1" t="str">
        <f t="shared" ref="F450:F513" si="15">LEFT(C450,1)</f>
        <v>T</v>
      </c>
      <c r="G450" s="1">
        <v>69</v>
      </c>
      <c r="H450" s="1">
        <v>59</v>
      </c>
      <c r="I450" s="1">
        <v>45</v>
      </c>
      <c r="J450" s="1">
        <f>((G450-H450)/I450*calibration_curve!$C$2*60)/VLOOKUP(C450,key!A:C,2,FALSE)</f>
        <v>141430.30303030301</v>
      </c>
      <c r="K450" s="1">
        <v>12</v>
      </c>
    </row>
    <row r="451" spans="1:11" x14ac:dyDescent="0.4">
      <c r="A451" s="11">
        <v>44309</v>
      </c>
      <c r="B451" s="10">
        <v>5</v>
      </c>
      <c r="C451" s="1" t="s">
        <v>40</v>
      </c>
      <c r="D451" s="1" t="str">
        <f>VLOOKUP(C451,key!A:C,3,FALSE)</f>
        <v>T-heat</v>
      </c>
      <c r="E451" s="1" t="str">
        <f t="shared" si="14"/>
        <v>T_30_5</v>
      </c>
      <c r="F451" s="1" t="str">
        <f t="shared" si="15"/>
        <v>T</v>
      </c>
      <c r="G451" s="1">
        <v>73</v>
      </c>
      <c r="H451" s="1">
        <v>30</v>
      </c>
      <c r="I451" s="1">
        <v>40</v>
      </c>
      <c r="J451" s="1">
        <f>((G451-H451)/I451*calibration_curve!$C$2*60)/VLOOKUP(C451,key!A:C,2,FALSE)</f>
        <v>684169.09090909082</v>
      </c>
      <c r="K451" s="1">
        <v>30</v>
      </c>
    </row>
    <row r="452" spans="1:11" x14ac:dyDescent="0.4">
      <c r="A452" s="9">
        <v>20210430</v>
      </c>
      <c r="B452" s="10">
        <v>10</v>
      </c>
      <c r="C452" s="1" t="s">
        <v>40</v>
      </c>
      <c r="D452" s="1" t="str">
        <f>VLOOKUP(C452,key!A:C,3,FALSE)</f>
        <v>T-heat</v>
      </c>
      <c r="E452" s="1" t="str">
        <f t="shared" si="14"/>
        <v>T_30_10</v>
      </c>
      <c r="F452" s="1" t="str">
        <f t="shared" si="15"/>
        <v>T</v>
      </c>
      <c r="G452" s="1">
        <v>69</v>
      </c>
      <c r="H452" s="3">
        <v>18</v>
      </c>
      <c r="I452" s="1">
        <v>35</v>
      </c>
      <c r="J452" s="1">
        <f>((G452-H452)/I452*calibration_curve!$C$2*60)/VLOOKUP(C452,key!A:C,2,FALSE)</f>
        <v>927378.70129870123</v>
      </c>
      <c r="K452" s="1">
        <v>30</v>
      </c>
    </row>
    <row r="453" spans="1:11" x14ac:dyDescent="0.4">
      <c r="A453" s="1">
        <v>20210503</v>
      </c>
      <c r="B453" s="10">
        <v>15</v>
      </c>
      <c r="C453" s="1" t="s">
        <v>40</v>
      </c>
      <c r="D453" s="1" t="str">
        <f>VLOOKUP(C453,key!A:C,3,FALSE)</f>
        <v>T-heat</v>
      </c>
      <c r="E453" s="1" t="str">
        <f t="shared" si="14"/>
        <v>T_30_15</v>
      </c>
      <c r="F453" s="1" t="str">
        <f t="shared" si="15"/>
        <v>T</v>
      </c>
      <c r="G453" s="1">
        <v>78</v>
      </c>
      <c r="H453" s="1">
        <v>14</v>
      </c>
      <c r="I453" s="1">
        <v>35</v>
      </c>
      <c r="J453" s="1">
        <f>((G453-H453)/I453*calibration_curve!$C$2*60)/VLOOKUP(C453,key!A:C,2,FALSE)</f>
        <v>1163769.3506493506</v>
      </c>
      <c r="K453" s="1">
        <v>30</v>
      </c>
    </row>
    <row r="454" spans="1:11" x14ac:dyDescent="0.4">
      <c r="A454" s="9">
        <v>20210507</v>
      </c>
      <c r="B454" s="9">
        <v>20</v>
      </c>
      <c r="C454" s="1" t="s">
        <v>40</v>
      </c>
      <c r="D454" s="1" t="str">
        <f>VLOOKUP(C454,key!A:C,3,FALSE)</f>
        <v>T-heat</v>
      </c>
      <c r="E454" s="1" t="str">
        <f t="shared" si="14"/>
        <v>T_30_20</v>
      </c>
      <c r="F454" s="1" t="str">
        <f t="shared" si="15"/>
        <v>T</v>
      </c>
      <c r="G454" s="1">
        <v>70</v>
      </c>
      <c r="H454" s="1">
        <v>43</v>
      </c>
      <c r="I454" s="1">
        <v>35</v>
      </c>
      <c r="J454" s="1">
        <f>((G454-H454)/I454*calibration_curve!$C$2*60)/VLOOKUP(C454,key!A:C,2,FALSE)</f>
        <v>490965.1948051948</v>
      </c>
      <c r="K454" s="1">
        <v>30</v>
      </c>
    </row>
    <row r="455" spans="1:11" x14ac:dyDescent="0.4">
      <c r="A455" s="9">
        <v>20210407</v>
      </c>
      <c r="B455" s="9">
        <v>-10</v>
      </c>
      <c r="C455" s="1" t="s">
        <v>41</v>
      </c>
      <c r="D455" s="1" t="str">
        <f>VLOOKUP(C455,key!A:C,3,FALSE)</f>
        <v>T-control</v>
      </c>
      <c r="E455" s="1" t="str">
        <f t="shared" si="14"/>
        <v>T_12_-10</v>
      </c>
      <c r="F455" s="1" t="str">
        <f t="shared" si="15"/>
        <v>T</v>
      </c>
      <c r="G455" s="1">
        <v>69</v>
      </c>
      <c r="H455" s="1">
        <v>58</v>
      </c>
      <c r="I455" s="1">
        <v>45</v>
      </c>
      <c r="J455" s="1">
        <f>((G455-H455)/I455*calibration_curve!$C$2*60)/VLOOKUP(C455,key!A:C,2,FALSE)</f>
        <v>136904.53333333333</v>
      </c>
      <c r="K455" s="1">
        <v>12</v>
      </c>
    </row>
    <row r="456" spans="1:11" x14ac:dyDescent="0.4">
      <c r="A456" s="11">
        <v>44305</v>
      </c>
      <c r="B456" s="10">
        <v>1</v>
      </c>
      <c r="C456" s="1" t="s">
        <v>41</v>
      </c>
      <c r="D456" s="1" t="str">
        <f>VLOOKUP(C456,key!A:C,3,FALSE)</f>
        <v>T-control</v>
      </c>
      <c r="E456" s="1" t="str">
        <f t="shared" si="14"/>
        <v>T_10_1</v>
      </c>
      <c r="F456" s="1" t="str">
        <f t="shared" si="15"/>
        <v>T</v>
      </c>
      <c r="G456" s="1">
        <v>70</v>
      </c>
      <c r="H456" s="1">
        <v>58</v>
      </c>
      <c r="I456" s="1">
        <v>30</v>
      </c>
      <c r="J456" s="1">
        <f>((G456-H456)/I456*calibration_curve!$C$2*60)/VLOOKUP(C456,key!A:C,2,FALSE)</f>
        <v>224025.60000000001</v>
      </c>
      <c r="K456" s="1">
        <v>10</v>
      </c>
    </row>
    <row r="457" spans="1:11" x14ac:dyDescent="0.4">
      <c r="A457" s="9">
        <v>20210507</v>
      </c>
      <c r="B457" s="9">
        <v>20</v>
      </c>
      <c r="C457" s="1" t="s">
        <v>41</v>
      </c>
      <c r="D457" s="1" t="str">
        <f>VLOOKUP(C457,key!A:C,3,FALSE)</f>
        <v>T-control</v>
      </c>
      <c r="E457" s="1" t="str">
        <f t="shared" si="14"/>
        <v>T_10_20</v>
      </c>
      <c r="F457" s="1" t="str">
        <f t="shared" si="15"/>
        <v>T</v>
      </c>
      <c r="G457" s="1">
        <v>99</v>
      </c>
      <c r="H457" s="1">
        <v>58</v>
      </c>
      <c r="I457" s="1">
        <v>35</v>
      </c>
      <c r="J457" s="1">
        <f>((G457-H457)/I457*calibration_curve!$C$2*60)/VLOOKUP(C457,key!A:C,2,FALSE)</f>
        <v>656074.9714285715</v>
      </c>
      <c r="K457" s="1">
        <v>10</v>
      </c>
    </row>
    <row r="458" spans="1:11" x14ac:dyDescent="0.4">
      <c r="A458" s="9">
        <v>20210407</v>
      </c>
      <c r="B458" s="9">
        <v>-10</v>
      </c>
      <c r="C458" s="1" t="s">
        <v>42</v>
      </c>
      <c r="D458" s="1" t="str">
        <f>VLOOKUP(C458,key!A:C,3,FALSE)</f>
        <v>T-control</v>
      </c>
      <c r="E458" s="1" t="str">
        <f t="shared" si="14"/>
        <v>T_12_-10</v>
      </c>
      <c r="F458" s="1" t="str">
        <f t="shared" si="15"/>
        <v>T</v>
      </c>
      <c r="G458" s="1">
        <v>67</v>
      </c>
      <c r="H458" s="1">
        <v>42</v>
      </c>
      <c r="I458" s="1">
        <v>45</v>
      </c>
      <c r="J458" s="1">
        <f>((G458-H458)/I458*calibration_curve!$C$2*60)/VLOOKUP(C458,key!A:C,2,FALSE)</f>
        <v>311146.66666666669</v>
      </c>
      <c r="K458" s="1">
        <v>12</v>
      </c>
    </row>
    <row r="459" spans="1:11" x14ac:dyDescent="0.4">
      <c r="A459" s="11">
        <v>44305</v>
      </c>
      <c r="B459" s="10">
        <v>1</v>
      </c>
      <c r="C459" s="1" t="s">
        <v>42</v>
      </c>
      <c r="D459" s="1" t="str">
        <f>VLOOKUP(C459,key!A:C,3,FALSE)</f>
        <v>T-control</v>
      </c>
      <c r="E459" s="1" t="str">
        <f t="shared" si="14"/>
        <v>T_10_1</v>
      </c>
      <c r="F459" s="1" t="str">
        <f t="shared" si="15"/>
        <v>T</v>
      </c>
      <c r="G459" s="1">
        <v>70</v>
      </c>
      <c r="H459" s="1">
        <v>58</v>
      </c>
      <c r="I459" s="1">
        <v>30</v>
      </c>
      <c r="J459" s="1">
        <f>((G459-H459)/I459*calibration_curve!$C$2*60)/VLOOKUP(C459,key!A:C,2,FALSE)</f>
        <v>224025.60000000001</v>
      </c>
      <c r="K459" s="1">
        <v>10</v>
      </c>
    </row>
    <row r="460" spans="1:11" x14ac:dyDescent="0.4">
      <c r="A460" s="9">
        <v>20210507</v>
      </c>
      <c r="B460" s="9">
        <v>20</v>
      </c>
      <c r="C460" s="1" t="s">
        <v>42</v>
      </c>
      <c r="D460" s="1" t="str">
        <f>VLOOKUP(C460,key!A:C,3,FALSE)</f>
        <v>T-control</v>
      </c>
      <c r="E460" s="1" t="str">
        <f t="shared" si="14"/>
        <v>T_10_20</v>
      </c>
      <c r="F460" s="1" t="str">
        <f t="shared" si="15"/>
        <v>T</v>
      </c>
      <c r="G460" s="1">
        <v>92</v>
      </c>
      <c r="H460" s="1">
        <v>53</v>
      </c>
      <c r="I460" s="1">
        <v>35</v>
      </c>
      <c r="J460" s="1">
        <f>((G460-H460)/I460*calibration_curve!$C$2*60)/VLOOKUP(C460,key!A:C,2,FALSE)</f>
        <v>624071.3142857143</v>
      </c>
      <c r="K460" s="1">
        <v>10</v>
      </c>
    </row>
    <row r="461" spans="1:11" x14ac:dyDescent="0.4">
      <c r="A461" s="9">
        <v>20210407</v>
      </c>
      <c r="B461" s="9">
        <v>-10</v>
      </c>
      <c r="C461" s="1" t="s">
        <v>43</v>
      </c>
      <c r="D461" s="1" t="str">
        <f>VLOOKUP(C461,key!A:C,3,FALSE)</f>
        <v>T-control</v>
      </c>
      <c r="E461" s="1" t="str">
        <f t="shared" si="14"/>
        <v>T_12_-10</v>
      </c>
      <c r="F461" s="1" t="str">
        <f t="shared" si="15"/>
        <v>T</v>
      </c>
      <c r="G461" s="1">
        <v>66</v>
      </c>
      <c r="H461" s="1">
        <v>59</v>
      </c>
      <c r="I461" s="1">
        <v>45</v>
      </c>
      <c r="J461" s="1">
        <f>((G461-H461)/I461*calibration_curve!$C$2*60)/VLOOKUP(C461,key!A:C,2,FALSE)</f>
        <v>94696.811594202911</v>
      </c>
      <c r="K461" s="1">
        <v>12</v>
      </c>
    </row>
    <row r="462" spans="1:11" x14ac:dyDescent="0.4">
      <c r="A462" s="11">
        <v>44305</v>
      </c>
      <c r="B462" s="10">
        <v>1</v>
      </c>
      <c r="C462" s="1" t="s">
        <v>43</v>
      </c>
      <c r="D462" s="1" t="str">
        <f>VLOOKUP(C462,key!A:C,3,FALSE)</f>
        <v>T-control</v>
      </c>
      <c r="E462" s="1" t="str">
        <f t="shared" si="14"/>
        <v>T_10_1</v>
      </c>
      <c r="F462" s="1" t="str">
        <f t="shared" si="15"/>
        <v>T</v>
      </c>
      <c r="G462" s="1">
        <v>70</v>
      </c>
      <c r="H462" s="1">
        <v>64</v>
      </c>
      <c r="I462" s="1">
        <v>30</v>
      </c>
      <c r="J462" s="1">
        <f>((G462-H462)/I462*calibration_curve!$C$2*60)/VLOOKUP(C462,key!A:C,2,FALSE)</f>
        <v>121753.04347826088</v>
      </c>
      <c r="K462" s="1">
        <v>10</v>
      </c>
    </row>
    <row r="463" spans="1:11" x14ac:dyDescent="0.4">
      <c r="A463" s="9">
        <v>20210507</v>
      </c>
      <c r="B463" s="9">
        <v>20</v>
      </c>
      <c r="C463" s="1" t="s">
        <v>43</v>
      </c>
      <c r="D463" s="1" t="str">
        <f>VLOOKUP(C463,key!A:C,3,FALSE)</f>
        <v>T-control</v>
      </c>
      <c r="E463" s="1" t="str">
        <f t="shared" si="14"/>
        <v>T_10_20</v>
      </c>
      <c r="F463" s="1" t="str">
        <f t="shared" si="15"/>
        <v>T</v>
      </c>
      <c r="G463" s="1">
        <v>92</v>
      </c>
      <c r="H463" s="1">
        <v>41</v>
      </c>
      <c r="I463" s="1">
        <v>35</v>
      </c>
      <c r="J463" s="1">
        <f>((G463-H463)/I463*calibration_curve!$C$2*60)/VLOOKUP(C463,key!A:C,2,FALSE)</f>
        <v>887057.88819875789</v>
      </c>
      <c r="K463" s="1">
        <v>10</v>
      </c>
    </row>
    <row r="464" spans="1:11" x14ac:dyDescent="0.4">
      <c r="A464" s="9">
        <v>20210407</v>
      </c>
      <c r="B464" s="9">
        <v>-10</v>
      </c>
      <c r="C464" s="1" t="s">
        <v>44</v>
      </c>
      <c r="D464" s="1" t="str">
        <f>VLOOKUP(C464,key!A:C,3,FALSE)</f>
        <v>T-control</v>
      </c>
      <c r="E464" s="1" t="str">
        <f t="shared" si="14"/>
        <v>T_12_-10</v>
      </c>
      <c r="F464" s="1" t="str">
        <f t="shared" si="15"/>
        <v>T</v>
      </c>
      <c r="G464" s="1">
        <v>65</v>
      </c>
      <c r="H464" s="1">
        <v>59</v>
      </c>
      <c r="I464" s="1">
        <v>45</v>
      </c>
      <c r="J464" s="1">
        <f>((G464-H464)/I464*calibration_curve!$C$2*60)/VLOOKUP(C464,key!A:C,2,FALSE)</f>
        <v>77786.666666666672</v>
      </c>
      <c r="K464" s="1">
        <v>12</v>
      </c>
    </row>
    <row r="465" spans="1:11" x14ac:dyDescent="0.4">
      <c r="A465" s="11">
        <v>44305</v>
      </c>
      <c r="B465" s="10">
        <v>1</v>
      </c>
      <c r="C465" s="1" t="s">
        <v>44</v>
      </c>
      <c r="D465" s="1" t="str">
        <f>VLOOKUP(C465,key!A:C,3,FALSE)</f>
        <v>T-control</v>
      </c>
      <c r="E465" s="1" t="str">
        <f t="shared" si="14"/>
        <v>T_10_1</v>
      </c>
      <c r="F465" s="1" t="str">
        <f t="shared" si="15"/>
        <v>T</v>
      </c>
      <c r="G465" s="1">
        <v>70</v>
      </c>
      <c r="H465" s="1">
        <v>67</v>
      </c>
      <c r="I465" s="1">
        <v>30</v>
      </c>
      <c r="J465" s="1">
        <f>((G465-H465)/I465*calibration_curve!$C$2*60)/VLOOKUP(C465,key!A:C,2,FALSE)</f>
        <v>58340</v>
      </c>
      <c r="K465" s="1">
        <v>10</v>
      </c>
    </row>
    <row r="466" spans="1:11" x14ac:dyDescent="0.4">
      <c r="A466" s="9">
        <v>20210430</v>
      </c>
      <c r="B466" s="10">
        <v>10</v>
      </c>
      <c r="C466" s="1" t="s">
        <v>44</v>
      </c>
      <c r="D466" s="1" t="str">
        <f>VLOOKUP(C466,key!A:C,3,FALSE)</f>
        <v>T-control</v>
      </c>
      <c r="E466" s="1" t="str">
        <f t="shared" si="14"/>
        <v>T_15_10</v>
      </c>
      <c r="F466" s="1" t="str">
        <f t="shared" si="15"/>
        <v>T</v>
      </c>
      <c r="G466" s="1">
        <v>114</v>
      </c>
      <c r="H466" s="3">
        <v>49</v>
      </c>
      <c r="I466" s="1">
        <v>35</v>
      </c>
      <c r="J466" s="1">
        <f>((G466-H466)/I466*calibration_curve!$C$2*60)/VLOOKUP(C466,key!A:C,2,FALSE)</f>
        <v>1083457.142857143</v>
      </c>
      <c r="K466" s="1">
        <v>15</v>
      </c>
    </row>
    <row r="467" spans="1:11" x14ac:dyDescent="0.4">
      <c r="A467" s="9">
        <v>20210507</v>
      </c>
      <c r="B467" s="9">
        <v>20</v>
      </c>
      <c r="C467" s="1" t="s">
        <v>44</v>
      </c>
      <c r="D467" s="1" t="str">
        <f>VLOOKUP(C467,key!A:C,3,FALSE)</f>
        <v>T-control</v>
      </c>
      <c r="E467" s="1" t="str">
        <f t="shared" si="14"/>
        <v>T_10_20</v>
      </c>
      <c r="F467" s="1" t="str">
        <f t="shared" si="15"/>
        <v>T</v>
      </c>
      <c r="G467" s="1">
        <v>103</v>
      </c>
      <c r="H467" s="1">
        <v>30</v>
      </c>
      <c r="I467" s="1">
        <v>35</v>
      </c>
      <c r="J467" s="1">
        <f>((G467-H467)/I467*calibration_curve!$C$2*60)/VLOOKUP(C467,key!A:C,2,FALSE)</f>
        <v>1216805.7142857146</v>
      </c>
      <c r="K467" s="1">
        <v>10</v>
      </c>
    </row>
    <row r="468" spans="1:11" x14ac:dyDescent="0.4">
      <c r="A468" s="9">
        <v>20210407</v>
      </c>
      <c r="B468" s="9">
        <v>-10</v>
      </c>
      <c r="C468" s="1" t="s">
        <v>45</v>
      </c>
      <c r="D468" s="1" t="str">
        <f>VLOOKUP(C468,key!A:C,3,FALSE)</f>
        <v>T-control</v>
      </c>
      <c r="E468" s="1" t="str">
        <f t="shared" si="14"/>
        <v>T_12_-10</v>
      </c>
      <c r="F468" s="1" t="str">
        <f t="shared" si="15"/>
        <v>T</v>
      </c>
      <c r="G468" s="1">
        <v>66</v>
      </c>
      <c r="H468" s="1">
        <v>59</v>
      </c>
      <c r="I468" s="1">
        <v>45</v>
      </c>
      <c r="J468" s="1">
        <f>((G468-H468)/I468*calibration_curve!$C$2*60)/VLOOKUP(C468,key!A:C,2,FALSE)</f>
        <v>90751.111111111124</v>
      </c>
      <c r="K468" s="1">
        <v>12</v>
      </c>
    </row>
    <row r="469" spans="1:11" x14ac:dyDescent="0.4">
      <c r="A469" s="11">
        <v>44309</v>
      </c>
      <c r="B469" s="10">
        <v>5</v>
      </c>
      <c r="C469" s="1" t="s">
        <v>45</v>
      </c>
      <c r="D469" s="1" t="str">
        <f>VLOOKUP(C469,key!A:C,3,FALSE)</f>
        <v>T-control</v>
      </c>
      <c r="E469" s="1" t="str">
        <f t="shared" si="14"/>
        <v>T_30_5</v>
      </c>
      <c r="F469" s="1" t="str">
        <f t="shared" si="15"/>
        <v>T</v>
      </c>
      <c r="G469" s="1">
        <v>71</v>
      </c>
      <c r="H469" s="1">
        <v>63</v>
      </c>
      <c r="I469" s="1">
        <v>40</v>
      </c>
      <c r="J469" s="1">
        <f>((G469-H469)/I469*calibration_curve!$C$2*60)/VLOOKUP(C469,key!A:C,2,FALSE)</f>
        <v>116680</v>
      </c>
      <c r="K469" s="1">
        <v>30</v>
      </c>
    </row>
    <row r="470" spans="1:11" x14ac:dyDescent="0.4">
      <c r="A470" s="9">
        <v>20210430</v>
      </c>
      <c r="B470" s="10">
        <v>10</v>
      </c>
      <c r="C470" s="1" t="s">
        <v>45</v>
      </c>
      <c r="D470" s="1" t="str">
        <f>VLOOKUP(C470,key!A:C,3,FALSE)</f>
        <v>T-control</v>
      </c>
      <c r="E470" s="1" t="str">
        <f t="shared" si="14"/>
        <v>T_30_10</v>
      </c>
      <c r="F470" s="1" t="str">
        <f t="shared" si="15"/>
        <v>T</v>
      </c>
      <c r="G470" s="1">
        <v>75</v>
      </c>
      <c r="H470" s="3">
        <v>17</v>
      </c>
      <c r="I470" s="1">
        <v>35</v>
      </c>
      <c r="J470" s="1">
        <f>((G470-H470)/I470*calibration_curve!$C$2*60)/VLOOKUP(C470,key!A:C,2,FALSE)</f>
        <v>966777.14285714307</v>
      </c>
      <c r="K470" s="1">
        <v>30</v>
      </c>
    </row>
    <row r="471" spans="1:11" x14ac:dyDescent="0.4">
      <c r="A471" s="1">
        <v>20210503</v>
      </c>
      <c r="B471" s="10">
        <v>15</v>
      </c>
      <c r="C471" s="1" t="s">
        <v>45</v>
      </c>
      <c r="D471" s="1" t="str">
        <f>VLOOKUP(C471,key!A:C,3,FALSE)</f>
        <v>T-control</v>
      </c>
      <c r="E471" s="1" t="str">
        <f t="shared" si="14"/>
        <v>T_30_15</v>
      </c>
      <c r="F471" s="1" t="str">
        <f t="shared" si="15"/>
        <v>T</v>
      </c>
      <c r="G471" s="1">
        <v>66</v>
      </c>
      <c r="H471" s="1">
        <v>5</v>
      </c>
      <c r="I471" s="1">
        <v>35</v>
      </c>
      <c r="J471" s="1">
        <f>((G471-H471)/I471*calibration_curve!$C$2*60)/VLOOKUP(C471,key!A:C,2,FALSE)</f>
        <v>1016782.8571428573</v>
      </c>
      <c r="K471" s="1">
        <v>30</v>
      </c>
    </row>
    <row r="472" spans="1:11" x14ac:dyDescent="0.4">
      <c r="A472" s="9">
        <v>20210507</v>
      </c>
      <c r="B472" s="9">
        <v>20</v>
      </c>
      <c r="C472" s="1" t="s">
        <v>45</v>
      </c>
      <c r="D472" s="1" t="str">
        <f>VLOOKUP(C472,key!A:C,3,FALSE)</f>
        <v>T-control</v>
      </c>
      <c r="E472" s="1" t="str">
        <f t="shared" si="14"/>
        <v>T_30_20</v>
      </c>
      <c r="F472" s="1" t="str">
        <f t="shared" si="15"/>
        <v>T</v>
      </c>
      <c r="G472" s="1">
        <v>74</v>
      </c>
      <c r="H472" s="1">
        <v>35</v>
      </c>
      <c r="I472" s="1">
        <v>35</v>
      </c>
      <c r="J472" s="1">
        <f>((G472-H472)/I472*calibration_curve!$C$2*60)/VLOOKUP(C472,key!A:C,2,FALSE)</f>
        <v>650074.28571428568</v>
      </c>
      <c r="K472" s="1">
        <v>30</v>
      </c>
    </row>
    <row r="473" spans="1:11" x14ac:dyDescent="0.4">
      <c r="A473" s="9">
        <v>20210407</v>
      </c>
      <c r="B473" s="9">
        <v>-10</v>
      </c>
      <c r="C473" s="1" t="s">
        <v>46</v>
      </c>
      <c r="D473" s="1" t="str">
        <f>VLOOKUP(C473,key!A:C,3,FALSE)</f>
        <v>T-control</v>
      </c>
      <c r="E473" s="1" t="str">
        <f t="shared" si="14"/>
        <v>T_12_-10</v>
      </c>
      <c r="F473" s="1" t="str">
        <f t="shared" si="15"/>
        <v>T</v>
      </c>
      <c r="G473" s="1">
        <v>65</v>
      </c>
      <c r="H473" s="1">
        <v>58</v>
      </c>
      <c r="I473" s="1">
        <v>45</v>
      </c>
      <c r="J473" s="1">
        <f>((G473-H473)/I473*calibration_curve!$C$2*60)/VLOOKUP(C473,key!A:C,2,FALSE)</f>
        <v>94696.811594202911</v>
      </c>
      <c r="K473" s="1">
        <v>12</v>
      </c>
    </row>
    <row r="474" spans="1:11" x14ac:dyDescent="0.4">
      <c r="A474" s="11">
        <v>44305</v>
      </c>
      <c r="B474" s="10">
        <v>1</v>
      </c>
      <c r="C474" s="1" t="s">
        <v>46</v>
      </c>
      <c r="D474" s="1" t="str">
        <f>VLOOKUP(C474,key!A:C,3,FALSE)</f>
        <v>T-control</v>
      </c>
      <c r="E474" s="1" t="str">
        <f t="shared" si="14"/>
        <v>T_10_1</v>
      </c>
      <c r="F474" s="1" t="str">
        <f t="shared" si="15"/>
        <v>T</v>
      </c>
      <c r="G474" s="1">
        <v>70</v>
      </c>
      <c r="H474" s="1">
        <v>66</v>
      </c>
      <c r="I474" s="1">
        <v>30</v>
      </c>
      <c r="J474" s="1">
        <f>((G474-H474)/I474*calibration_curve!$C$2*60)/VLOOKUP(C474,key!A:C,2,FALSE)</f>
        <v>81168.695652173919</v>
      </c>
      <c r="K474" s="1">
        <v>10</v>
      </c>
    </row>
    <row r="475" spans="1:11" x14ac:dyDescent="0.4">
      <c r="A475" s="9">
        <v>20210430</v>
      </c>
      <c r="B475" s="10">
        <v>10</v>
      </c>
      <c r="C475" s="1" t="s">
        <v>46</v>
      </c>
      <c r="D475" s="1" t="str">
        <f>VLOOKUP(C475,key!A:C,3,FALSE)</f>
        <v>T-control</v>
      </c>
      <c r="E475" s="1" t="str">
        <f t="shared" si="14"/>
        <v>T_15_10</v>
      </c>
      <c r="F475" s="1" t="str">
        <f t="shared" si="15"/>
        <v>T</v>
      </c>
      <c r="G475" s="1">
        <v>109</v>
      </c>
      <c r="H475" s="3">
        <v>77</v>
      </c>
      <c r="I475" s="1">
        <v>35</v>
      </c>
      <c r="J475" s="1">
        <f>((G475-H475)/I475*calibration_curve!$C$2*60)/VLOOKUP(C475,key!A:C,2,FALSE)</f>
        <v>556585.34161490691</v>
      </c>
      <c r="K475" s="1">
        <v>15</v>
      </c>
    </row>
    <row r="476" spans="1:11" x14ac:dyDescent="0.4">
      <c r="A476" s="9">
        <v>20210507</v>
      </c>
      <c r="B476" s="9">
        <v>20</v>
      </c>
      <c r="C476" s="1" t="s">
        <v>46</v>
      </c>
      <c r="D476" s="1" t="str">
        <f>VLOOKUP(C476,key!A:C,3,FALSE)</f>
        <v>T-control</v>
      </c>
      <c r="E476" s="1" t="str">
        <f t="shared" si="14"/>
        <v>T_10_20</v>
      </c>
      <c r="F476" s="1" t="str">
        <f t="shared" si="15"/>
        <v>T</v>
      </c>
      <c r="G476" s="1">
        <v>95</v>
      </c>
      <c r="H476" s="1">
        <v>62</v>
      </c>
      <c r="I476" s="1">
        <v>35</v>
      </c>
      <c r="J476" s="1">
        <f>((G476-H476)/I476*calibration_curve!$C$2*60)/VLOOKUP(C476,key!A:C,2,FALSE)</f>
        <v>573978.63354037271</v>
      </c>
      <c r="K476" s="1">
        <v>10</v>
      </c>
    </row>
    <row r="477" spans="1:11" x14ac:dyDescent="0.4">
      <c r="A477" s="9">
        <v>20210407</v>
      </c>
      <c r="B477" s="9">
        <v>-10</v>
      </c>
      <c r="C477" s="1" t="s">
        <v>47</v>
      </c>
      <c r="D477" s="1" t="str">
        <f>VLOOKUP(C477,key!A:C,3,FALSE)</f>
        <v>T-heat</v>
      </c>
      <c r="E477" s="1" t="str">
        <f t="shared" si="14"/>
        <v>T_12_-10</v>
      </c>
      <c r="F477" s="1" t="str">
        <f t="shared" si="15"/>
        <v>T</v>
      </c>
      <c r="G477" s="1">
        <v>64</v>
      </c>
      <c r="H477" s="1">
        <v>59</v>
      </c>
      <c r="I477" s="1">
        <v>45</v>
      </c>
      <c r="J477" s="1">
        <f>((G477-H477)/I477*calibration_curve!$C$2*60)/VLOOKUP(C477,key!A:C,2,FALSE)</f>
        <v>59835.897435897423</v>
      </c>
      <c r="K477" s="1">
        <v>12</v>
      </c>
    </row>
    <row r="478" spans="1:11" x14ac:dyDescent="0.4">
      <c r="A478" s="11">
        <v>44309</v>
      </c>
      <c r="B478" s="10">
        <v>5</v>
      </c>
      <c r="C478" s="1" t="s">
        <v>47</v>
      </c>
      <c r="D478" s="1" t="str">
        <f>VLOOKUP(C478,key!A:C,3,FALSE)</f>
        <v>T-heat</v>
      </c>
      <c r="E478" s="1" t="str">
        <f t="shared" si="14"/>
        <v>T_30_5</v>
      </c>
      <c r="F478" s="1" t="str">
        <f t="shared" si="15"/>
        <v>T</v>
      </c>
      <c r="G478" s="1">
        <v>69</v>
      </c>
      <c r="H478" s="1">
        <v>19</v>
      </c>
      <c r="I478" s="1">
        <v>40</v>
      </c>
      <c r="J478" s="1">
        <f>((G478-H478)/I478*calibration_curve!$C$2*60)/VLOOKUP(C478,key!A:C,2,FALSE)</f>
        <v>673153.84615384613</v>
      </c>
      <c r="K478" s="1">
        <v>30</v>
      </c>
    </row>
    <row r="479" spans="1:11" x14ac:dyDescent="0.4">
      <c r="A479" s="9">
        <v>20210430</v>
      </c>
      <c r="B479" s="10">
        <v>10</v>
      </c>
      <c r="C479" s="1" t="s">
        <v>47</v>
      </c>
      <c r="D479" s="1" t="str">
        <f>VLOOKUP(C479,key!A:C,3,FALSE)</f>
        <v>T-heat</v>
      </c>
      <c r="E479" s="1" t="str">
        <f t="shared" si="14"/>
        <v>T_30_10</v>
      </c>
      <c r="F479" s="1" t="str">
        <f t="shared" si="15"/>
        <v>T</v>
      </c>
      <c r="G479" s="1">
        <v>75</v>
      </c>
      <c r="H479" s="3">
        <v>13</v>
      </c>
      <c r="I479" s="1">
        <v>35</v>
      </c>
      <c r="J479" s="1">
        <f>((G479-H479)/I479*calibration_curve!$C$2*60)/VLOOKUP(C479,key!A:C,2,FALSE)</f>
        <v>953955.16483516479</v>
      </c>
      <c r="K479" s="1">
        <v>30</v>
      </c>
    </row>
    <row r="480" spans="1:11" x14ac:dyDescent="0.4">
      <c r="A480" s="1">
        <v>20210503</v>
      </c>
      <c r="B480" s="10">
        <v>15</v>
      </c>
      <c r="C480" s="1" t="s">
        <v>47</v>
      </c>
      <c r="D480" s="1" t="str">
        <f>VLOOKUP(C480,key!A:C,3,FALSE)</f>
        <v>T-heat</v>
      </c>
      <c r="E480" s="1" t="str">
        <f t="shared" si="14"/>
        <v>T_30_15</v>
      </c>
      <c r="F480" s="1" t="str">
        <f t="shared" si="15"/>
        <v>T</v>
      </c>
      <c r="G480" s="1">
        <v>61</v>
      </c>
      <c r="H480" s="1">
        <v>6</v>
      </c>
      <c r="I480" s="1">
        <v>35</v>
      </c>
      <c r="J480" s="1">
        <f>((G480-H480)/I480*calibration_curve!$C$2*60)/VLOOKUP(C480,key!A:C,2,FALSE)</f>
        <v>846250.54945054941</v>
      </c>
      <c r="K480" s="1">
        <v>30</v>
      </c>
    </row>
    <row r="481" spans="1:11" x14ac:dyDescent="0.4">
      <c r="A481" s="9">
        <v>20210507</v>
      </c>
      <c r="B481" s="9">
        <v>20</v>
      </c>
      <c r="C481" s="1" t="s">
        <v>47</v>
      </c>
      <c r="D481" s="1" t="str">
        <f>VLOOKUP(C481,key!A:C,3,FALSE)</f>
        <v>T-heat</v>
      </c>
      <c r="E481" s="1" t="str">
        <f t="shared" si="14"/>
        <v>T_30_20</v>
      </c>
      <c r="F481" s="1" t="str">
        <f t="shared" si="15"/>
        <v>T</v>
      </c>
      <c r="G481" s="1">
        <v>76</v>
      </c>
      <c r="H481" s="1">
        <v>8</v>
      </c>
      <c r="I481" s="1">
        <v>35</v>
      </c>
      <c r="J481" s="1">
        <f>((G481-H481)/I481*calibration_curve!$C$2*60)/VLOOKUP(C481,key!A:C,2,FALSE)</f>
        <v>1046273.4065934066</v>
      </c>
      <c r="K481" s="1">
        <v>30</v>
      </c>
    </row>
    <row r="482" spans="1:11" x14ac:dyDescent="0.4">
      <c r="A482" s="9">
        <v>20210407</v>
      </c>
      <c r="B482" s="9">
        <v>-10</v>
      </c>
      <c r="C482" s="1" t="s">
        <v>48</v>
      </c>
      <c r="D482" s="1" t="str">
        <f>VLOOKUP(C482,key!A:C,3,FALSE)</f>
        <v>T-control</v>
      </c>
      <c r="E482" s="1" t="str">
        <f t="shared" si="14"/>
        <v>T_12_-10</v>
      </c>
      <c r="F482" s="1" t="str">
        <f t="shared" si="15"/>
        <v>T</v>
      </c>
      <c r="G482" s="1">
        <v>65</v>
      </c>
      <c r="H482" s="1">
        <v>52</v>
      </c>
      <c r="I482" s="1">
        <v>30</v>
      </c>
      <c r="J482" s="1">
        <f>((G482-H482)/I482*calibration_curve!$C$2*60)/VLOOKUP(C482,key!A:C,2,FALSE)</f>
        <v>233360</v>
      </c>
      <c r="K482" s="1">
        <v>12</v>
      </c>
    </row>
    <row r="483" spans="1:11" x14ac:dyDescent="0.4">
      <c r="A483" s="9">
        <v>20210507</v>
      </c>
      <c r="B483" s="9">
        <v>20</v>
      </c>
      <c r="C483" s="1" t="s">
        <v>48</v>
      </c>
      <c r="D483" s="1" t="str">
        <f>VLOOKUP(C483,key!A:C,3,FALSE)</f>
        <v>T-control</v>
      </c>
      <c r="E483" s="1" t="str">
        <f t="shared" si="14"/>
        <v>T_10_20</v>
      </c>
      <c r="F483" s="1" t="str">
        <f t="shared" si="15"/>
        <v>T</v>
      </c>
      <c r="G483" s="1">
        <v>93</v>
      </c>
      <c r="H483" s="1">
        <v>60</v>
      </c>
      <c r="I483" s="1">
        <v>35</v>
      </c>
      <c r="J483" s="1">
        <f>((G483-H483)/I483*calibration_curve!$C$2*60)/VLOOKUP(C483,key!A:C,2,FALSE)</f>
        <v>507750.32967032964</v>
      </c>
      <c r="K483" s="1">
        <v>10</v>
      </c>
    </row>
    <row r="484" spans="1:11" x14ac:dyDescent="0.4">
      <c r="A484" s="9">
        <v>20210407</v>
      </c>
      <c r="B484" s="9">
        <v>-10</v>
      </c>
      <c r="C484" s="1" t="s">
        <v>49</v>
      </c>
      <c r="D484" s="1" t="str">
        <f>VLOOKUP(C484,key!A:C,3,FALSE)</f>
        <v>T-control</v>
      </c>
      <c r="E484" s="1" t="str">
        <f t="shared" si="14"/>
        <v>T_12_-10</v>
      </c>
      <c r="F484" s="1" t="str">
        <f t="shared" si="15"/>
        <v>T</v>
      </c>
      <c r="G484" s="1">
        <v>64</v>
      </c>
      <c r="H484" s="1">
        <v>51</v>
      </c>
      <c r="I484" s="1">
        <v>30</v>
      </c>
      <c r="J484" s="1">
        <f>((G484-H484)/I484*calibration_curve!$C$2*60)/VLOOKUP(C484,key!A:C,2,FALSE)</f>
        <v>242694.39999999999</v>
      </c>
      <c r="K484" s="1">
        <v>12</v>
      </c>
    </row>
    <row r="485" spans="1:11" x14ac:dyDescent="0.4">
      <c r="A485" s="9">
        <v>20210507</v>
      </c>
      <c r="B485" s="9">
        <v>20</v>
      </c>
      <c r="C485" s="1" t="s">
        <v>49</v>
      </c>
      <c r="D485" s="1" t="str">
        <f>VLOOKUP(C485,key!A:C,3,FALSE)</f>
        <v>T-control</v>
      </c>
      <c r="E485" s="1" t="str">
        <f t="shared" si="14"/>
        <v>T_10_20</v>
      </c>
      <c r="F485" s="1" t="str">
        <f t="shared" si="15"/>
        <v>T</v>
      </c>
      <c r="G485" s="1">
        <v>85</v>
      </c>
      <c r="H485" s="1">
        <v>56</v>
      </c>
      <c r="I485" s="1">
        <v>35</v>
      </c>
      <c r="J485" s="1">
        <f>((G485-H485)/I485*calibration_curve!$C$2*60)/VLOOKUP(C485,key!A:C,2,FALSE)</f>
        <v>464053.02857142861</v>
      </c>
      <c r="K485" s="1">
        <v>10</v>
      </c>
    </row>
    <row r="486" spans="1:11" x14ac:dyDescent="0.4">
      <c r="A486" s="9">
        <v>20210407</v>
      </c>
      <c r="B486" s="9">
        <v>-10</v>
      </c>
      <c r="C486" s="1" t="s">
        <v>50</v>
      </c>
      <c r="D486" s="1" t="str">
        <f>VLOOKUP(C486,key!A:C,3,FALSE)</f>
        <v>T-control</v>
      </c>
      <c r="E486" s="1" t="str">
        <f t="shared" si="14"/>
        <v>T_12_-10</v>
      </c>
      <c r="F486" s="1" t="str">
        <f t="shared" si="15"/>
        <v>T</v>
      </c>
      <c r="G486" s="1">
        <v>64</v>
      </c>
      <c r="H486" s="1">
        <v>51</v>
      </c>
      <c r="I486" s="1">
        <v>30</v>
      </c>
      <c r="J486" s="1">
        <f>((G486-H486)/I486*calibration_curve!$C$2*60)/VLOOKUP(C486,key!A:C,2,FALSE)</f>
        <v>209219.31034482759</v>
      </c>
      <c r="K486" s="1">
        <v>12</v>
      </c>
    </row>
    <row r="487" spans="1:11" x14ac:dyDescent="0.4">
      <c r="A487" s="11">
        <v>44305</v>
      </c>
      <c r="B487" s="10">
        <v>1</v>
      </c>
      <c r="C487" s="1" t="s">
        <v>50</v>
      </c>
      <c r="D487" s="1" t="str">
        <f>VLOOKUP(C487,key!A:C,3,FALSE)</f>
        <v>T-control</v>
      </c>
      <c r="E487" s="1" t="str">
        <f t="shared" si="14"/>
        <v>T_10_1</v>
      </c>
      <c r="F487" s="1" t="str">
        <f t="shared" si="15"/>
        <v>T</v>
      </c>
      <c r="G487" s="1">
        <v>70</v>
      </c>
      <c r="H487" s="1">
        <v>58</v>
      </c>
      <c r="I487" s="1">
        <v>30</v>
      </c>
      <c r="J487" s="1">
        <f>((G487-H487)/I487*calibration_curve!$C$2*60)/VLOOKUP(C487,key!A:C,2,FALSE)</f>
        <v>193125.5172413793</v>
      </c>
      <c r="K487" s="1">
        <v>10</v>
      </c>
    </row>
    <row r="488" spans="1:11" x14ac:dyDescent="0.4">
      <c r="A488" s="9">
        <v>20210507</v>
      </c>
      <c r="B488" s="9">
        <v>20</v>
      </c>
      <c r="C488" s="1" t="s">
        <v>50</v>
      </c>
      <c r="D488" s="1" t="str">
        <f>VLOOKUP(C488,key!A:C,3,FALSE)</f>
        <v>T-control</v>
      </c>
      <c r="E488" s="1" t="str">
        <f t="shared" si="14"/>
        <v>T_10_20</v>
      </c>
      <c r="F488" s="1" t="str">
        <f t="shared" si="15"/>
        <v>T</v>
      </c>
      <c r="G488" s="1">
        <v>88</v>
      </c>
      <c r="H488" s="1">
        <v>56</v>
      </c>
      <c r="I488" s="1">
        <v>35</v>
      </c>
      <c r="J488" s="1">
        <f>((G488-H488)/I488*calibration_curve!$C$2*60)/VLOOKUP(C488,key!A:C,2,FALSE)</f>
        <v>441429.75369458128</v>
      </c>
      <c r="K488" s="1">
        <v>10</v>
      </c>
    </row>
    <row r="489" spans="1:11" x14ac:dyDescent="0.4">
      <c r="A489" s="9">
        <v>20210407</v>
      </c>
      <c r="B489" s="9">
        <v>-10</v>
      </c>
      <c r="C489" s="1" t="s">
        <v>51</v>
      </c>
      <c r="D489" s="1" t="str">
        <f>VLOOKUP(C489,key!A:C,3,FALSE)</f>
        <v>T-control</v>
      </c>
      <c r="E489" s="1" t="str">
        <f t="shared" si="14"/>
        <v>T_12_-10</v>
      </c>
      <c r="F489" s="1" t="str">
        <f t="shared" si="15"/>
        <v>T</v>
      </c>
      <c r="G489" s="1">
        <v>64</v>
      </c>
      <c r="H489" s="1">
        <v>51</v>
      </c>
      <c r="I489" s="1">
        <v>30</v>
      </c>
      <c r="J489" s="1">
        <f>((G489-H489)/I489*calibration_curve!$C$2*60)/VLOOKUP(C489,key!A:C,2,FALSE)</f>
        <v>252806.66666666669</v>
      </c>
      <c r="K489" s="1">
        <v>12</v>
      </c>
    </row>
    <row r="490" spans="1:11" x14ac:dyDescent="0.4">
      <c r="A490" s="11">
        <v>44305</v>
      </c>
      <c r="B490" s="10">
        <v>1</v>
      </c>
      <c r="C490" s="1" t="s">
        <v>51</v>
      </c>
      <c r="D490" s="1" t="str">
        <f>VLOOKUP(C490,key!A:C,3,FALSE)</f>
        <v>T-control</v>
      </c>
      <c r="E490" s="1" t="str">
        <f t="shared" si="14"/>
        <v>T_10_1</v>
      </c>
      <c r="F490" s="1" t="str">
        <f t="shared" si="15"/>
        <v>T</v>
      </c>
      <c r="G490" s="1">
        <v>70</v>
      </c>
      <c r="H490" s="1">
        <v>64</v>
      </c>
      <c r="I490" s="1">
        <v>30</v>
      </c>
      <c r="J490" s="1">
        <f>((G490-H490)/I490*calibration_curve!$C$2*60)/VLOOKUP(C490,key!A:C,2,FALSE)</f>
        <v>116680</v>
      </c>
      <c r="K490" s="1">
        <v>10</v>
      </c>
    </row>
    <row r="491" spans="1:11" x14ac:dyDescent="0.4">
      <c r="A491" s="9">
        <v>20210507</v>
      </c>
      <c r="B491" s="9">
        <v>20</v>
      </c>
      <c r="C491" s="1" t="s">
        <v>51</v>
      </c>
      <c r="D491" s="1" t="str">
        <f>VLOOKUP(C491,key!A:C,3,FALSE)</f>
        <v>T-control</v>
      </c>
      <c r="E491" s="1" t="str">
        <f t="shared" si="14"/>
        <v>T_10_20</v>
      </c>
      <c r="F491" s="1" t="str">
        <f t="shared" si="15"/>
        <v>T</v>
      </c>
      <c r="G491" s="1">
        <v>94</v>
      </c>
      <c r="H491" s="1">
        <v>57</v>
      </c>
      <c r="I491" s="1">
        <v>35</v>
      </c>
      <c r="J491" s="1">
        <f>((G491-H491)/I491*calibration_curve!$C$2*60)/VLOOKUP(C491,key!A:C,2,FALSE)</f>
        <v>616737.14285714296</v>
      </c>
      <c r="K491" s="1">
        <v>10</v>
      </c>
    </row>
    <row r="492" spans="1:11" x14ac:dyDescent="0.4">
      <c r="A492" s="9">
        <v>20210407</v>
      </c>
      <c r="B492" s="9">
        <v>-10</v>
      </c>
      <c r="C492" s="1" t="s">
        <v>52</v>
      </c>
      <c r="D492" s="1" t="str">
        <f>VLOOKUP(C492,key!A:C,3,FALSE)</f>
        <v>T-control</v>
      </c>
      <c r="E492" s="1" t="str">
        <f t="shared" si="14"/>
        <v>T_12_-10</v>
      </c>
      <c r="F492" s="1" t="str">
        <f t="shared" si="15"/>
        <v>T</v>
      </c>
      <c r="G492" s="1">
        <v>64</v>
      </c>
      <c r="H492" s="1">
        <v>51</v>
      </c>
      <c r="I492" s="1">
        <v>30</v>
      </c>
      <c r="J492" s="1">
        <f>((G492-H492)/I492*calibration_curve!$C$2*60)/VLOOKUP(C492,key!A:C,2,FALSE)</f>
        <v>263798.26086956525</v>
      </c>
      <c r="K492" s="1">
        <v>12</v>
      </c>
    </row>
    <row r="493" spans="1:11" x14ac:dyDescent="0.4">
      <c r="A493" s="11">
        <v>44305</v>
      </c>
      <c r="B493" s="10">
        <v>1</v>
      </c>
      <c r="C493" s="1" t="s">
        <v>52</v>
      </c>
      <c r="D493" s="1" t="str">
        <f>VLOOKUP(C493,key!A:C,3,FALSE)</f>
        <v>T-control</v>
      </c>
      <c r="E493" s="1" t="str">
        <f t="shared" si="14"/>
        <v>T_10_1</v>
      </c>
      <c r="F493" s="1" t="str">
        <f t="shared" si="15"/>
        <v>T</v>
      </c>
      <c r="G493" s="1">
        <v>70</v>
      </c>
      <c r="H493" s="1">
        <v>43</v>
      </c>
      <c r="I493" s="1">
        <v>30</v>
      </c>
      <c r="J493" s="1">
        <f>((G493-H493)/I493*calibration_curve!$C$2*60)/VLOOKUP(C493,key!A:C,2,FALSE)</f>
        <v>547888.69565217395</v>
      </c>
      <c r="K493" s="1">
        <v>10</v>
      </c>
    </row>
    <row r="494" spans="1:11" x14ac:dyDescent="0.4">
      <c r="A494" s="9">
        <v>20210430</v>
      </c>
      <c r="B494" s="10">
        <v>10</v>
      </c>
      <c r="C494" s="1" t="s">
        <v>52</v>
      </c>
      <c r="D494" s="1" t="str">
        <f>VLOOKUP(C494,key!A:C,3,FALSE)</f>
        <v>T-control</v>
      </c>
      <c r="E494" s="1" t="str">
        <f t="shared" si="14"/>
        <v>T_15_10</v>
      </c>
      <c r="F494" s="1" t="str">
        <f t="shared" si="15"/>
        <v>T</v>
      </c>
      <c r="G494" s="1">
        <v>114</v>
      </c>
      <c r="H494" s="3">
        <v>74</v>
      </c>
      <c r="I494" s="1">
        <v>35</v>
      </c>
      <c r="J494" s="1">
        <f>((G494-H494)/I494*calibration_curve!$C$2*60)/VLOOKUP(C494,key!A:C,2,FALSE)</f>
        <v>695731.67701863358</v>
      </c>
      <c r="K494" s="1">
        <v>15</v>
      </c>
    </row>
    <row r="495" spans="1:11" x14ac:dyDescent="0.4">
      <c r="A495" s="9">
        <v>20210507</v>
      </c>
      <c r="B495" s="9">
        <v>20</v>
      </c>
      <c r="C495" s="1" t="s">
        <v>52</v>
      </c>
      <c r="D495" s="1" t="str">
        <f>VLOOKUP(C495,key!A:C,3,FALSE)</f>
        <v>T-control</v>
      </c>
      <c r="E495" s="1" t="str">
        <f t="shared" si="14"/>
        <v>T_10_20</v>
      </c>
      <c r="F495" s="1" t="str">
        <f t="shared" si="15"/>
        <v>T</v>
      </c>
      <c r="G495" s="1">
        <v>82</v>
      </c>
      <c r="H495" s="1">
        <v>43</v>
      </c>
      <c r="I495" s="1">
        <v>35</v>
      </c>
      <c r="J495" s="1">
        <f>((G495-H495)/I495*calibration_curve!$C$2*60)/VLOOKUP(C495,key!A:C,2,FALSE)</f>
        <v>678338.38509316777</v>
      </c>
      <c r="K495" s="1">
        <v>10</v>
      </c>
    </row>
    <row r="496" spans="1:11" x14ac:dyDescent="0.4">
      <c r="A496" s="9">
        <v>20210407</v>
      </c>
      <c r="B496" s="9">
        <v>-10</v>
      </c>
      <c r="C496" s="1" t="s">
        <v>53</v>
      </c>
      <c r="D496" s="1" t="str">
        <f>VLOOKUP(C496,key!A:C,3,FALSE)</f>
        <v>T-control</v>
      </c>
      <c r="E496" s="1" t="str">
        <f t="shared" si="14"/>
        <v>T_12_-10</v>
      </c>
      <c r="F496" s="1" t="str">
        <f t="shared" si="15"/>
        <v>T</v>
      </c>
      <c r="G496" s="1">
        <v>64</v>
      </c>
      <c r="H496" s="1">
        <v>48</v>
      </c>
      <c r="I496" s="1">
        <v>30</v>
      </c>
      <c r="J496" s="1">
        <f>((G496-H496)/I496*calibration_curve!$C$2*60)/VLOOKUP(C496,key!A:C,2,FALSE)</f>
        <v>311146.66666666669</v>
      </c>
      <c r="K496" s="1">
        <v>12</v>
      </c>
    </row>
    <row r="497" spans="1:11" x14ac:dyDescent="0.4">
      <c r="A497" s="9">
        <v>20210430</v>
      </c>
      <c r="B497" s="10">
        <v>10</v>
      </c>
      <c r="C497" s="1" t="s">
        <v>53</v>
      </c>
      <c r="D497" s="1" t="str">
        <f>VLOOKUP(C497,key!A:C,3,FALSE)</f>
        <v>T-control</v>
      </c>
      <c r="E497" s="1" t="str">
        <f t="shared" si="14"/>
        <v>T_15_10</v>
      </c>
      <c r="F497" s="1" t="str">
        <f t="shared" si="15"/>
        <v>T</v>
      </c>
      <c r="G497" s="1">
        <v>111</v>
      </c>
      <c r="H497" s="3">
        <v>67</v>
      </c>
      <c r="I497" s="1">
        <v>35</v>
      </c>
      <c r="J497" s="1">
        <f>((G497-H497)/I497*calibration_curve!$C$2*60)/VLOOKUP(C497,key!A:C,2,FALSE)</f>
        <v>733417.14285714296</v>
      </c>
      <c r="K497" s="1">
        <v>15</v>
      </c>
    </row>
    <row r="498" spans="1:11" x14ac:dyDescent="0.4">
      <c r="A498" s="9">
        <v>20210507</v>
      </c>
      <c r="B498" s="9">
        <v>20</v>
      </c>
      <c r="C498" s="1" t="s">
        <v>53</v>
      </c>
      <c r="D498" s="1" t="str">
        <f>VLOOKUP(C498,key!A:C,3,FALSE)</f>
        <v>T-control</v>
      </c>
      <c r="E498" s="1" t="str">
        <f t="shared" si="14"/>
        <v>T_10_20</v>
      </c>
      <c r="F498" s="1" t="str">
        <f t="shared" si="15"/>
        <v>T</v>
      </c>
      <c r="G498" s="1">
        <v>95</v>
      </c>
      <c r="H498" s="1">
        <v>69</v>
      </c>
      <c r="I498" s="1">
        <v>35</v>
      </c>
      <c r="J498" s="1">
        <f>((G498-H498)/I498*calibration_curve!$C$2*60)/VLOOKUP(C498,key!A:C,2,FALSE)</f>
        <v>433382.8571428571</v>
      </c>
      <c r="K498" s="1">
        <v>10</v>
      </c>
    </row>
    <row r="499" spans="1:11" x14ac:dyDescent="0.4">
      <c r="A499" s="9">
        <v>20210407</v>
      </c>
      <c r="B499" s="9">
        <v>-10</v>
      </c>
      <c r="C499" s="1" t="s">
        <v>54</v>
      </c>
      <c r="D499" s="1" t="str">
        <f>VLOOKUP(C499,key!A:C,3,FALSE)</f>
        <v>T-control</v>
      </c>
      <c r="E499" s="1" t="str">
        <f t="shared" si="14"/>
        <v>T_12_-10</v>
      </c>
      <c r="F499" s="1" t="str">
        <f t="shared" si="15"/>
        <v>T</v>
      </c>
      <c r="G499" s="1">
        <v>64</v>
      </c>
      <c r="H499" s="1">
        <v>50</v>
      </c>
      <c r="I499" s="1">
        <v>30</v>
      </c>
      <c r="J499" s="1">
        <f>((G499-H499)/I499*calibration_curve!$C$2*60)/VLOOKUP(C499,key!A:C,2,FALSE)</f>
        <v>251310.76923076922</v>
      </c>
      <c r="K499" s="1">
        <v>12</v>
      </c>
    </row>
    <row r="500" spans="1:11" x14ac:dyDescent="0.4">
      <c r="A500" s="11">
        <v>44305</v>
      </c>
      <c r="B500" s="10">
        <v>1</v>
      </c>
      <c r="C500" s="1" t="s">
        <v>54</v>
      </c>
      <c r="D500" s="1" t="str">
        <f>VLOOKUP(C500,key!A:C,3,FALSE)</f>
        <v>T-control</v>
      </c>
      <c r="E500" s="1" t="str">
        <f t="shared" si="14"/>
        <v>T_10_1</v>
      </c>
      <c r="F500" s="1" t="str">
        <f t="shared" si="15"/>
        <v>T</v>
      </c>
      <c r="G500" s="1">
        <v>70</v>
      </c>
      <c r="H500" s="1">
        <v>50</v>
      </c>
      <c r="I500" s="1">
        <v>30</v>
      </c>
      <c r="J500" s="1">
        <f>((G500-H500)/I500*calibration_curve!$C$2*60)/VLOOKUP(C500,key!A:C,2,FALSE)</f>
        <v>359015.38461538457</v>
      </c>
      <c r="K500" s="1">
        <v>10</v>
      </c>
    </row>
    <row r="501" spans="1:11" x14ac:dyDescent="0.4">
      <c r="A501" s="9">
        <v>20210430</v>
      </c>
      <c r="B501" s="10">
        <v>10</v>
      </c>
      <c r="C501" s="1" t="s">
        <v>54</v>
      </c>
      <c r="D501" s="1" t="str">
        <f>VLOOKUP(C501,key!A:C,3,FALSE)</f>
        <v>T-control</v>
      </c>
      <c r="E501" s="1" t="str">
        <f t="shared" si="14"/>
        <v>T_15_10</v>
      </c>
      <c r="F501" s="1" t="str">
        <f t="shared" si="15"/>
        <v>T</v>
      </c>
      <c r="G501" s="1">
        <v>108</v>
      </c>
      <c r="H501" s="3">
        <v>73</v>
      </c>
      <c r="I501" s="1">
        <v>35</v>
      </c>
      <c r="J501" s="1">
        <f>((G501-H501)/I501*calibration_curve!$C$2*60)/VLOOKUP(C501,key!A:C,2,FALSE)</f>
        <v>538523.07692307688</v>
      </c>
      <c r="K501" s="1">
        <v>15</v>
      </c>
    </row>
    <row r="502" spans="1:11" x14ac:dyDescent="0.4">
      <c r="A502" s="9">
        <v>20210507</v>
      </c>
      <c r="B502" s="9">
        <v>20</v>
      </c>
      <c r="C502" s="1" t="s">
        <v>54</v>
      </c>
      <c r="D502" s="1" t="str">
        <f>VLOOKUP(C502,key!A:C,3,FALSE)</f>
        <v>T-control</v>
      </c>
      <c r="E502" s="1" t="str">
        <f t="shared" si="14"/>
        <v>T_10_20</v>
      </c>
      <c r="F502" s="1" t="str">
        <f t="shared" si="15"/>
        <v>T</v>
      </c>
      <c r="G502" s="1">
        <v>87</v>
      </c>
      <c r="H502" s="1">
        <v>59</v>
      </c>
      <c r="I502" s="1">
        <v>35</v>
      </c>
      <c r="J502" s="1">
        <f>((G502-H502)/I502*calibration_curve!$C$2*60)/VLOOKUP(C502,key!A:C,2,FALSE)</f>
        <v>430818.4615384615</v>
      </c>
      <c r="K502" s="1">
        <v>10</v>
      </c>
    </row>
    <row r="503" spans="1:11" x14ac:dyDescent="0.4">
      <c r="A503" s="9">
        <v>20210407</v>
      </c>
      <c r="B503" s="9">
        <v>-10</v>
      </c>
      <c r="C503" s="1" t="s">
        <v>55</v>
      </c>
      <c r="D503" s="1" t="str">
        <f>VLOOKUP(C503,key!A:C,3,FALSE)</f>
        <v>T-control</v>
      </c>
      <c r="E503" s="1" t="str">
        <f t="shared" si="14"/>
        <v>T_12_-10</v>
      </c>
      <c r="F503" s="1" t="str">
        <f t="shared" si="15"/>
        <v>T</v>
      </c>
      <c r="G503" s="1">
        <v>64</v>
      </c>
      <c r="H503" s="1">
        <v>50</v>
      </c>
      <c r="I503" s="1">
        <v>30</v>
      </c>
      <c r="J503" s="1">
        <f>((G503-H503)/I503*calibration_curve!$C$2*60)/VLOOKUP(C503,key!A:C,2,FALSE)</f>
        <v>261363.20000000001</v>
      </c>
      <c r="K503" s="1">
        <v>12</v>
      </c>
    </row>
    <row r="504" spans="1:11" x14ac:dyDescent="0.4">
      <c r="A504" s="9">
        <v>20210430</v>
      </c>
      <c r="B504" s="10">
        <v>10</v>
      </c>
      <c r="C504" s="1" t="s">
        <v>55</v>
      </c>
      <c r="D504" s="1" t="str">
        <f>VLOOKUP(C504,key!A:C,3,FALSE)</f>
        <v>T-control</v>
      </c>
      <c r="E504" s="1" t="str">
        <f t="shared" si="14"/>
        <v>T_15_10</v>
      </c>
      <c r="F504" s="1" t="str">
        <f t="shared" si="15"/>
        <v>T</v>
      </c>
      <c r="G504" s="1">
        <v>118</v>
      </c>
      <c r="H504" s="3">
        <v>75</v>
      </c>
      <c r="I504" s="1">
        <v>35</v>
      </c>
      <c r="J504" s="1">
        <f>((G504-H504)/I504*calibration_curve!$C$2*60)/VLOOKUP(C504,key!A:C,2,FALSE)</f>
        <v>688078.62857142859</v>
      </c>
      <c r="K504" s="1">
        <v>15</v>
      </c>
    </row>
    <row r="505" spans="1:11" x14ac:dyDescent="0.4">
      <c r="A505" s="9">
        <v>20210507</v>
      </c>
      <c r="B505" s="9">
        <v>20</v>
      </c>
      <c r="C505" s="1" t="s">
        <v>55</v>
      </c>
      <c r="D505" s="1" t="str">
        <f>VLOOKUP(C505,key!A:C,3,FALSE)</f>
        <v>T-control</v>
      </c>
      <c r="E505" s="1" t="str">
        <f t="shared" si="14"/>
        <v>T_10_20</v>
      </c>
      <c r="F505" s="1" t="str">
        <f t="shared" si="15"/>
        <v>T</v>
      </c>
      <c r="G505" s="1">
        <v>92</v>
      </c>
      <c r="H505" s="1">
        <v>52</v>
      </c>
      <c r="I505" s="1">
        <v>35</v>
      </c>
      <c r="J505" s="1">
        <f>((G505-H505)/I505*calibration_curve!$C$2*60)/VLOOKUP(C505,key!A:C,2,FALSE)</f>
        <v>640073.14285714284</v>
      </c>
      <c r="K505" s="1">
        <v>10</v>
      </c>
    </row>
    <row r="506" spans="1:11" x14ac:dyDescent="0.4">
      <c r="A506" s="9">
        <v>20210407</v>
      </c>
      <c r="B506" s="9">
        <v>-10</v>
      </c>
      <c r="C506" s="1" t="s">
        <v>56</v>
      </c>
      <c r="D506" s="1" t="str">
        <f>VLOOKUP(C506,key!A:C,3,FALSE)</f>
        <v>T-control</v>
      </c>
      <c r="E506" s="1" t="str">
        <f t="shared" si="14"/>
        <v>T_12_-10</v>
      </c>
      <c r="F506" s="1" t="str">
        <f t="shared" si="15"/>
        <v>T</v>
      </c>
      <c r="G506" s="1">
        <v>64</v>
      </c>
      <c r="H506" s="1">
        <v>50</v>
      </c>
      <c r="I506" s="1">
        <v>30</v>
      </c>
      <c r="J506" s="1">
        <f>((G506-H506)/I506*calibration_curve!$C$2*60)/VLOOKUP(C506,key!A:C,2,FALSE)</f>
        <v>261363.20000000001</v>
      </c>
      <c r="K506" s="1">
        <v>12</v>
      </c>
    </row>
    <row r="507" spans="1:11" x14ac:dyDescent="0.4">
      <c r="A507" s="9">
        <v>20210430</v>
      </c>
      <c r="B507" s="10">
        <v>10</v>
      </c>
      <c r="C507" s="1" t="s">
        <v>56</v>
      </c>
      <c r="D507" s="1" t="str">
        <f>VLOOKUP(C507,key!A:C,3,FALSE)</f>
        <v>T-control</v>
      </c>
      <c r="E507" s="1" t="str">
        <f t="shared" si="14"/>
        <v>T_15_10</v>
      </c>
      <c r="F507" s="1" t="str">
        <f t="shared" si="15"/>
        <v>T</v>
      </c>
      <c r="G507" s="1">
        <v>113</v>
      </c>
      <c r="H507" s="3">
        <v>38</v>
      </c>
      <c r="I507" s="1">
        <v>35</v>
      </c>
      <c r="J507" s="1">
        <f>((G507-H507)/I507*calibration_curve!$C$2*60)/VLOOKUP(C507,key!A:C,2,FALSE)</f>
        <v>1200137.1428571427</v>
      </c>
      <c r="K507" s="1">
        <v>15</v>
      </c>
    </row>
    <row r="508" spans="1:11" x14ac:dyDescent="0.4">
      <c r="A508" s="9">
        <v>20210507</v>
      </c>
      <c r="B508" s="9">
        <v>20</v>
      </c>
      <c r="C508" s="1" t="s">
        <v>56</v>
      </c>
      <c r="D508" s="1" t="str">
        <f>VLOOKUP(C508,key!A:C,3,FALSE)</f>
        <v>T-control</v>
      </c>
      <c r="E508" s="1" t="str">
        <f t="shared" si="14"/>
        <v>T_10_20</v>
      </c>
      <c r="F508" s="1" t="str">
        <f t="shared" si="15"/>
        <v>T</v>
      </c>
      <c r="G508" s="1">
        <v>82</v>
      </c>
      <c r="H508" s="1">
        <v>46</v>
      </c>
      <c r="I508" s="1">
        <v>35</v>
      </c>
      <c r="J508" s="1">
        <f>((G508-H508)/I508*calibration_curve!$C$2*60)/VLOOKUP(C508,key!A:C,2,FALSE)</f>
        <v>576065.82857142843</v>
      </c>
      <c r="K508" s="1">
        <v>10</v>
      </c>
    </row>
    <row r="509" spans="1:11" x14ac:dyDescent="0.4">
      <c r="A509" s="9">
        <v>20210407</v>
      </c>
      <c r="B509" s="9">
        <v>-10</v>
      </c>
      <c r="C509" s="1" t="s">
        <v>57</v>
      </c>
      <c r="D509" s="1" t="str">
        <f>VLOOKUP(C509,key!A:C,3,FALSE)</f>
        <v>T-control</v>
      </c>
      <c r="E509" s="1" t="str">
        <f t="shared" si="14"/>
        <v>T_12_-10</v>
      </c>
      <c r="F509" s="1" t="str">
        <f t="shared" si="15"/>
        <v>T</v>
      </c>
      <c r="G509" s="1">
        <v>64</v>
      </c>
      <c r="H509" s="1">
        <v>52</v>
      </c>
      <c r="I509" s="1">
        <v>30</v>
      </c>
      <c r="J509" s="1">
        <f>((G509-H509)/I509*calibration_curve!$C$2*60)/VLOOKUP(C509,key!A:C,2,FALSE)</f>
        <v>233360</v>
      </c>
      <c r="K509" s="1">
        <v>12</v>
      </c>
    </row>
    <row r="510" spans="1:11" x14ac:dyDescent="0.4">
      <c r="A510" s="9">
        <v>20210430</v>
      </c>
      <c r="B510" s="10">
        <v>10</v>
      </c>
      <c r="C510" s="1" t="s">
        <v>57</v>
      </c>
      <c r="D510" s="1" t="str">
        <f>VLOOKUP(C510,key!A:C,3,FALSE)</f>
        <v>T-control</v>
      </c>
      <c r="E510" s="1" t="str">
        <f t="shared" si="14"/>
        <v>T_15_10</v>
      </c>
      <c r="F510" s="1" t="str">
        <f t="shared" si="15"/>
        <v>T</v>
      </c>
      <c r="G510" s="1">
        <v>109</v>
      </c>
      <c r="H510" s="3">
        <v>69</v>
      </c>
      <c r="I510" s="1">
        <v>35</v>
      </c>
      <c r="J510" s="1">
        <f>((G510-H510)/I510*calibration_curve!$C$2*60)/VLOOKUP(C510,key!A:C,2,FALSE)</f>
        <v>666742.85714285716</v>
      </c>
      <c r="K510" s="1">
        <v>15</v>
      </c>
    </row>
    <row r="511" spans="1:11" x14ac:dyDescent="0.4">
      <c r="A511" s="9">
        <v>20210507</v>
      </c>
      <c r="B511" s="9">
        <v>20</v>
      </c>
      <c r="C511" s="1" t="s">
        <v>57</v>
      </c>
      <c r="D511" s="1" t="str">
        <f>VLOOKUP(C511,key!A:C,3,FALSE)</f>
        <v>T-control</v>
      </c>
      <c r="E511" s="1" t="str">
        <f t="shared" si="14"/>
        <v>T_10_20</v>
      </c>
      <c r="F511" s="1" t="str">
        <f t="shared" si="15"/>
        <v>T</v>
      </c>
      <c r="G511" s="1">
        <v>83</v>
      </c>
      <c r="H511" s="1">
        <v>60</v>
      </c>
      <c r="I511" s="1">
        <v>35</v>
      </c>
      <c r="J511" s="1">
        <f>((G511-H511)/I511*calibration_curve!$C$2*60)/VLOOKUP(C511,key!A:C,2,FALSE)</f>
        <v>383377.14285714284</v>
      </c>
      <c r="K511" s="1">
        <v>10</v>
      </c>
    </row>
    <row r="512" spans="1:11" x14ac:dyDescent="0.4">
      <c r="A512" s="9">
        <v>20210407</v>
      </c>
      <c r="B512" s="9">
        <v>-10</v>
      </c>
      <c r="C512" s="1" t="s">
        <v>58</v>
      </c>
      <c r="D512" s="1" t="str">
        <f>VLOOKUP(C512,key!A:C,3,FALSE)</f>
        <v>T-control</v>
      </c>
      <c r="E512" s="1" t="str">
        <f t="shared" si="14"/>
        <v>T_12_-10</v>
      </c>
      <c r="F512" s="1" t="str">
        <f t="shared" si="15"/>
        <v>T</v>
      </c>
      <c r="G512" s="1">
        <v>63</v>
      </c>
      <c r="H512" s="1">
        <v>51</v>
      </c>
      <c r="I512" s="1">
        <v>30</v>
      </c>
      <c r="J512" s="1">
        <f>((G512-H512)/I512*calibration_curve!$C$2*60)/VLOOKUP(C512,key!A:C,2,FALSE)</f>
        <v>266697.14285714284</v>
      </c>
      <c r="K512" s="1">
        <v>12</v>
      </c>
    </row>
    <row r="513" spans="1:11" x14ac:dyDescent="0.4">
      <c r="A513" s="9">
        <v>20210430</v>
      </c>
      <c r="B513" s="10">
        <v>10</v>
      </c>
      <c r="C513" s="1" t="s">
        <v>58</v>
      </c>
      <c r="D513" s="1" t="str">
        <f>VLOOKUP(C513,key!A:C,3,FALSE)</f>
        <v>T-control</v>
      </c>
      <c r="E513" s="1" t="str">
        <f t="shared" si="14"/>
        <v>T_15_10</v>
      </c>
      <c r="F513" s="1" t="str">
        <f t="shared" si="15"/>
        <v>T</v>
      </c>
      <c r="G513" s="1">
        <v>108</v>
      </c>
      <c r="H513" s="3">
        <v>73</v>
      </c>
      <c r="I513" s="1">
        <v>35</v>
      </c>
      <c r="J513" s="1">
        <f>((G513-H513)/I513*calibration_curve!$C$2*60)/VLOOKUP(C513,key!A:C,2,FALSE)</f>
        <v>666742.85714285716</v>
      </c>
      <c r="K513" s="1">
        <v>15</v>
      </c>
    </row>
    <row r="514" spans="1:11" x14ac:dyDescent="0.4">
      <c r="A514" s="9">
        <v>20210507</v>
      </c>
      <c r="B514" s="9">
        <v>20</v>
      </c>
      <c r="C514" s="1" t="s">
        <v>58</v>
      </c>
      <c r="D514" s="1" t="str">
        <f>VLOOKUP(C514,key!A:C,3,FALSE)</f>
        <v>T-control</v>
      </c>
      <c r="E514" s="1" t="str">
        <f t="shared" ref="E514:E577" si="16">F514&amp;"_"&amp;K514&amp;"_"&amp;B514</f>
        <v>T_10_20</v>
      </c>
      <c r="F514" s="1" t="str">
        <f t="shared" ref="F514:F577" si="17">LEFT(C514,1)</f>
        <v>T</v>
      </c>
      <c r="G514" s="1">
        <v>93</v>
      </c>
      <c r="H514" s="1">
        <v>51</v>
      </c>
      <c r="I514" s="1">
        <v>35</v>
      </c>
      <c r="J514" s="1">
        <f>((G514-H514)/I514*calibration_curve!$C$2*60)/VLOOKUP(C514,key!A:C,2,FALSE)</f>
        <v>800091.42857142852</v>
      </c>
      <c r="K514" s="1">
        <v>10</v>
      </c>
    </row>
    <row r="515" spans="1:11" x14ac:dyDescent="0.4">
      <c r="A515" s="9">
        <v>20210407</v>
      </c>
      <c r="B515" s="9">
        <v>-10</v>
      </c>
      <c r="C515" s="1" t="s">
        <v>59</v>
      </c>
      <c r="D515" s="1" t="str">
        <f>VLOOKUP(C515,key!A:C,3,FALSE)</f>
        <v>T-heat</v>
      </c>
      <c r="E515" s="1" t="str">
        <f t="shared" si="16"/>
        <v>T_12_-10</v>
      </c>
      <c r="F515" s="1" t="str">
        <f t="shared" si="17"/>
        <v>T</v>
      </c>
      <c r="G515" s="1">
        <v>59</v>
      </c>
      <c r="H515" s="1">
        <v>52</v>
      </c>
      <c r="I515" s="1">
        <v>30</v>
      </c>
      <c r="J515" s="1">
        <f>((G515-H515)/I515*calibration_curve!$C$2*60)/VLOOKUP(C515,key!A:C,2,FALSE)</f>
        <v>116680.00000000001</v>
      </c>
      <c r="K515" s="1">
        <v>12</v>
      </c>
    </row>
    <row r="516" spans="1:11" x14ac:dyDescent="0.4">
      <c r="A516" s="11">
        <v>44309</v>
      </c>
      <c r="B516" s="10">
        <v>5</v>
      </c>
      <c r="C516" s="1" t="s">
        <v>59</v>
      </c>
      <c r="D516" s="1" t="str">
        <f>VLOOKUP(C516,key!A:C,3,FALSE)</f>
        <v>T-heat</v>
      </c>
      <c r="E516" s="1" t="str">
        <f t="shared" si="16"/>
        <v>T_30_5</v>
      </c>
      <c r="F516" s="1" t="str">
        <f t="shared" si="17"/>
        <v>T</v>
      </c>
      <c r="G516" s="1">
        <v>68</v>
      </c>
      <c r="H516" s="1">
        <v>41</v>
      </c>
      <c r="I516" s="1">
        <v>40</v>
      </c>
      <c r="J516" s="1">
        <f>((G516-H516)/I516*calibration_curve!$C$2*60)/VLOOKUP(C516,key!A:C,2,FALSE)</f>
        <v>337538.57142857148</v>
      </c>
      <c r="K516" s="1">
        <v>30</v>
      </c>
    </row>
    <row r="517" spans="1:11" x14ac:dyDescent="0.4">
      <c r="A517" s="9">
        <v>20210430</v>
      </c>
      <c r="B517" s="10">
        <v>10</v>
      </c>
      <c r="C517" s="1" t="s">
        <v>59</v>
      </c>
      <c r="D517" s="1" t="str">
        <f>VLOOKUP(C517,key!A:C,3,FALSE)</f>
        <v>T-heat</v>
      </c>
      <c r="E517" s="1" t="str">
        <f t="shared" si="16"/>
        <v>T_30_10</v>
      </c>
      <c r="F517" s="1" t="str">
        <f t="shared" si="17"/>
        <v>T</v>
      </c>
      <c r="G517" s="1">
        <v>71</v>
      </c>
      <c r="H517" s="3">
        <v>53</v>
      </c>
      <c r="I517" s="1">
        <v>35</v>
      </c>
      <c r="J517" s="1">
        <f>((G517-H517)/I517*calibration_curve!$C$2*60)/VLOOKUP(C517,key!A:C,2,FALSE)</f>
        <v>257172.24489795914</v>
      </c>
      <c r="K517" s="1">
        <v>30</v>
      </c>
    </row>
    <row r="518" spans="1:11" x14ac:dyDescent="0.4">
      <c r="A518" s="1">
        <v>20210503</v>
      </c>
      <c r="B518" s="10">
        <v>15</v>
      </c>
      <c r="C518" s="1" t="s">
        <v>59</v>
      </c>
      <c r="D518" s="1" t="str">
        <f>VLOOKUP(C518,key!A:C,3,FALSE)</f>
        <v>T-heat</v>
      </c>
      <c r="E518" s="1" t="str">
        <f t="shared" si="16"/>
        <v>T_30_15</v>
      </c>
      <c r="F518" s="1" t="str">
        <f t="shared" si="17"/>
        <v>T</v>
      </c>
      <c r="G518" s="1">
        <v>62</v>
      </c>
      <c r="H518" s="1">
        <v>6</v>
      </c>
      <c r="I518" s="1">
        <v>35</v>
      </c>
      <c r="J518" s="1">
        <f>((G518-H518)/I518*calibration_curve!$C$2*60)/VLOOKUP(C518,key!A:C,2,FALSE)</f>
        <v>800091.42857142864</v>
      </c>
      <c r="K518" s="1">
        <v>30</v>
      </c>
    </row>
    <row r="519" spans="1:11" x14ac:dyDescent="0.4">
      <c r="A519" s="9">
        <v>20210507</v>
      </c>
      <c r="B519" s="9">
        <v>20</v>
      </c>
      <c r="C519" s="1" t="s">
        <v>59</v>
      </c>
      <c r="D519" s="1" t="str">
        <f>VLOOKUP(C519,key!A:C,3,FALSE)</f>
        <v>T-heat</v>
      </c>
      <c r="E519" s="1" t="str">
        <f t="shared" si="16"/>
        <v>T_30_20</v>
      </c>
      <c r="F519" s="1" t="str">
        <f t="shared" si="17"/>
        <v>T</v>
      </c>
      <c r="G519" s="1">
        <v>72</v>
      </c>
      <c r="H519" s="1">
        <v>30</v>
      </c>
      <c r="I519" s="1">
        <v>35</v>
      </c>
      <c r="J519" s="1">
        <f>((G519-H519)/I519*calibration_curve!$C$2*60)/VLOOKUP(C519,key!A:C,2,FALSE)</f>
        <v>600068.57142857148</v>
      </c>
      <c r="K519" s="1">
        <v>30</v>
      </c>
    </row>
    <row r="520" spans="1:11" x14ac:dyDescent="0.4">
      <c r="A520" s="9">
        <v>20210407</v>
      </c>
      <c r="B520" s="9">
        <v>-10</v>
      </c>
      <c r="C520" s="1" t="s">
        <v>60</v>
      </c>
      <c r="D520" s="1" t="str">
        <f>VLOOKUP(C520,key!A:C,3,FALSE)</f>
        <v>T-control</v>
      </c>
      <c r="E520" s="1" t="str">
        <f t="shared" si="16"/>
        <v>T_12_-10</v>
      </c>
      <c r="F520" s="1" t="str">
        <f t="shared" si="17"/>
        <v>T</v>
      </c>
      <c r="G520" s="1">
        <v>60</v>
      </c>
      <c r="H520" s="1">
        <v>51</v>
      </c>
      <c r="I520" s="1">
        <v>30</v>
      </c>
      <c r="J520" s="1">
        <f>((G520-H520)/I520*calibration_curve!$C$2*60)/VLOOKUP(C520,key!A:C,2,FALSE)</f>
        <v>168019.20000000001</v>
      </c>
      <c r="K520" s="1">
        <v>12</v>
      </c>
    </row>
    <row r="521" spans="1:11" x14ac:dyDescent="0.4">
      <c r="A521" s="11">
        <v>44305</v>
      </c>
      <c r="B521" s="10">
        <v>1</v>
      </c>
      <c r="C521" s="1" t="s">
        <v>60</v>
      </c>
      <c r="D521" s="1" t="str">
        <f>VLOOKUP(C521,key!A:C,3,FALSE)</f>
        <v>T-control</v>
      </c>
      <c r="E521" s="1" t="str">
        <f t="shared" si="16"/>
        <v>T_10_1</v>
      </c>
      <c r="F521" s="1" t="str">
        <f t="shared" si="17"/>
        <v>T</v>
      </c>
      <c r="G521" s="1">
        <v>70</v>
      </c>
      <c r="H521" s="1">
        <v>50</v>
      </c>
      <c r="I521" s="1">
        <v>30</v>
      </c>
      <c r="J521" s="1">
        <f>((G521-H521)/I521*calibration_curve!$C$2*60)/VLOOKUP(C521,key!A:C,2,FALSE)</f>
        <v>373375.99999999994</v>
      </c>
      <c r="K521" s="1">
        <v>10</v>
      </c>
    </row>
    <row r="522" spans="1:11" x14ac:dyDescent="0.4">
      <c r="A522" s="9">
        <v>20210430</v>
      </c>
      <c r="B522" s="10">
        <v>10</v>
      </c>
      <c r="C522" s="1" t="s">
        <v>60</v>
      </c>
      <c r="D522" s="1" t="str">
        <f>VLOOKUP(C522,key!A:C,3,FALSE)</f>
        <v>T-control</v>
      </c>
      <c r="E522" s="1" t="str">
        <f t="shared" si="16"/>
        <v>T_15_10</v>
      </c>
      <c r="F522" s="1" t="str">
        <f t="shared" si="17"/>
        <v>T</v>
      </c>
      <c r="G522" s="1">
        <v>106</v>
      </c>
      <c r="H522" s="3">
        <v>77</v>
      </c>
      <c r="I522" s="1">
        <v>35</v>
      </c>
      <c r="J522" s="1">
        <f>((G522-H522)/I522*calibration_curve!$C$2*60)/VLOOKUP(C522,key!A:C,2,FALSE)</f>
        <v>464053.02857142861</v>
      </c>
      <c r="K522" s="1">
        <v>15</v>
      </c>
    </row>
    <row r="523" spans="1:11" x14ac:dyDescent="0.4">
      <c r="A523" s="9">
        <v>20210507</v>
      </c>
      <c r="B523" s="9">
        <v>20</v>
      </c>
      <c r="C523" s="1" t="s">
        <v>60</v>
      </c>
      <c r="D523" s="1" t="str">
        <f>VLOOKUP(C523,key!A:C,3,FALSE)</f>
        <v>T-control</v>
      </c>
      <c r="E523" s="1" t="str">
        <f t="shared" si="16"/>
        <v>T_10_20</v>
      </c>
      <c r="F523" s="1" t="str">
        <f t="shared" si="17"/>
        <v>T</v>
      </c>
      <c r="G523" s="1">
        <v>96</v>
      </c>
      <c r="H523" s="1">
        <v>52</v>
      </c>
      <c r="I523" s="1">
        <v>35</v>
      </c>
      <c r="J523" s="1">
        <f>((G523-H523)/I523*calibration_curve!$C$2*60)/VLOOKUP(C523,key!A:C,2,FALSE)</f>
        <v>704080.45714285714</v>
      </c>
      <c r="K523" s="1">
        <v>10</v>
      </c>
    </row>
    <row r="524" spans="1:11" x14ac:dyDescent="0.4">
      <c r="A524" s="9">
        <v>20210407</v>
      </c>
      <c r="B524" s="9">
        <v>-10</v>
      </c>
      <c r="C524" s="1" t="s">
        <v>61</v>
      </c>
      <c r="D524" s="1" t="str">
        <f>VLOOKUP(C524,key!A:C,3,FALSE)</f>
        <v>T-heat</v>
      </c>
      <c r="E524" s="1" t="str">
        <f t="shared" si="16"/>
        <v>T_12_-10</v>
      </c>
      <c r="F524" s="1" t="str">
        <f t="shared" si="17"/>
        <v>T</v>
      </c>
      <c r="G524" s="1">
        <v>66</v>
      </c>
      <c r="H524" s="1">
        <v>50</v>
      </c>
      <c r="I524" s="1">
        <v>30</v>
      </c>
      <c r="J524" s="1">
        <f>((G524-H524)/I524*calibration_curve!$C$2*60)/VLOOKUP(C524,key!A:C,2,FALSE)</f>
        <v>298700.79999999999</v>
      </c>
      <c r="K524" s="1">
        <v>12</v>
      </c>
    </row>
    <row r="525" spans="1:11" x14ac:dyDescent="0.4">
      <c r="A525" s="11">
        <v>44309</v>
      </c>
      <c r="B525" s="10">
        <v>5</v>
      </c>
      <c r="C525" s="1" t="s">
        <v>61</v>
      </c>
      <c r="D525" s="1" t="str">
        <f>VLOOKUP(C525,key!A:C,3,FALSE)</f>
        <v>T-heat</v>
      </c>
      <c r="E525" s="1" t="str">
        <f t="shared" si="16"/>
        <v>T_30_5</v>
      </c>
      <c r="F525" s="1" t="str">
        <f t="shared" si="17"/>
        <v>T</v>
      </c>
      <c r="G525" s="1">
        <v>73</v>
      </c>
      <c r="H525" s="1">
        <v>29</v>
      </c>
      <c r="I525" s="1">
        <v>40</v>
      </c>
      <c r="J525" s="1">
        <f>((G525-H525)/I525*calibration_curve!$C$2*60)/VLOOKUP(C525,key!A:C,2,FALSE)</f>
        <v>616070.40000000014</v>
      </c>
      <c r="K525" s="1">
        <v>30</v>
      </c>
    </row>
    <row r="526" spans="1:11" x14ac:dyDescent="0.4">
      <c r="A526" s="9">
        <v>20210430</v>
      </c>
      <c r="B526" s="10">
        <v>10</v>
      </c>
      <c r="C526" s="1" t="s">
        <v>61</v>
      </c>
      <c r="D526" s="1" t="str">
        <f>VLOOKUP(C526,key!A:C,3,FALSE)</f>
        <v>T-heat</v>
      </c>
      <c r="E526" s="1" t="str">
        <f t="shared" si="16"/>
        <v>T_30_10</v>
      </c>
      <c r="F526" s="1" t="str">
        <f t="shared" si="17"/>
        <v>T</v>
      </c>
      <c r="G526" s="1">
        <v>72</v>
      </c>
      <c r="H526" s="3">
        <v>20</v>
      </c>
      <c r="I526" s="1">
        <v>35</v>
      </c>
      <c r="J526" s="1">
        <f>((G526-H526)/I526*calibration_curve!$C$2*60)/VLOOKUP(C526,key!A:C,2,FALSE)</f>
        <v>832095.08571428561</v>
      </c>
      <c r="K526" s="1">
        <v>30</v>
      </c>
    </row>
    <row r="527" spans="1:11" x14ac:dyDescent="0.4">
      <c r="A527" s="1">
        <v>20210503</v>
      </c>
      <c r="B527" s="10">
        <v>15</v>
      </c>
      <c r="C527" s="1" t="s">
        <v>61</v>
      </c>
      <c r="D527" s="1" t="str">
        <f>VLOOKUP(C527,key!A:C,3,FALSE)</f>
        <v>T-heat</v>
      </c>
      <c r="E527" s="1" t="str">
        <f t="shared" si="16"/>
        <v>T_30_15</v>
      </c>
      <c r="F527" s="1" t="str">
        <f t="shared" si="17"/>
        <v>T</v>
      </c>
      <c r="G527" s="1">
        <v>79</v>
      </c>
      <c r="H527" s="1">
        <v>18</v>
      </c>
      <c r="I527" s="1">
        <v>35</v>
      </c>
      <c r="J527" s="1">
        <f>((G527-H527)/I527*calibration_curve!$C$2*60)/VLOOKUP(C527,key!A:C,2,FALSE)</f>
        <v>976111.54285714286</v>
      </c>
      <c r="K527" s="1">
        <v>30</v>
      </c>
    </row>
    <row r="528" spans="1:11" x14ac:dyDescent="0.4">
      <c r="A528" s="9">
        <v>20210507</v>
      </c>
      <c r="B528" s="9">
        <v>20</v>
      </c>
      <c r="C528" s="1" t="s">
        <v>61</v>
      </c>
      <c r="D528" s="1" t="str">
        <f>VLOOKUP(C528,key!A:C,3,FALSE)</f>
        <v>T-heat</v>
      </c>
      <c r="E528" s="1" t="str">
        <f t="shared" si="16"/>
        <v>T_30_20</v>
      </c>
      <c r="F528" s="1" t="str">
        <f t="shared" si="17"/>
        <v>T</v>
      </c>
      <c r="G528" s="1">
        <v>87</v>
      </c>
      <c r="H528" s="1">
        <v>7</v>
      </c>
      <c r="I528" s="1">
        <v>35</v>
      </c>
      <c r="J528" s="1">
        <f>((G528-H528)/I528*calibration_curve!$C$2*60)/VLOOKUP(C528,key!A:C,2,FALSE)</f>
        <v>1280146.2857142857</v>
      </c>
      <c r="K528" s="1">
        <v>30</v>
      </c>
    </row>
    <row r="529" spans="1:11" x14ac:dyDescent="0.4">
      <c r="A529" s="9">
        <v>20210407</v>
      </c>
      <c r="B529" s="9">
        <v>-10</v>
      </c>
      <c r="C529" s="1" t="s">
        <v>62</v>
      </c>
      <c r="D529" s="1" t="str">
        <f>VLOOKUP(C529,key!A:C,3,FALSE)</f>
        <v>T-control</v>
      </c>
      <c r="E529" s="1" t="str">
        <f t="shared" si="16"/>
        <v>T_12_-10</v>
      </c>
      <c r="F529" s="1" t="str">
        <f t="shared" si="17"/>
        <v>T</v>
      </c>
      <c r="G529" s="1">
        <v>65</v>
      </c>
      <c r="H529" s="1">
        <v>51</v>
      </c>
      <c r="I529" s="1">
        <v>30</v>
      </c>
      <c r="J529" s="1">
        <f>((G529-H529)/I529*calibration_curve!$C$2*60)/VLOOKUP(C529,key!A:C,2,FALSE)</f>
        <v>311146.66666666663</v>
      </c>
      <c r="K529" s="1">
        <v>12</v>
      </c>
    </row>
    <row r="530" spans="1:11" x14ac:dyDescent="0.4">
      <c r="A530" s="9">
        <v>20210430</v>
      </c>
      <c r="B530" s="10">
        <v>10</v>
      </c>
      <c r="C530" s="1" t="s">
        <v>62</v>
      </c>
      <c r="D530" s="1" t="str">
        <f>VLOOKUP(C530,key!A:C,3,FALSE)</f>
        <v>T-control</v>
      </c>
      <c r="E530" s="1" t="str">
        <f t="shared" si="16"/>
        <v>T_15_10</v>
      </c>
      <c r="F530" s="1" t="str">
        <f t="shared" si="17"/>
        <v>T</v>
      </c>
      <c r="G530" s="1">
        <v>116</v>
      </c>
      <c r="H530" s="3">
        <v>75</v>
      </c>
      <c r="I530" s="1">
        <v>35</v>
      </c>
      <c r="J530" s="1">
        <f>((G530-H530)/I530*calibration_curve!$C$2*60)/VLOOKUP(C530,key!A:C,2,FALSE)</f>
        <v>781041.63265306118</v>
      </c>
      <c r="K530" s="1">
        <v>15</v>
      </c>
    </row>
    <row r="531" spans="1:11" x14ac:dyDescent="0.4">
      <c r="A531" s="9">
        <v>20210507</v>
      </c>
      <c r="B531" s="9">
        <v>20</v>
      </c>
      <c r="C531" s="1" t="s">
        <v>62</v>
      </c>
      <c r="D531" s="1" t="str">
        <f>VLOOKUP(C531,key!A:C,3,FALSE)</f>
        <v>T-control</v>
      </c>
      <c r="E531" s="1" t="str">
        <f t="shared" si="16"/>
        <v>T_10_20</v>
      </c>
      <c r="F531" s="1" t="str">
        <f t="shared" si="17"/>
        <v>T</v>
      </c>
      <c r="G531" s="1">
        <v>92</v>
      </c>
      <c r="H531" s="1">
        <v>36</v>
      </c>
      <c r="I531" s="1">
        <v>35</v>
      </c>
      <c r="J531" s="1">
        <f>((G531-H531)/I531*calibration_curve!$C$2*60)/VLOOKUP(C531,key!A:C,2,FALSE)</f>
        <v>1066788.5714285714</v>
      </c>
      <c r="K531" s="1">
        <v>10</v>
      </c>
    </row>
    <row r="532" spans="1:11" x14ac:dyDescent="0.4">
      <c r="A532" s="9">
        <v>20210407</v>
      </c>
      <c r="B532" s="9">
        <v>-10</v>
      </c>
      <c r="C532" s="1" t="s">
        <v>63</v>
      </c>
      <c r="D532" s="1" t="str">
        <f>VLOOKUP(C532,key!A:C,3,FALSE)</f>
        <v>T-heat</v>
      </c>
      <c r="E532" s="1" t="str">
        <f t="shared" si="16"/>
        <v>T_12_-10</v>
      </c>
      <c r="F532" s="1" t="str">
        <f t="shared" si="17"/>
        <v>T</v>
      </c>
      <c r="G532" s="1">
        <v>64</v>
      </c>
      <c r="H532" s="1">
        <v>49</v>
      </c>
      <c r="I532" s="1">
        <v>30</v>
      </c>
      <c r="J532" s="1">
        <f>((G532-H532)/I532*calibration_curve!$C$2*60)/VLOOKUP(C532,key!A:C,2,FALSE)</f>
        <v>269261.53846153844</v>
      </c>
      <c r="K532" s="1">
        <v>12</v>
      </c>
    </row>
    <row r="533" spans="1:11" x14ac:dyDescent="0.4">
      <c r="A533" s="11">
        <v>44309</v>
      </c>
      <c r="B533" s="10">
        <v>5</v>
      </c>
      <c r="C533" s="1" t="s">
        <v>63</v>
      </c>
      <c r="D533" s="1" t="str">
        <f>VLOOKUP(C533,key!A:C,3,FALSE)</f>
        <v>T-heat</v>
      </c>
      <c r="E533" s="1" t="str">
        <f t="shared" si="16"/>
        <v>T_30_5</v>
      </c>
      <c r="F533" s="1" t="str">
        <f t="shared" si="17"/>
        <v>T</v>
      </c>
      <c r="G533" s="1">
        <v>71</v>
      </c>
      <c r="H533" s="1">
        <v>17</v>
      </c>
      <c r="I533" s="1">
        <v>40</v>
      </c>
      <c r="J533" s="1">
        <f>((G533-H533)/I533*calibration_curve!$C$2*60)/VLOOKUP(C533,key!A:C,2,FALSE)</f>
        <v>727006.15384615387</v>
      </c>
      <c r="K533" s="1">
        <v>30</v>
      </c>
    </row>
    <row r="534" spans="1:11" x14ac:dyDescent="0.4">
      <c r="A534" s="9">
        <v>20210430</v>
      </c>
      <c r="B534" s="10">
        <v>10</v>
      </c>
      <c r="C534" s="1" t="s">
        <v>63</v>
      </c>
      <c r="D534" s="1" t="str">
        <f>VLOOKUP(C534,key!A:C,3,FALSE)</f>
        <v>T-heat</v>
      </c>
      <c r="E534" s="1" t="str">
        <f t="shared" si="16"/>
        <v>T_30_10</v>
      </c>
      <c r="F534" s="1" t="str">
        <f t="shared" si="17"/>
        <v>T</v>
      </c>
      <c r="G534" s="1">
        <v>71</v>
      </c>
      <c r="H534" s="3">
        <v>15</v>
      </c>
      <c r="I534" s="1">
        <v>35</v>
      </c>
      <c r="J534" s="1">
        <f>((G534-H534)/I534*calibration_curve!$C$2*60)/VLOOKUP(C534,key!A:C,2,FALSE)</f>
        <v>861636.92307692301</v>
      </c>
      <c r="K534" s="1">
        <v>30</v>
      </c>
    </row>
    <row r="535" spans="1:11" x14ac:dyDescent="0.4">
      <c r="A535" s="1">
        <v>20210503</v>
      </c>
      <c r="B535" s="10">
        <v>15</v>
      </c>
      <c r="C535" s="1" t="s">
        <v>63</v>
      </c>
      <c r="D535" s="1" t="str">
        <f>VLOOKUP(C535,key!A:C,3,FALSE)</f>
        <v>T-heat</v>
      </c>
      <c r="E535" s="1" t="str">
        <f t="shared" si="16"/>
        <v>T_30_15</v>
      </c>
      <c r="F535" s="1" t="str">
        <f t="shared" si="17"/>
        <v>T</v>
      </c>
      <c r="G535" s="1">
        <v>74</v>
      </c>
      <c r="H535" s="1">
        <v>5</v>
      </c>
      <c r="I535" s="1">
        <v>35</v>
      </c>
      <c r="J535" s="1">
        <f>((G535-H535)/I535*calibration_curve!$C$2*60)/VLOOKUP(C535,key!A:C,2,FALSE)</f>
        <v>1061659.7802197803</v>
      </c>
      <c r="K535" s="1">
        <v>30</v>
      </c>
    </row>
    <row r="536" spans="1:11" x14ac:dyDescent="0.4">
      <c r="A536" s="9">
        <v>20210507</v>
      </c>
      <c r="B536" s="9">
        <v>20</v>
      </c>
      <c r="C536" s="1" t="s">
        <v>63</v>
      </c>
      <c r="D536" s="1" t="str">
        <f>VLOOKUP(C536,key!A:C,3,FALSE)</f>
        <v>T-heat</v>
      </c>
      <c r="E536" s="1" t="str">
        <f t="shared" si="16"/>
        <v>T_30_20</v>
      </c>
      <c r="F536" s="1" t="str">
        <f t="shared" si="17"/>
        <v>T</v>
      </c>
      <c r="G536" s="1">
        <v>71</v>
      </c>
      <c r="H536" s="1">
        <v>31</v>
      </c>
      <c r="I536" s="1">
        <v>35</v>
      </c>
      <c r="J536" s="1">
        <f>((G536-H536)/I536*calibration_curve!$C$2*60)/VLOOKUP(C536,key!A:C,2,FALSE)</f>
        <v>615454.94505494495</v>
      </c>
      <c r="K536" s="1">
        <v>30</v>
      </c>
    </row>
    <row r="537" spans="1:11" x14ac:dyDescent="0.4">
      <c r="A537" s="9">
        <v>20210407</v>
      </c>
      <c r="B537" s="9">
        <v>-10</v>
      </c>
      <c r="C537" s="1" t="s">
        <v>64</v>
      </c>
      <c r="D537" s="1" t="str">
        <f>VLOOKUP(C537,key!A:C,3,FALSE)</f>
        <v>T-heat</v>
      </c>
      <c r="E537" s="1" t="str">
        <f t="shared" si="16"/>
        <v>T_12_-10</v>
      </c>
      <c r="F537" s="1" t="str">
        <f t="shared" si="17"/>
        <v>T</v>
      </c>
      <c r="G537" s="1">
        <v>64</v>
      </c>
      <c r="H537" s="1">
        <v>51</v>
      </c>
      <c r="I537" s="1">
        <v>30</v>
      </c>
      <c r="J537" s="1">
        <f>((G537-H537)/I537*calibration_curve!$C$2*60)/VLOOKUP(C537,key!A:C,2,FALSE)</f>
        <v>224717.03703703702</v>
      </c>
      <c r="K537" s="1">
        <v>12</v>
      </c>
    </row>
    <row r="538" spans="1:11" x14ac:dyDescent="0.4">
      <c r="A538" s="11">
        <v>44309</v>
      </c>
      <c r="B538" s="10">
        <v>5</v>
      </c>
      <c r="C538" s="1" t="s">
        <v>64</v>
      </c>
      <c r="D538" s="1" t="str">
        <f>VLOOKUP(C538,key!A:C,3,FALSE)</f>
        <v>T-heat</v>
      </c>
      <c r="E538" s="1" t="str">
        <f t="shared" si="16"/>
        <v>T_30_5</v>
      </c>
      <c r="F538" s="1" t="str">
        <f t="shared" si="17"/>
        <v>T</v>
      </c>
      <c r="G538" s="1">
        <v>67</v>
      </c>
      <c r="H538" s="1">
        <v>25</v>
      </c>
      <c r="I538" s="1">
        <v>40</v>
      </c>
      <c r="J538" s="1">
        <f>((G538-H538)/I538*calibration_curve!$C$2*60)/VLOOKUP(C538,key!A:C,2,FALSE)</f>
        <v>544506.66666666663</v>
      </c>
      <c r="K538" s="1">
        <v>30</v>
      </c>
    </row>
    <row r="539" spans="1:11" x14ac:dyDescent="0.4">
      <c r="A539" s="9">
        <v>20210430</v>
      </c>
      <c r="B539" s="10">
        <v>10</v>
      </c>
      <c r="C539" s="1" t="s">
        <v>64</v>
      </c>
      <c r="D539" s="1" t="str">
        <f>VLOOKUP(C539,key!A:C,3,FALSE)</f>
        <v>T-heat</v>
      </c>
      <c r="E539" s="1" t="str">
        <f t="shared" si="16"/>
        <v>T_30_10</v>
      </c>
      <c r="F539" s="1" t="str">
        <f t="shared" si="17"/>
        <v>T</v>
      </c>
      <c r="G539" s="1">
        <v>69</v>
      </c>
      <c r="H539" s="3">
        <v>15</v>
      </c>
      <c r="I539" s="1">
        <v>35</v>
      </c>
      <c r="J539" s="1">
        <f>((G539-H539)/I539*calibration_curve!$C$2*60)/VLOOKUP(C539,key!A:C,2,FALSE)</f>
        <v>800091.42857142852</v>
      </c>
      <c r="K539" s="1">
        <v>30</v>
      </c>
    </row>
    <row r="540" spans="1:11" x14ac:dyDescent="0.4">
      <c r="A540" s="1">
        <v>20210503</v>
      </c>
      <c r="B540" s="10">
        <v>15</v>
      </c>
      <c r="C540" s="1" t="s">
        <v>64</v>
      </c>
      <c r="D540" s="1" t="str">
        <f>VLOOKUP(C540,key!A:C,3,FALSE)</f>
        <v>T-heat</v>
      </c>
      <c r="E540" s="1" t="str">
        <f t="shared" si="16"/>
        <v>T_30_15</v>
      </c>
      <c r="F540" s="1" t="str">
        <f t="shared" si="17"/>
        <v>T</v>
      </c>
      <c r="G540" s="1">
        <v>66</v>
      </c>
      <c r="H540" s="1">
        <v>3</v>
      </c>
      <c r="I540" s="1">
        <v>35</v>
      </c>
      <c r="J540" s="1">
        <f>((G540-H540)/I540*calibration_curve!$C$2*60)/VLOOKUP(C540,key!A:C,2,FALSE)</f>
        <v>933439.99999999988</v>
      </c>
      <c r="K540" s="1">
        <v>30</v>
      </c>
    </row>
    <row r="541" spans="1:11" x14ac:dyDescent="0.4">
      <c r="A541" s="9">
        <v>20210507</v>
      </c>
      <c r="B541" s="9">
        <v>20</v>
      </c>
      <c r="C541" s="1" t="s">
        <v>64</v>
      </c>
      <c r="D541" s="1" t="str">
        <f>VLOOKUP(C541,key!A:C,3,FALSE)</f>
        <v>T-heat</v>
      </c>
      <c r="E541" s="1" t="str">
        <f t="shared" si="16"/>
        <v>T_30_20</v>
      </c>
      <c r="F541" s="1" t="str">
        <f t="shared" si="17"/>
        <v>T</v>
      </c>
      <c r="G541" s="1">
        <v>70</v>
      </c>
      <c r="H541" s="1">
        <v>1</v>
      </c>
      <c r="I541" s="1">
        <v>35</v>
      </c>
      <c r="J541" s="1">
        <f>((G541-H541)/I541*calibration_curve!$C$2*60)/VLOOKUP(C541,key!A:C,2,FALSE)</f>
        <v>1022339.0476190476</v>
      </c>
      <c r="K541" s="1">
        <v>30</v>
      </c>
    </row>
    <row r="542" spans="1:11" x14ac:dyDescent="0.4">
      <c r="A542" s="9">
        <v>20210407</v>
      </c>
      <c r="B542" s="9">
        <v>-10</v>
      </c>
      <c r="C542" s="1" t="s">
        <v>65</v>
      </c>
      <c r="D542" s="1" t="str">
        <f>VLOOKUP(C542,key!A:C,3,FALSE)</f>
        <v>T-heat</v>
      </c>
      <c r="E542" s="1" t="str">
        <f t="shared" si="16"/>
        <v>T_12_-10</v>
      </c>
      <c r="F542" s="1" t="str">
        <f t="shared" si="17"/>
        <v>T</v>
      </c>
      <c r="G542" s="1">
        <v>64</v>
      </c>
      <c r="H542" s="1">
        <v>50</v>
      </c>
      <c r="I542" s="1">
        <v>30</v>
      </c>
      <c r="J542" s="1">
        <f>((G542-H542)/I542*calibration_curve!$C$2*60)/VLOOKUP(C542,key!A:C,2,FALSE)</f>
        <v>261363.20000000001</v>
      </c>
      <c r="K542" s="1">
        <v>12</v>
      </c>
    </row>
    <row r="543" spans="1:11" x14ac:dyDescent="0.4">
      <c r="A543" s="11">
        <v>44309</v>
      </c>
      <c r="B543" s="10">
        <v>5</v>
      </c>
      <c r="C543" s="1" t="s">
        <v>65</v>
      </c>
      <c r="D543" s="1" t="str">
        <f>VLOOKUP(C543,key!A:C,3,FALSE)</f>
        <v>T-heat</v>
      </c>
      <c r="E543" s="1" t="str">
        <f t="shared" si="16"/>
        <v>T_30_5</v>
      </c>
      <c r="F543" s="1" t="str">
        <f t="shared" si="17"/>
        <v>T</v>
      </c>
      <c r="G543" s="1">
        <v>69</v>
      </c>
      <c r="H543" s="1">
        <v>42</v>
      </c>
      <c r="I543" s="1">
        <v>40</v>
      </c>
      <c r="J543" s="1">
        <f>((G543-H543)/I543*calibration_curve!$C$2*60)/VLOOKUP(C543,key!A:C,2,FALSE)</f>
        <v>378043.20000000007</v>
      </c>
      <c r="K543" s="1">
        <v>30</v>
      </c>
    </row>
    <row r="544" spans="1:11" x14ac:dyDescent="0.4">
      <c r="A544" s="9">
        <v>20210430</v>
      </c>
      <c r="B544" s="10">
        <v>10</v>
      </c>
      <c r="C544" s="1" t="s">
        <v>65</v>
      </c>
      <c r="D544" s="1" t="str">
        <f>VLOOKUP(C544,key!A:C,3,FALSE)</f>
        <v>T-heat</v>
      </c>
      <c r="E544" s="1" t="str">
        <f t="shared" si="16"/>
        <v>T_30_10</v>
      </c>
      <c r="F544" s="1" t="str">
        <f t="shared" si="17"/>
        <v>T</v>
      </c>
      <c r="G544" s="1">
        <v>77</v>
      </c>
      <c r="H544" s="3">
        <v>35</v>
      </c>
      <c r="I544" s="1">
        <v>35</v>
      </c>
      <c r="J544" s="1">
        <f>((G544-H544)/I544*calibration_curve!$C$2*60)/VLOOKUP(C544,key!A:C,2,FALSE)</f>
        <v>672076.80000000005</v>
      </c>
      <c r="K544" s="1">
        <v>30</v>
      </c>
    </row>
    <row r="545" spans="1:11" x14ac:dyDescent="0.4">
      <c r="A545" s="1">
        <v>20210503</v>
      </c>
      <c r="B545" s="10">
        <v>15</v>
      </c>
      <c r="C545" s="1" t="s">
        <v>65</v>
      </c>
      <c r="D545" s="1" t="str">
        <f>VLOOKUP(C545,key!A:C,3,FALSE)</f>
        <v>T-heat</v>
      </c>
      <c r="E545" s="1" t="str">
        <f t="shared" si="16"/>
        <v>T_30_15</v>
      </c>
      <c r="F545" s="1" t="str">
        <f t="shared" si="17"/>
        <v>T</v>
      </c>
      <c r="G545" s="1">
        <v>81</v>
      </c>
      <c r="H545" s="1">
        <v>3</v>
      </c>
      <c r="I545" s="1">
        <v>35</v>
      </c>
      <c r="J545" s="1">
        <f>((G545-H545)/I545*calibration_curve!$C$2*60)/VLOOKUP(C545,key!A:C,2,FALSE)</f>
        <v>1248142.6285714286</v>
      </c>
      <c r="K545" s="1">
        <v>30</v>
      </c>
    </row>
    <row r="546" spans="1:11" x14ac:dyDescent="0.4">
      <c r="A546" s="9">
        <v>20210507</v>
      </c>
      <c r="B546" s="9">
        <v>20</v>
      </c>
      <c r="C546" s="1" t="s">
        <v>65</v>
      </c>
      <c r="D546" s="1" t="str">
        <f>VLOOKUP(C546,key!A:C,3,FALSE)</f>
        <v>T-heat</v>
      </c>
      <c r="E546" s="1" t="str">
        <f t="shared" si="16"/>
        <v>T_30_20</v>
      </c>
      <c r="F546" s="1" t="str">
        <f t="shared" si="17"/>
        <v>T</v>
      </c>
      <c r="G546" s="1">
        <v>70</v>
      </c>
      <c r="H546" s="1">
        <v>27</v>
      </c>
      <c r="I546" s="1">
        <v>35</v>
      </c>
      <c r="J546" s="1">
        <f>((G546-H546)/I546*calibration_curve!$C$2*60)/VLOOKUP(C546,key!A:C,2,FALSE)</f>
        <v>688078.62857142859</v>
      </c>
      <c r="K546" s="1">
        <v>30</v>
      </c>
    </row>
    <row r="547" spans="1:11" x14ac:dyDescent="0.4">
      <c r="A547" s="9">
        <v>20210407</v>
      </c>
      <c r="B547" s="9">
        <v>-10</v>
      </c>
      <c r="C547" s="1" t="s">
        <v>66</v>
      </c>
      <c r="D547" s="1" t="str">
        <f>VLOOKUP(C547,key!A:C,3,FALSE)</f>
        <v>T-control</v>
      </c>
      <c r="E547" s="1" t="str">
        <f t="shared" si="16"/>
        <v>T_12_-10</v>
      </c>
      <c r="F547" s="1" t="str">
        <f t="shared" si="17"/>
        <v>T</v>
      </c>
      <c r="G547" s="1">
        <v>64</v>
      </c>
      <c r="H547" s="1">
        <v>51</v>
      </c>
      <c r="I547" s="1">
        <v>30</v>
      </c>
      <c r="J547" s="1">
        <f>((G547-H547)/I547*calibration_curve!$C$2*60)/VLOOKUP(C547,key!A:C,2,FALSE)</f>
        <v>242694.39999999999</v>
      </c>
      <c r="K547" s="1">
        <v>12</v>
      </c>
    </row>
    <row r="548" spans="1:11" x14ac:dyDescent="0.4">
      <c r="A548" s="9">
        <v>20210430</v>
      </c>
      <c r="B548" s="10">
        <v>10</v>
      </c>
      <c r="C548" s="1" t="s">
        <v>66</v>
      </c>
      <c r="D548" s="1" t="str">
        <f>VLOOKUP(C548,key!A:C,3,FALSE)</f>
        <v>T-control</v>
      </c>
      <c r="E548" s="1" t="str">
        <f t="shared" si="16"/>
        <v>T_15_10</v>
      </c>
      <c r="F548" s="1" t="str">
        <f t="shared" si="17"/>
        <v>T</v>
      </c>
      <c r="G548" s="1">
        <v>103</v>
      </c>
      <c r="H548" s="3">
        <v>64</v>
      </c>
      <c r="I548" s="1">
        <v>35</v>
      </c>
      <c r="J548" s="1">
        <f>((G548-H548)/I548*calibration_curve!$C$2*60)/VLOOKUP(C548,key!A:C,2,FALSE)</f>
        <v>624071.3142857143</v>
      </c>
      <c r="K548" s="1">
        <v>15</v>
      </c>
    </row>
    <row r="549" spans="1:11" x14ac:dyDescent="0.4">
      <c r="A549" s="9">
        <v>20210507</v>
      </c>
      <c r="B549" s="9">
        <v>20</v>
      </c>
      <c r="C549" s="1" t="s">
        <v>66</v>
      </c>
      <c r="D549" s="1" t="str">
        <f>VLOOKUP(C549,key!A:C,3,FALSE)</f>
        <v>T-control</v>
      </c>
      <c r="E549" s="1" t="str">
        <f t="shared" si="16"/>
        <v>T_10_20</v>
      </c>
      <c r="F549" s="1" t="str">
        <f t="shared" si="17"/>
        <v>T</v>
      </c>
      <c r="G549" s="1">
        <v>96</v>
      </c>
      <c r="H549" s="1">
        <v>62</v>
      </c>
      <c r="I549" s="1">
        <v>35</v>
      </c>
      <c r="J549" s="1">
        <f>((G549-H549)/I549*calibration_curve!$C$2*60)/VLOOKUP(C549,key!A:C,2,FALSE)</f>
        <v>544062.17142857146</v>
      </c>
      <c r="K549" s="1">
        <v>10</v>
      </c>
    </row>
    <row r="550" spans="1:11" x14ac:dyDescent="0.4">
      <c r="A550" s="9">
        <v>20210407</v>
      </c>
      <c r="B550" s="9">
        <v>-10</v>
      </c>
      <c r="C550" s="1" t="s">
        <v>67</v>
      </c>
      <c r="D550" s="1" t="str">
        <f>VLOOKUP(C550,key!A:C,3,FALSE)</f>
        <v>T-control</v>
      </c>
      <c r="E550" s="1" t="str">
        <f t="shared" si="16"/>
        <v>T_12_-10</v>
      </c>
      <c r="F550" s="1" t="str">
        <f t="shared" si="17"/>
        <v>T</v>
      </c>
      <c r="G550" s="1">
        <v>64</v>
      </c>
      <c r="H550" s="1">
        <v>49</v>
      </c>
      <c r="I550" s="1">
        <v>30</v>
      </c>
      <c r="J550" s="1">
        <f>((G550-H550)/I550*calibration_curve!$C$2*60)/VLOOKUP(C550,key!A:C,2,FALSE)</f>
        <v>269261.53846153844</v>
      </c>
      <c r="K550" s="1">
        <v>12</v>
      </c>
    </row>
    <row r="551" spans="1:11" x14ac:dyDescent="0.4">
      <c r="A551" s="9">
        <v>20210430</v>
      </c>
      <c r="B551" s="10">
        <v>10</v>
      </c>
      <c r="C551" s="1" t="s">
        <v>67</v>
      </c>
      <c r="D551" s="1" t="str">
        <f>VLOOKUP(C551,key!A:C,3,FALSE)</f>
        <v>T-control</v>
      </c>
      <c r="E551" s="1" t="str">
        <f t="shared" si="16"/>
        <v>T_15_10</v>
      </c>
      <c r="F551" s="1" t="str">
        <f t="shared" si="17"/>
        <v>T</v>
      </c>
      <c r="G551" s="1">
        <v>103</v>
      </c>
      <c r="H551" s="3">
        <v>71</v>
      </c>
      <c r="I551" s="1">
        <v>35</v>
      </c>
      <c r="J551" s="1">
        <f>((G551-H551)/I551*calibration_curve!$C$2*60)/VLOOKUP(C551,key!A:C,2,FALSE)</f>
        <v>492363.95604395599</v>
      </c>
      <c r="K551" s="1">
        <v>15</v>
      </c>
    </row>
    <row r="552" spans="1:11" x14ac:dyDescent="0.4">
      <c r="A552" s="9">
        <v>20210507</v>
      </c>
      <c r="B552" s="9">
        <v>20</v>
      </c>
      <c r="C552" s="1" t="s">
        <v>67</v>
      </c>
      <c r="D552" s="1" t="str">
        <f>VLOOKUP(C552,key!A:C,3,FALSE)</f>
        <v>T-control</v>
      </c>
      <c r="E552" s="1" t="str">
        <f t="shared" si="16"/>
        <v>T_10_20</v>
      </c>
      <c r="F552" s="1" t="str">
        <f t="shared" si="17"/>
        <v>T</v>
      </c>
      <c r="G552" s="1">
        <v>90</v>
      </c>
      <c r="H552" s="1">
        <v>47</v>
      </c>
      <c r="I552" s="1">
        <v>35</v>
      </c>
      <c r="J552" s="1">
        <f>((G552-H552)/I552*calibration_curve!$C$2*60)/VLOOKUP(C552,key!A:C,2,FALSE)</f>
        <v>661614.06593406585</v>
      </c>
      <c r="K552" s="1">
        <v>10</v>
      </c>
    </row>
    <row r="553" spans="1:11" x14ac:dyDescent="0.4">
      <c r="A553" s="9">
        <v>20210407</v>
      </c>
      <c r="B553" s="9">
        <v>-10</v>
      </c>
      <c r="C553" s="1" t="s">
        <v>68</v>
      </c>
      <c r="D553" s="1" t="str">
        <f>VLOOKUP(C553,key!A:C,3,FALSE)</f>
        <v>T-control</v>
      </c>
      <c r="E553" s="1" t="str">
        <f t="shared" si="16"/>
        <v>T_12_-10</v>
      </c>
      <c r="F553" s="1" t="str">
        <f t="shared" si="17"/>
        <v>T</v>
      </c>
      <c r="G553" s="1">
        <v>64</v>
      </c>
      <c r="H553" s="1">
        <v>59</v>
      </c>
      <c r="I553" s="1">
        <v>45</v>
      </c>
      <c r="J553" s="1">
        <f>((G553-H553)/I553*calibration_curve!$C$2*60)/VLOOKUP(C553,key!A:C,2,FALSE)</f>
        <v>62229.333333333328</v>
      </c>
      <c r="K553" s="1">
        <v>12</v>
      </c>
    </row>
    <row r="554" spans="1:11" x14ac:dyDescent="0.4">
      <c r="A554" s="9">
        <v>20210430</v>
      </c>
      <c r="B554" s="10">
        <v>10</v>
      </c>
      <c r="C554" s="1" t="s">
        <v>68</v>
      </c>
      <c r="D554" s="1" t="str">
        <f>VLOOKUP(C554,key!A:C,3,FALSE)</f>
        <v>T-control</v>
      </c>
      <c r="E554" s="1" t="str">
        <f t="shared" si="16"/>
        <v>T_15_10</v>
      </c>
      <c r="F554" s="1" t="str">
        <f t="shared" si="17"/>
        <v>T</v>
      </c>
      <c r="G554" s="1">
        <v>116</v>
      </c>
      <c r="H554" s="3">
        <v>64</v>
      </c>
      <c r="I554" s="1">
        <v>35</v>
      </c>
      <c r="J554" s="1">
        <f>((G554-H554)/I554*calibration_curve!$C$2*60)/VLOOKUP(C554,key!A:C,2,FALSE)</f>
        <v>832095.08571428561</v>
      </c>
      <c r="K554" s="1">
        <v>15</v>
      </c>
    </row>
    <row r="555" spans="1:11" x14ac:dyDescent="0.4">
      <c r="A555" s="9">
        <v>20210507</v>
      </c>
      <c r="B555" s="9">
        <v>20</v>
      </c>
      <c r="C555" s="1" t="s">
        <v>68</v>
      </c>
      <c r="D555" s="1" t="str">
        <f>VLOOKUP(C555,key!A:C,3,FALSE)</f>
        <v>T-control</v>
      </c>
      <c r="E555" s="1" t="str">
        <f t="shared" si="16"/>
        <v>T_10_20</v>
      </c>
      <c r="F555" s="1" t="str">
        <f t="shared" si="17"/>
        <v>T</v>
      </c>
      <c r="G555" s="1">
        <v>88</v>
      </c>
      <c r="H555" s="1">
        <v>38</v>
      </c>
      <c r="I555" s="1">
        <v>35</v>
      </c>
      <c r="J555" s="1">
        <f>((G555-H555)/I555*calibration_curve!$C$2*60)/VLOOKUP(C555,key!A:C,2,FALSE)</f>
        <v>800091.42857142852</v>
      </c>
      <c r="K555" s="1">
        <v>10</v>
      </c>
    </row>
    <row r="556" spans="1:11" x14ac:dyDescent="0.4">
      <c r="A556" s="9">
        <v>20210407</v>
      </c>
      <c r="B556" s="9">
        <v>-10</v>
      </c>
      <c r="C556" s="1" t="s">
        <v>69</v>
      </c>
      <c r="D556" s="1" t="str">
        <f>VLOOKUP(C556,key!A:C,3,FALSE)</f>
        <v>T-control</v>
      </c>
      <c r="E556" s="1" t="str">
        <f t="shared" si="16"/>
        <v>T_12_-10</v>
      </c>
      <c r="F556" s="1" t="str">
        <f t="shared" si="17"/>
        <v>T</v>
      </c>
      <c r="G556" s="1">
        <v>64</v>
      </c>
      <c r="H556" s="1">
        <v>59</v>
      </c>
      <c r="I556" s="1">
        <v>45</v>
      </c>
      <c r="J556" s="1">
        <f>((G556-H556)/I556*calibration_curve!$C$2*60)/VLOOKUP(C556,key!A:C,2,FALSE)</f>
        <v>62229.333333333328</v>
      </c>
      <c r="K556" s="1">
        <v>12</v>
      </c>
    </row>
    <row r="557" spans="1:11" x14ac:dyDescent="0.4">
      <c r="A557" s="11">
        <v>44305</v>
      </c>
      <c r="B557" s="10">
        <v>1</v>
      </c>
      <c r="C557" s="1" t="s">
        <v>69</v>
      </c>
      <c r="D557" s="1" t="str">
        <f>VLOOKUP(C557,key!A:C,3,FALSE)</f>
        <v>T-control</v>
      </c>
      <c r="E557" s="1" t="str">
        <f t="shared" si="16"/>
        <v>T_10_1</v>
      </c>
      <c r="F557" s="1" t="str">
        <f t="shared" si="17"/>
        <v>T</v>
      </c>
      <c r="G557" s="1">
        <v>70</v>
      </c>
      <c r="H557" s="1">
        <v>62</v>
      </c>
      <c r="I557" s="1">
        <v>30</v>
      </c>
      <c r="J557" s="1">
        <f>((G557-H557)/I557*calibration_curve!$C$2*60)/VLOOKUP(C557,key!A:C,2,FALSE)</f>
        <v>149350.39999999999</v>
      </c>
      <c r="K557" s="1">
        <v>10</v>
      </c>
    </row>
    <row r="558" spans="1:11" x14ac:dyDescent="0.4">
      <c r="A558" s="9">
        <v>20210430</v>
      </c>
      <c r="B558" s="10">
        <v>10</v>
      </c>
      <c r="C558" s="1" t="s">
        <v>69</v>
      </c>
      <c r="D558" s="1" t="str">
        <f>VLOOKUP(C558,key!A:C,3,FALSE)</f>
        <v>T-control</v>
      </c>
      <c r="E558" s="1" t="str">
        <f t="shared" si="16"/>
        <v>T_15_10</v>
      </c>
      <c r="F558" s="1" t="str">
        <f t="shared" si="17"/>
        <v>T</v>
      </c>
      <c r="G558" s="1">
        <v>109</v>
      </c>
      <c r="H558" s="3">
        <v>42</v>
      </c>
      <c r="I558" s="1">
        <v>35</v>
      </c>
      <c r="J558" s="1">
        <f>((G558-H558)/I558*calibration_curve!$C$2*60)/VLOOKUP(C558,key!A:C,2,FALSE)</f>
        <v>1072122.5142857144</v>
      </c>
      <c r="K558" s="1">
        <v>15</v>
      </c>
    </row>
    <row r="559" spans="1:11" x14ac:dyDescent="0.4">
      <c r="A559" s="9">
        <v>20210507</v>
      </c>
      <c r="B559" s="9">
        <v>20</v>
      </c>
      <c r="C559" s="1" t="s">
        <v>69</v>
      </c>
      <c r="D559" s="1" t="str">
        <f>VLOOKUP(C559,key!A:C,3,FALSE)</f>
        <v>T-control</v>
      </c>
      <c r="E559" s="1" t="str">
        <f t="shared" si="16"/>
        <v>T_10_20</v>
      </c>
      <c r="F559" s="1" t="str">
        <f t="shared" si="17"/>
        <v>T</v>
      </c>
      <c r="G559" s="1">
        <v>89</v>
      </c>
      <c r="H559" s="1">
        <v>52</v>
      </c>
      <c r="I559" s="1">
        <v>35</v>
      </c>
      <c r="J559" s="1">
        <f>((G559-H559)/I559*calibration_curve!$C$2*60)/VLOOKUP(C559,key!A:C,2,FALSE)</f>
        <v>592067.65714285721</v>
      </c>
      <c r="K559" s="1">
        <v>10</v>
      </c>
    </row>
    <row r="560" spans="1:11" x14ac:dyDescent="0.4">
      <c r="A560" s="9">
        <v>20210407</v>
      </c>
      <c r="B560" s="9">
        <v>-10</v>
      </c>
      <c r="C560" s="1" t="s">
        <v>70</v>
      </c>
      <c r="D560" s="1" t="str">
        <f>VLOOKUP(C560,key!A:C,3,FALSE)</f>
        <v>T-control</v>
      </c>
      <c r="E560" s="1" t="str">
        <f t="shared" si="16"/>
        <v>T_12_-10</v>
      </c>
      <c r="F560" s="1" t="str">
        <f t="shared" si="17"/>
        <v>T</v>
      </c>
      <c r="G560" s="1">
        <v>63</v>
      </c>
      <c r="H560" s="1">
        <v>58</v>
      </c>
      <c r="I560" s="1">
        <v>45</v>
      </c>
      <c r="J560" s="1">
        <f>((G560-H560)/I560*calibration_curve!$C$2*60)/VLOOKUP(C560,key!A:C,2,FALSE)</f>
        <v>64822.222222222219</v>
      </c>
      <c r="K560" s="1">
        <v>12</v>
      </c>
    </row>
    <row r="561" spans="1:11" x14ac:dyDescent="0.4">
      <c r="A561" s="11">
        <v>44305</v>
      </c>
      <c r="B561" s="10">
        <v>1</v>
      </c>
      <c r="C561" s="1" t="s">
        <v>70</v>
      </c>
      <c r="D561" s="1" t="str">
        <f>VLOOKUP(C561,key!A:C,3,FALSE)</f>
        <v>T-control</v>
      </c>
      <c r="E561" s="1" t="str">
        <f t="shared" si="16"/>
        <v>T_10_1</v>
      </c>
      <c r="F561" s="1" t="str">
        <f t="shared" si="17"/>
        <v>T</v>
      </c>
      <c r="G561" s="1">
        <v>70</v>
      </c>
      <c r="H561" s="1">
        <v>63</v>
      </c>
      <c r="I561" s="1">
        <v>30</v>
      </c>
      <c r="J561" s="1">
        <f>((G561-H561)/I561*calibration_curve!$C$2*60)/VLOOKUP(C561,key!A:C,2,FALSE)</f>
        <v>136126.66666666669</v>
      </c>
      <c r="K561" s="1">
        <v>10</v>
      </c>
    </row>
    <row r="562" spans="1:11" x14ac:dyDescent="0.4">
      <c r="A562" s="9">
        <v>20210430</v>
      </c>
      <c r="B562" s="10">
        <v>10</v>
      </c>
      <c r="C562" s="1" t="s">
        <v>70</v>
      </c>
      <c r="D562" s="1" t="str">
        <f>VLOOKUP(C562,key!A:C,3,FALSE)</f>
        <v>T-control</v>
      </c>
      <c r="E562" s="1" t="str">
        <f t="shared" si="16"/>
        <v>T_15_10</v>
      </c>
      <c r="F562" s="1" t="str">
        <f t="shared" si="17"/>
        <v>T</v>
      </c>
      <c r="G562" s="1">
        <v>110</v>
      </c>
      <c r="H562" s="3">
        <v>76</v>
      </c>
      <c r="I562" s="1">
        <v>35</v>
      </c>
      <c r="J562" s="1">
        <f>((G562-H562)/I562*calibration_curve!$C$2*60)/VLOOKUP(C562,key!A:C,2,FALSE)</f>
        <v>566731.42857142864</v>
      </c>
      <c r="K562" s="1">
        <v>15</v>
      </c>
    </row>
    <row r="563" spans="1:11" x14ac:dyDescent="0.4">
      <c r="A563" s="9">
        <v>20210430</v>
      </c>
      <c r="B563" s="10">
        <v>10</v>
      </c>
      <c r="C563" s="1" t="s">
        <v>70</v>
      </c>
      <c r="D563" s="1" t="str">
        <f>VLOOKUP(C563,key!A:C,3,FALSE)</f>
        <v>T-control</v>
      </c>
      <c r="E563" s="1" t="str">
        <f t="shared" si="16"/>
        <v>T_15_10</v>
      </c>
      <c r="F563" s="1" t="str">
        <f t="shared" si="17"/>
        <v>T</v>
      </c>
      <c r="G563" s="1">
        <v>103</v>
      </c>
      <c r="H563" s="3">
        <v>42</v>
      </c>
      <c r="I563" s="1">
        <v>35</v>
      </c>
      <c r="J563" s="1">
        <f>((G563-H563)/I563*calibration_curve!$C$2*60)/VLOOKUP(C563,key!A:C,2,FALSE)</f>
        <v>1016782.8571428573</v>
      </c>
      <c r="K563" s="1">
        <v>15</v>
      </c>
    </row>
    <row r="564" spans="1:11" x14ac:dyDescent="0.4">
      <c r="A564" s="9">
        <v>20210507</v>
      </c>
      <c r="B564" s="9">
        <v>20</v>
      </c>
      <c r="C564" s="1" t="s">
        <v>70</v>
      </c>
      <c r="D564" s="1" t="str">
        <f>VLOOKUP(C564,key!A:C,3,FALSE)</f>
        <v>T-control</v>
      </c>
      <c r="E564" s="1" t="str">
        <f t="shared" si="16"/>
        <v>T_10_20</v>
      </c>
      <c r="F564" s="1" t="str">
        <f t="shared" si="17"/>
        <v>T</v>
      </c>
      <c r="G564" s="1">
        <v>97</v>
      </c>
      <c r="H564" s="1">
        <v>79</v>
      </c>
      <c r="I564" s="1">
        <v>35</v>
      </c>
      <c r="J564" s="1">
        <f>((G564-H564)/I564*calibration_curve!$C$2*60)/VLOOKUP(C564,key!A:C,2,FALSE)</f>
        <v>300034.28571428568</v>
      </c>
      <c r="K564" s="1">
        <v>10</v>
      </c>
    </row>
    <row r="565" spans="1:11" x14ac:dyDescent="0.4">
      <c r="A565" s="9">
        <v>20210407</v>
      </c>
      <c r="B565" s="9">
        <v>-10</v>
      </c>
      <c r="C565" s="1" t="s">
        <v>152</v>
      </c>
      <c r="D565" s="1" t="str">
        <f>VLOOKUP(C565,key!A:C,3,FALSE)</f>
        <v>T-control</v>
      </c>
      <c r="E565" s="1" t="str">
        <f t="shared" si="16"/>
        <v>T_12_-10</v>
      </c>
      <c r="F565" s="1" t="str">
        <f t="shared" si="17"/>
        <v>T</v>
      </c>
      <c r="G565" s="1">
        <v>64</v>
      </c>
      <c r="H565" s="1">
        <v>58</v>
      </c>
      <c r="I565" s="1">
        <v>45</v>
      </c>
      <c r="J565" s="1">
        <f>((G565-H565)/I565*calibration_curve!$C$2*60)/VLOOKUP(C565,key!A:C,2,FALSE)</f>
        <v>84858.181818181809</v>
      </c>
      <c r="K565" s="1">
        <v>12</v>
      </c>
    </row>
    <row r="566" spans="1:11" x14ac:dyDescent="0.4">
      <c r="A566" s="11">
        <v>44305</v>
      </c>
      <c r="B566" s="10">
        <v>1</v>
      </c>
      <c r="C566" s="1" t="s">
        <v>152</v>
      </c>
      <c r="D566" s="1" t="str">
        <f>VLOOKUP(C566,key!A:C,3,FALSE)</f>
        <v>T-control</v>
      </c>
      <c r="E566" s="1" t="str">
        <f t="shared" si="16"/>
        <v>T_10_1</v>
      </c>
      <c r="F566" s="1" t="str">
        <f t="shared" si="17"/>
        <v>T</v>
      </c>
      <c r="G566" s="1">
        <v>70</v>
      </c>
      <c r="H566" s="1">
        <v>61</v>
      </c>
      <c r="I566" s="1">
        <v>30</v>
      </c>
      <c r="J566" s="1">
        <f>((G566-H566)/I566*calibration_curve!$C$2*60)/VLOOKUP(C566,key!A:C,2,FALSE)</f>
        <v>190930.90909090909</v>
      </c>
      <c r="K566" s="1">
        <v>10</v>
      </c>
    </row>
    <row r="567" spans="1:11" x14ac:dyDescent="0.4">
      <c r="A567" s="9">
        <v>20210430</v>
      </c>
      <c r="B567" s="10">
        <v>10</v>
      </c>
      <c r="C567" s="1" t="s">
        <v>152</v>
      </c>
      <c r="D567" s="1" t="str">
        <f>VLOOKUP(C567,key!A:C,3,FALSE)</f>
        <v>T-control</v>
      </c>
      <c r="E567" s="1" t="str">
        <f t="shared" si="16"/>
        <v>T_15_10</v>
      </c>
      <c r="F567" s="1" t="str">
        <f t="shared" si="17"/>
        <v>T</v>
      </c>
      <c r="G567" s="1">
        <v>112</v>
      </c>
      <c r="H567" s="3">
        <v>75</v>
      </c>
      <c r="I567" s="1">
        <v>35</v>
      </c>
      <c r="J567" s="1">
        <f>((G567-H567)/I567*calibration_curve!$C$2*60)/VLOOKUP(C567,key!A:C,2,FALSE)</f>
        <v>672804.15584415582</v>
      </c>
      <c r="K567" s="1">
        <v>15</v>
      </c>
    </row>
    <row r="568" spans="1:11" x14ac:dyDescent="0.4">
      <c r="A568" s="9">
        <v>20210507</v>
      </c>
      <c r="B568" s="9">
        <v>20</v>
      </c>
      <c r="C568" s="1" t="s">
        <v>152</v>
      </c>
      <c r="D568" s="1" t="str">
        <f>VLOOKUP(C568,key!A:C,3,FALSE)</f>
        <v>T-control</v>
      </c>
      <c r="E568" s="1" t="str">
        <f t="shared" si="16"/>
        <v>T_10_20</v>
      </c>
      <c r="F568" s="1" t="str">
        <f t="shared" si="17"/>
        <v>T</v>
      </c>
      <c r="G568" s="1">
        <v>93</v>
      </c>
      <c r="H568" s="1">
        <v>55</v>
      </c>
      <c r="I568" s="1">
        <v>35</v>
      </c>
      <c r="J568" s="1">
        <f>((G568-H568)/I568*calibration_curve!$C$2*60)/VLOOKUP(C568,key!A:C,2,FALSE)</f>
        <v>690988.05194805178</v>
      </c>
      <c r="K568" s="1">
        <v>10</v>
      </c>
    </row>
    <row r="569" spans="1:11" x14ac:dyDescent="0.4">
      <c r="A569" s="9">
        <v>20210407</v>
      </c>
      <c r="B569" s="9">
        <v>-10</v>
      </c>
      <c r="C569" s="1" t="s">
        <v>153</v>
      </c>
      <c r="D569" s="1" t="str">
        <f>VLOOKUP(C569,key!A:C,3,FALSE)</f>
        <v>T-control</v>
      </c>
      <c r="E569" s="1" t="str">
        <f t="shared" si="16"/>
        <v>T_12_-10</v>
      </c>
      <c r="F569" s="1" t="str">
        <f t="shared" si="17"/>
        <v>T</v>
      </c>
      <c r="G569" s="1">
        <v>64</v>
      </c>
      <c r="H569" s="1">
        <v>59</v>
      </c>
      <c r="I569" s="1">
        <v>45</v>
      </c>
      <c r="J569" s="1">
        <f>((G569-H569)/I569*calibration_curve!$C$2*60)/VLOOKUP(C569,key!A:C,2,FALSE)</f>
        <v>67640.579710144928</v>
      </c>
      <c r="K569" s="1">
        <v>12</v>
      </c>
    </row>
    <row r="570" spans="1:11" x14ac:dyDescent="0.4">
      <c r="A570" s="11">
        <v>44305</v>
      </c>
      <c r="B570" s="10">
        <v>1</v>
      </c>
      <c r="C570" s="1" t="s">
        <v>153</v>
      </c>
      <c r="D570" s="1" t="str">
        <f>VLOOKUP(C570,key!A:C,3,FALSE)</f>
        <v>T-control</v>
      </c>
      <c r="E570" s="1" t="str">
        <f t="shared" si="16"/>
        <v>T_10_1</v>
      </c>
      <c r="F570" s="1" t="str">
        <f t="shared" si="17"/>
        <v>T</v>
      </c>
      <c r="G570" s="1">
        <v>70</v>
      </c>
      <c r="H570" s="1">
        <v>64</v>
      </c>
      <c r="I570" s="1">
        <v>30</v>
      </c>
      <c r="J570" s="1">
        <f>((G570-H570)/I570*calibration_curve!$C$2*60)/VLOOKUP(C570,key!A:C,2,FALSE)</f>
        <v>121753.04347826088</v>
      </c>
      <c r="K570" s="1">
        <v>10</v>
      </c>
    </row>
    <row r="571" spans="1:11" x14ac:dyDescent="0.4">
      <c r="A571" s="9">
        <v>20210430</v>
      </c>
      <c r="B571" s="10">
        <v>10</v>
      </c>
      <c r="C571" s="1" t="s">
        <v>153</v>
      </c>
      <c r="D571" s="1" t="str">
        <f>VLOOKUP(C571,key!A:C,3,FALSE)</f>
        <v>T-control</v>
      </c>
      <c r="E571" s="1" t="str">
        <f t="shared" si="16"/>
        <v>T_15_10</v>
      </c>
      <c r="F571" s="1" t="str">
        <f t="shared" si="17"/>
        <v>T</v>
      </c>
      <c r="G571" s="1">
        <v>99</v>
      </c>
      <c r="H571" s="3">
        <v>51</v>
      </c>
      <c r="I571" s="1">
        <v>35</v>
      </c>
      <c r="J571" s="1">
        <f>((G571-H571)/I571*calibration_curve!$C$2*60)/VLOOKUP(C571,key!A:C,2,FALSE)</f>
        <v>834878.01242236036</v>
      </c>
      <c r="K571" s="1">
        <v>15</v>
      </c>
    </row>
    <row r="572" spans="1:11" x14ac:dyDescent="0.4">
      <c r="A572" s="9">
        <v>20210507</v>
      </c>
      <c r="B572" s="9">
        <v>20</v>
      </c>
      <c r="C572" s="1" t="s">
        <v>153</v>
      </c>
      <c r="D572" s="1" t="str">
        <f>VLOOKUP(C572,key!A:C,3,FALSE)</f>
        <v>T-control</v>
      </c>
      <c r="E572" s="1" t="str">
        <f t="shared" si="16"/>
        <v>T_10_20</v>
      </c>
      <c r="F572" s="1" t="str">
        <f t="shared" si="17"/>
        <v>T</v>
      </c>
      <c r="G572" s="1">
        <v>101</v>
      </c>
      <c r="H572" s="1">
        <v>63</v>
      </c>
      <c r="I572" s="1">
        <v>35</v>
      </c>
      <c r="J572" s="1">
        <f>((G572-H572)/I572*calibration_curve!$C$2*60)/VLOOKUP(C572,key!A:C,2,FALSE)</f>
        <v>660945.09316770185</v>
      </c>
      <c r="K572" s="1">
        <v>10</v>
      </c>
    </row>
    <row r="573" spans="1:11" x14ac:dyDescent="0.4">
      <c r="A573" s="9">
        <v>20210407</v>
      </c>
      <c r="B573" s="9">
        <v>-10</v>
      </c>
      <c r="C573" s="1" t="s">
        <v>154</v>
      </c>
      <c r="D573" s="1" t="str">
        <f>VLOOKUP(C573,key!A:C,3,FALSE)</f>
        <v>T-control</v>
      </c>
      <c r="E573" s="1" t="str">
        <f t="shared" si="16"/>
        <v>T_12_-10</v>
      </c>
      <c r="F573" s="1" t="str">
        <f t="shared" si="17"/>
        <v>T</v>
      </c>
      <c r="G573" s="1">
        <v>64</v>
      </c>
      <c r="H573" s="1">
        <v>56</v>
      </c>
      <c r="I573" s="1">
        <v>45</v>
      </c>
      <c r="J573" s="1">
        <f>((G573-H573)/I573*calibration_curve!$C$2*60)/VLOOKUP(C573,key!A:C,2,FALSE)</f>
        <v>103715.55555555556</v>
      </c>
      <c r="K573" s="1">
        <v>12</v>
      </c>
    </row>
    <row r="574" spans="1:11" x14ac:dyDescent="0.4">
      <c r="A574" s="11">
        <v>44305</v>
      </c>
      <c r="B574" s="10">
        <v>1</v>
      </c>
      <c r="C574" s="1" t="s">
        <v>154</v>
      </c>
      <c r="D574" s="1" t="str">
        <f>VLOOKUP(C574,key!A:C,3,FALSE)</f>
        <v>T-control</v>
      </c>
      <c r="E574" s="1" t="str">
        <f t="shared" si="16"/>
        <v>T_10_1</v>
      </c>
      <c r="F574" s="1" t="str">
        <f t="shared" si="17"/>
        <v>T</v>
      </c>
      <c r="G574" s="1">
        <v>70</v>
      </c>
      <c r="H574" s="1">
        <v>63</v>
      </c>
      <c r="I574" s="1">
        <v>30</v>
      </c>
      <c r="J574" s="1">
        <f>((G574-H574)/I574*calibration_curve!$C$2*60)/VLOOKUP(C574,key!A:C,2,FALSE)</f>
        <v>136126.66666666669</v>
      </c>
      <c r="K574" s="1">
        <v>10</v>
      </c>
    </row>
    <row r="575" spans="1:11" x14ac:dyDescent="0.4">
      <c r="A575" s="9">
        <v>20210430</v>
      </c>
      <c r="B575" s="10">
        <v>10</v>
      </c>
      <c r="C575" s="1" t="s">
        <v>154</v>
      </c>
      <c r="D575" s="1" t="str">
        <f>VLOOKUP(C575,key!A:C,3,FALSE)</f>
        <v>T-control</v>
      </c>
      <c r="E575" s="1" t="str">
        <f t="shared" si="16"/>
        <v>T_15_10</v>
      </c>
      <c r="F575" s="1" t="str">
        <f t="shared" si="17"/>
        <v>T</v>
      </c>
      <c r="G575" s="1">
        <v>93</v>
      </c>
      <c r="H575" s="3">
        <v>57</v>
      </c>
      <c r="I575" s="1">
        <v>35</v>
      </c>
      <c r="J575" s="1">
        <f>((G575-H575)/I575*calibration_curve!$C$2*60)/VLOOKUP(C575,key!A:C,2,FALSE)</f>
        <v>600068.57142857136</v>
      </c>
      <c r="K575" s="1">
        <v>15</v>
      </c>
    </row>
    <row r="576" spans="1:11" x14ac:dyDescent="0.4">
      <c r="A576" s="9">
        <v>20210507</v>
      </c>
      <c r="B576" s="9">
        <v>20</v>
      </c>
      <c r="C576" s="1" t="s">
        <v>154</v>
      </c>
      <c r="D576" s="1" t="str">
        <f>VLOOKUP(C576,key!A:C,3,FALSE)</f>
        <v>T-control</v>
      </c>
      <c r="E576" s="1" t="str">
        <f t="shared" si="16"/>
        <v>T_10_20</v>
      </c>
      <c r="F576" s="1" t="str">
        <f t="shared" si="17"/>
        <v>T</v>
      </c>
      <c r="G576" s="1">
        <v>103</v>
      </c>
      <c r="H576" s="1">
        <v>40</v>
      </c>
      <c r="I576" s="1">
        <v>35</v>
      </c>
      <c r="J576" s="1">
        <f>((G576-H576)/I576*calibration_curve!$C$2*60)/VLOOKUP(C576,key!A:C,2,FALSE)</f>
        <v>1050120</v>
      </c>
      <c r="K576" s="1">
        <v>10</v>
      </c>
    </row>
    <row r="577" spans="1:11" x14ac:dyDescent="0.4">
      <c r="A577" s="9">
        <v>20210407</v>
      </c>
      <c r="B577" s="9">
        <v>-10</v>
      </c>
      <c r="C577" s="1" t="s">
        <v>155</v>
      </c>
      <c r="D577" s="1" t="str">
        <f>VLOOKUP(C577,key!A:C,3,FALSE)</f>
        <v>T-control</v>
      </c>
      <c r="E577" s="1" t="str">
        <f t="shared" si="16"/>
        <v>T_12_-10</v>
      </c>
      <c r="F577" s="1" t="str">
        <f t="shared" si="17"/>
        <v>T</v>
      </c>
      <c r="G577" s="1">
        <v>64</v>
      </c>
      <c r="H577" s="1">
        <v>58</v>
      </c>
      <c r="I577" s="1">
        <v>45</v>
      </c>
      <c r="J577" s="1">
        <f>((G577-H577)/I577*calibration_curve!$C$2*60)/VLOOKUP(C577,key!A:C,2,FALSE)</f>
        <v>81168.695652173919</v>
      </c>
      <c r="K577" s="1">
        <v>12</v>
      </c>
    </row>
    <row r="578" spans="1:11" x14ac:dyDescent="0.4">
      <c r="A578" s="11">
        <v>44305</v>
      </c>
      <c r="B578" s="10">
        <v>1</v>
      </c>
      <c r="C578" s="1" t="s">
        <v>155</v>
      </c>
      <c r="D578" s="1" t="str">
        <f>VLOOKUP(C578,key!A:C,3,FALSE)</f>
        <v>T-control</v>
      </c>
      <c r="E578" s="1" t="str">
        <f t="shared" ref="E578:E592" si="18">F578&amp;"_"&amp;K578&amp;"_"&amp;B578</f>
        <v>T_10_1</v>
      </c>
      <c r="F578" s="1" t="str">
        <f t="shared" ref="F578:F592" si="19">LEFT(C578,1)</f>
        <v>T</v>
      </c>
      <c r="G578" s="1">
        <v>70</v>
      </c>
      <c r="H578" s="1">
        <v>63</v>
      </c>
      <c r="I578" s="1">
        <v>30</v>
      </c>
      <c r="J578" s="1">
        <f>((G578-H578)/I578*calibration_curve!$C$2*60)/VLOOKUP(C578,key!A:C,2,FALSE)</f>
        <v>142045.21739130435</v>
      </c>
      <c r="K578" s="1">
        <v>10</v>
      </c>
    </row>
    <row r="579" spans="1:11" x14ac:dyDescent="0.4">
      <c r="A579" s="9">
        <v>20210430</v>
      </c>
      <c r="B579" s="10">
        <v>10</v>
      </c>
      <c r="C579" s="1" t="s">
        <v>155</v>
      </c>
      <c r="D579" s="1" t="str">
        <f>VLOOKUP(C579,key!A:C,3,FALSE)</f>
        <v>T-control</v>
      </c>
      <c r="E579" s="1" t="str">
        <f t="shared" si="18"/>
        <v>T_15_10</v>
      </c>
      <c r="F579" s="1" t="str">
        <f t="shared" si="19"/>
        <v>T</v>
      </c>
      <c r="G579" s="1">
        <v>93</v>
      </c>
      <c r="H579" s="3">
        <v>67</v>
      </c>
      <c r="I579" s="1">
        <v>35</v>
      </c>
      <c r="J579" s="1">
        <f>((G579-H579)/I579*calibration_curve!$C$2*60)/VLOOKUP(C579,key!A:C,2,FALSE)</f>
        <v>452225.59006211179</v>
      </c>
      <c r="K579" s="1">
        <v>15</v>
      </c>
    </row>
    <row r="580" spans="1:11" x14ac:dyDescent="0.4">
      <c r="A580" s="9">
        <v>20210507</v>
      </c>
      <c r="B580" s="9">
        <v>20</v>
      </c>
      <c r="C580" s="1" t="s">
        <v>155</v>
      </c>
      <c r="D580" s="1" t="str">
        <f>VLOOKUP(C580,key!A:C,3,FALSE)</f>
        <v>T-control</v>
      </c>
      <c r="E580" s="1" t="str">
        <f t="shared" si="18"/>
        <v>T_10_20</v>
      </c>
      <c r="F580" s="1" t="str">
        <f t="shared" si="19"/>
        <v>T</v>
      </c>
      <c r="G580" s="1">
        <v>88</v>
      </c>
      <c r="H580" s="1">
        <v>59</v>
      </c>
      <c r="I580" s="1">
        <v>35</v>
      </c>
      <c r="J580" s="1">
        <f>((G580-H580)/I580*calibration_curve!$C$2*60)/VLOOKUP(C580,key!A:C,2,FALSE)</f>
        <v>504405.46583850944</v>
      </c>
      <c r="K580" s="1">
        <v>10</v>
      </c>
    </row>
    <row r="581" spans="1:11" x14ac:dyDescent="0.4">
      <c r="A581" s="9">
        <v>20210407</v>
      </c>
      <c r="B581" s="9">
        <v>-10</v>
      </c>
      <c r="C581" s="1" t="s">
        <v>156</v>
      </c>
      <c r="D581" s="1" t="str">
        <f>VLOOKUP(C581,key!A:C,3,FALSE)</f>
        <v>T-control</v>
      </c>
      <c r="E581" s="1" t="str">
        <f t="shared" si="18"/>
        <v>T_12_-10</v>
      </c>
      <c r="F581" s="1" t="str">
        <f t="shared" si="19"/>
        <v>T</v>
      </c>
      <c r="G581" s="1">
        <v>64</v>
      </c>
      <c r="H581" s="1">
        <v>59</v>
      </c>
      <c r="I581" s="1">
        <v>45</v>
      </c>
      <c r="J581" s="1">
        <f>((G581-H581)/I581*calibration_curve!$C$2*60)/VLOOKUP(C581,key!A:C,2,FALSE)</f>
        <v>64822.222222222219</v>
      </c>
      <c r="K581" s="1">
        <v>12</v>
      </c>
    </row>
    <row r="582" spans="1:11" x14ac:dyDescent="0.4">
      <c r="A582" s="11">
        <v>44305</v>
      </c>
      <c r="B582" s="10">
        <v>1</v>
      </c>
      <c r="C582" s="1" t="s">
        <v>156</v>
      </c>
      <c r="D582" s="1" t="str">
        <f>VLOOKUP(C582,key!A:C,3,FALSE)</f>
        <v>T-control</v>
      </c>
      <c r="E582" s="1" t="str">
        <f t="shared" si="18"/>
        <v>T_10_1</v>
      </c>
      <c r="F582" s="1" t="str">
        <f t="shared" si="19"/>
        <v>T</v>
      </c>
      <c r="G582" s="1">
        <v>70</v>
      </c>
      <c r="H582" s="1">
        <v>63</v>
      </c>
      <c r="I582" s="1">
        <v>30</v>
      </c>
      <c r="J582" s="1">
        <f>((G582-H582)/I582*calibration_curve!$C$2*60)/VLOOKUP(C582,key!A:C,2,FALSE)</f>
        <v>136126.66666666669</v>
      </c>
      <c r="K582" s="1">
        <v>10</v>
      </c>
    </row>
    <row r="583" spans="1:11" x14ac:dyDescent="0.4">
      <c r="A583" s="9">
        <v>20210430</v>
      </c>
      <c r="B583" s="10">
        <v>10</v>
      </c>
      <c r="C583" s="1" t="s">
        <v>156</v>
      </c>
      <c r="D583" s="1" t="str">
        <f>VLOOKUP(C583,key!A:C,3,FALSE)</f>
        <v>T-control</v>
      </c>
      <c r="E583" s="1" t="str">
        <f t="shared" si="18"/>
        <v>T_15_10</v>
      </c>
      <c r="F583" s="1" t="str">
        <f t="shared" si="19"/>
        <v>T</v>
      </c>
      <c r="G583" s="1">
        <v>98</v>
      </c>
      <c r="H583" s="3">
        <v>42</v>
      </c>
      <c r="I583" s="1">
        <v>35</v>
      </c>
      <c r="J583" s="1">
        <f>((G583-H583)/I583*calibration_curve!$C$2*60)/VLOOKUP(C583,key!A:C,2,FALSE)</f>
        <v>933440</v>
      </c>
      <c r="K583" s="1">
        <v>15</v>
      </c>
    </row>
    <row r="584" spans="1:11" x14ac:dyDescent="0.4">
      <c r="A584" s="9">
        <v>20210507</v>
      </c>
      <c r="B584" s="9">
        <v>20</v>
      </c>
      <c r="C584" s="1" t="s">
        <v>156</v>
      </c>
      <c r="D584" s="1" t="str">
        <f>VLOOKUP(C584,key!A:C,3,FALSE)</f>
        <v>T-control</v>
      </c>
      <c r="E584" s="1" t="str">
        <f t="shared" si="18"/>
        <v>T_10_20</v>
      </c>
      <c r="F584" s="1" t="str">
        <f t="shared" si="19"/>
        <v>T</v>
      </c>
      <c r="G584" s="1">
        <v>100</v>
      </c>
      <c r="H584" s="1">
        <v>45</v>
      </c>
      <c r="I584" s="1">
        <v>35</v>
      </c>
      <c r="J584" s="1">
        <f>((G584-H584)/I584*calibration_curve!$C$2*60)/VLOOKUP(C584,key!A:C,2,FALSE)</f>
        <v>916771.42857142864</v>
      </c>
      <c r="K584" s="1">
        <v>10</v>
      </c>
    </row>
    <row r="585" spans="1:11" x14ac:dyDescent="0.4">
      <c r="A585" s="11">
        <v>44305</v>
      </c>
      <c r="B585" s="10">
        <v>1</v>
      </c>
      <c r="C585" s="1" t="s">
        <v>161</v>
      </c>
      <c r="D585" s="1" t="str">
        <f>VLOOKUP(C585,key!A:C,3,FALSE)</f>
        <v>T-control</v>
      </c>
      <c r="E585" s="1" t="str">
        <f t="shared" si="18"/>
        <v>T_10_1</v>
      </c>
      <c r="F585" s="1" t="str">
        <f t="shared" si="19"/>
        <v>T</v>
      </c>
      <c r="G585" s="1">
        <v>70</v>
      </c>
      <c r="H585" s="1">
        <v>65</v>
      </c>
      <c r="I585" s="1">
        <v>30</v>
      </c>
      <c r="J585" s="1">
        <f>((G585-H585)/I585*calibration_curve!$C$2*60)/VLOOKUP(C585,key!A:C,2,FALSE)</f>
        <v>101460.86956521739</v>
      </c>
      <c r="K585" s="1">
        <v>10</v>
      </c>
    </row>
    <row r="586" spans="1:11" x14ac:dyDescent="0.4">
      <c r="A586" s="9">
        <v>20210430</v>
      </c>
      <c r="B586" s="10">
        <v>10</v>
      </c>
      <c r="C586" s="1" t="s">
        <v>161</v>
      </c>
      <c r="D586" s="1" t="str">
        <f>VLOOKUP(C586,key!A:C,3,FALSE)</f>
        <v>T-control</v>
      </c>
      <c r="E586" s="1" t="str">
        <f t="shared" si="18"/>
        <v>T_15_10</v>
      </c>
      <c r="F586" s="1" t="str">
        <f t="shared" si="19"/>
        <v>T</v>
      </c>
      <c r="G586" s="1">
        <v>96</v>
      </c>
      <c r="H586" s="3">
        <v>48</v>
      </c>
      <c r="I586" s="1">
        <v>35</v>
      </c>
      <c r="J586" s="1">
        <f>((G586-H586)/I586*calibration_curve!$C$2*60)/VLOOKUP(C586,key!A:C,2,FALSE)</f>
        <v>834878.01242236036</v>
      </c>
      <c r="K586" s="1">
        <v>15</v>
      </c>
    </row>
    <row r="587" spans="1:11" x14ac:dyDescent="0.4">
      <c r="A587" s="9">
        <v>20210507</v>
      </c>
      <c r="B587" s="9">
        <v>20</v>
      </c>
      <c r="C587" s="1" t="s">
        <v>161</v>
      </c>
      <c r="D587" s="1" t="str">
        <f>VLOOKUP(C587,key!A:C,3,FALSE)</f>
        <v>T-control</v>
      </c>
      <c r="E587" s="1" t="str">
        <f t="shared" si="18"/>
        <v>T_10_20</v>
      </c>
      <c r="F587" s="1" t="str">
        <f t="shared" si="19"/>
        <v>T</v>
      </c>
      <c r="G587" s="1">
        <v>99</v>
      </c>
      <c r="H587" s="1">
        <v>56</v>
      </c>
      <c r="I587" s="1">
        <v>35</v>
      </c>
      <c r="J587" s="1">
        <f>((G587-H587)/I587*calibration_curve!$C$2*60)/VLOOKUP(C587,key!A:C,2,FALSE)</f>
        <v>747911.55279503111</v>
      </c>
      <c r="K587" s="1">
        <v>10</v>
      </c>
    </row>
    <row r="588" spans="1:11" x14ac:dyDescent="0.4">
      <c r="A588" s="11">
        <v>44305</v>
      </c>
      <c r="B588" s="10">
        <v>1</v>
      </c>
      <c r="C588" s="1" t="s">
        <v>159</v>
      </c>
      <c r="D588" s="1" t="str">
        <f>VLOOKUP(C588,key!A:C,3,FALSE)</f>
        <v>T-control</v>
      </c>
      <c r="E588" s="1" t="str">
        <f t="shared" si="18"/>
        <v>T_10_1</v>
      </c>
      <c r="F588" s="1" t="str">
        <f t="shared" si="19"/>
        <v>T</v>
      </c>
      <c r="G588" s="1">
        <v>70</v>
      </c>
      <c r="H588" s="1">
        <v>63</v>
      </c>
      <c r="I588" s="1">
        <v>30</v>
      </c>
      <c r="J588" s="1">
        <f>((G588-H588)/I588*calibration_curve!$C$2*60)/VLOOKUP(C588,key!A:C,2,FALSE)</f>
        <v>125655.38461538461</v>
      </c>
      <c r="K588" s="1">
        <v>10</v>
      </c>
    </row>
    <row r="589" spans="1:11" x14ac:dyDescent="0.4">
      <c r="A589" s="9">
        <v>20210430</v>
      </c>
      <c r="B589" s="10">
        <v>10</v>
      </c>
      <c r="C589" s="1" t="s">
        <v>159</v>
      </c>
      <c r="D589" s="1" t="str">
        <f>VLOOKUP(C589,key!A:C,3,FALSE)</f>
        <v>T-control</v>
      </c>
      <c r="E589" s="1" t="str">
        <f t="shared" si="18"/>
        <v>T_15_10</v>
      </c>
      <c r="F589" s="1" t="str">
        <f t="shared" si="19"/>
        <v>T</v>
      </c>
      <c r="G589" s="1">
        <v>104</v>
      </c>
      <c r="H589" s="3">
        <v>78</v>
      </c>
      <c r="I589" s="1">
        <v>35</v>
      </c>
      <c r="J589" s="1">
        <f>((G589-H589)/I589*calibration_curve!$C$2*60)/VLOOKUP(C589,key!A:C,2,FALSE)</f>
        <v>400045.71428571426</v>
      </c>
      <c r="K589" s="1">
        <v>15</v>
      </c>
    </row>
    <row r="590" spans="1:11" x14ac:dyDescent="0.4">
      <c r="A590" s="9">
        <v>20210507</v>
      </c>
      <c r="B590" s="9">
        <v>20</v>
      </c>
      <c r="C590" s="1" t="s">
        <v>159</v>
      </c>
      <c r="D590" s="1" t="str">
        <f>VLOOKUP(C590,key!A:C,3,FALSE)</f>
        <v>T-control</v>
      </c>
      <c r="E590" s="1" t="str">
        <f t="shared" si="18"/>
        <v>T_10_20</v>
      </c>
      <c r="F590" s="1" t="str">
        <f t="shared" si="19"/>
        <v>T</v>
      </c>
      <c r="G590" s="1">
        <v>92</v>
      </c>
      <c r="H590" s="1">
        <v>59</v>
      </c>
      <c r="I590" s="1">
        <v>35</v>
      </c>
      <c r="J590" s="1">
        <f>((G590-H590)/I590*calibration_curve!$C$2*60)/VLOOKUP(C590,key!A:C,2,FALSE)</f>
        <v>507750.32967032964</v>
      </c>
      <c r="K590" s="1">
        <v>10</v>
      </c>
    </row>
    <row r="591" spans="1:11" x14ac:dyDescent="0.4">
      <c r="A591" s="11">
        <v>44305</v>
      </c>
      <c r="B591" s="10">
        <v>1</v>
      </c>
      <c r="C591" s="1" t="s">
        <v>160</v>
      </c>
      <c r="D591" s="1" t="str">
        <f>VLOOKUP(C591,key!A:C,3,FALSE)</f>
        <v>T-control</v>
      </c>
      <c r="E591" s="1" t="str">
        <f t="shared" si="18"/>
        <v>T_10_1</v>
      </c>
      <c r="F591" s="1" t="str">
        <f t="shared" si="19"/>
        <v>T</v>
      </c>
      <c r="G591" s="1">
        <v>70</v>
      </c>
      <c r="H591" s="1">
        <v>53</v>
      </c>
      <c r="I591" s="1">
        <v>30</v>
      </c>
      <c r="J591" s="1">
        <f>((G591-H591)/I591*calibration_curve!$C$2*60)/VLOOKUP(C591,key!A:C,2,FALSE)</f>
        <v>360647.27272727271</v>
      </c>
      <c r="K591" s="1">
        <v>10</v>
      </c>
    </row>
    <row r="592" spans="1:11" x14ac:dyDescent="0.4">
      <c r="A592" s="9">
        <v>20210507</v>
      </c>
      <c r="B592" s="9">
        <v>20</v>
      </c>
      <c r="C592" s="1" t="s">
        <v>160</v>
      </c>
      <c r="D592" s="1" t="str">
        <f>VLOOKUP(C592,key!A:C,3,FALSE)</f>
        <v>T-control</v>
      </c>
      <c r="E592" s="1" t="str">
        <f t="shared" si="18"/>
        <v>T_10_20</v>
      </c>
      <c r="F592" s="1" t="str">
        <f t="shared" si="19"/>
        <v>T</v>
      </c>
      <c r="G592" s="1">
        <v>88</v>
      </c>
      <c r="H592" s="1">
        <v>69</v>
      </c>
      <c r="I592" s="1">
        <v>35</v>
      </c>
      <c r="J592" s="1">
        <f>((G592-H592)/I592*calibration_curve!$C$2*60)/VLOOKUP(C592,key!A:C,2,FALSE)</f>
        <v>345494.02597402589</v>
      </c>
      <c r="K592" s="1">
        <v>10</v>
      </c>
    </row>
  </sheetData>
  <sortState xmlns:xlrd2="http://schemas.microsoft.com/office/spreadsheetml/2017/richdata2" ref="A2:K593">
    <sortCondition ref="C2:C59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94448-85D0-4638-906D-562AADABC35B}">
  <dimension ref="A1:C181"/>
  <sheetViews>
    <sheetView workbookViewId="0">
      <pane ySplit="1" topLeftCell="A2" activePane="bottomLeft" state="frozen"/>
      <selection pane="bottomLeft" activeCell="F6" sqref="F6"/>
    </sheetView>
  </sheetViews>
  <sheetFormatPr defaultRowHeight="14.6" x14ac:dyDescent="0.4"/>
  <cols>
    <col min="1" max="3" width="9.23046875" style="1"/>
  </cols>
  <sheetData>
    <row r="1" spans="1:3" x14ac:dyDescent="0.4">
      <c r="A1" s="4" t="s">
        <v>0</v>
      </c>
      <c r="B1" s="4" t="s">
        <v>198</v>
      </c>
      <c r="C1" s="4" t="s">
        <v>169</v>
      </c>
    </row>
    <row r="2" spans="1:3" x14ac:dyDescent="0.4">
      <c r="A2" s="1" t="s">
        <v>199</v>
      </c>
      <c r="B2" s="1">
        <v>3.5</v>
      </c>
      <c r="C2" s="1" t="s">
        <v>200</v>
      </c>
    </row>
    <row r="3" spans="1:3" x14ac:dyDescent="0.4">
      <c r="A3" s="1" t="s">
        <v>201</v>
      </c>
      <c r="B3" s="1">
        <v>3.8</v>
      </c>
      <c r="C3" s="1" t="s">
        <v>200</v>
      </c>
    </row>
    <row r="4" spans="1:3" x14ac:dyDescent="0.4">
      <c r="A4" s="1" t="s">
        <v>202</v>
      </c>
      <c r="B4" s="1">
        <v>3.3</v>
      </c>
      <c r="C4" s="1" t="s">
        <v>200</v>
      </c>
    </row>
    <row r="5" spans="1:3" x14ac:dyDescent="0.4">
      <c r="A5" s="1" t="s">
        <v>203</v>
      </c>
      <c r="B5" s="1">
        <v>3.3</v>
      </c>
      <c r="C5" s="1" t="s">
        <v>200</v>
      </c>
    </row>
    <row r="6" spans="1:3" x14ac:dyDescent="0.4">
      <c r="A6" s="1" t="s">
        <v>204</v>
      </c>
      <c r="B6" s="1">
        <v>3</v>
      </c>
      <c r="C6" s="1" t="s">
        <v>200</v>
      </c>
    </row>
    <row r="7" spans="1:3" x14ac:dyDescent="0.4">
      <c r="A7" s="1" t="s">
        <v>205</v>
      </c>
      <c r="B7" s="1">
        <v>4</v>
      </c>
      <c r="C7" s="1" t="s">
        <v>200</v>
      </c>
    </row>
    <row r="8" spans="1:3" x14ac:dyDescent="0.4">
      <c r="A8" s="1" t="s">
        <v>206</v>
      </c>
      <c r="B8" s="1">
        <v>3.8</v>
      </c>
      <c r="C8" s="1" t="s">
        <v>200</v>
      </c>
    </row>
    <row r="9" spans="1:3" x14ac:dyDescent="0.4">
      <c r="A9" s="1" t="s">
        <v>207</v>
      </c>
      <c r="B9" s="1">
        <v>3</v>
      </c>
      <c r="C9" s="1" t="s">
        <v>200</v>
      </c>
    </row>
    <row r="10" spans="1:3" x14ac:dyDescent="0.4">
      <c r="A10" s="1" t="s">
        <v>208</v>
      </c>
      <c r="B10" s="1">
        <v>3.3</v>
      </c>
      <c r="C10" s="1" t="s">
        <v>200</v>
      </c>
    </row>
    <row r="11" spans="1:3" x14ac:dyDescent="0.4">
      <c r="A11" s="1" t="s">
        <v>85</v>
      </c>
      <c r="B11" s="1">
        <v>3</v>
      </c>
      <c r="C11" s="1" t="s">
        <v>200</v>
      </c>
    </row>
    <row r="12" spans="1:3" x14ac:dyDescent="0.4">
      <c r="A12" s="1" t="s">
        <v>86</v>
      </c>
      <c r="B12" s="1">
        <v>3.5</v>
      </c>
      <c r="C12" s="1" t="s">
        <v>200</v>
      </c>
    </row>
    <row r="13" spans="1:3" x14ac:dyDescent="0.4">
      <c r="A13" s="1" t="s">
        <v>87</v>
      </c>
      <c r="B13" s="1">
        <v>3.1</v>
      </c>
      <c r="C13" s="1" t="s">
        <v>200</v>
      </c>
    </row>
    <row r="14" spans="1:3" x14ac:dyDescent="0.4">
      <c r="A14" s="1" t="s">
        <v>88</v>
      </c>
      <c r="B14" s="1">
        <v>3.2</v>
      </c>
      <c r="C14" s="1" t="s">
        <v>200</v>
      </c>
    </row>
    <row r="15" spans="1:3" x14ac:dyDescent="0.4">
      <c r="A15" s="1" t="s">
        <v>89</v>
      </c>
      <c r="B15" s="1">
        <v>3.3</v>
      </c>
      <c r="C15" s="1" t="s">
        <v>200</v>
      </c>
    </row>
    <row r="16" spans="1:3" x14ac:dyDescent="0.4">
      <c r="A16" s="1" t="s">
        <v>90</v>
      </c>
      <c r="B16" s="1">
        <v>3.5</v>
      </c>
      <c r="C16" s="1" t="s">
        <v>200</v>
      </c>
    </row>
    <row r="17" spans="1:3" x14ac:dyDescent="0.4">
      <c r="A17" s="1" t="s">
        <v>91</v>
      </c>
      <c r="B17" s="1">
        <v>3</v>
      </c>
      <c r="C17" s="1" t="s">
        <v>200</v>
      </c>
    </row>
    <row r="18" spans="1:3" x14ac:dyDescent="0.4">
      <c r="A18" s="1" t="s">
        <v>92</v>
      </c>
      <c r="B18" s="1">
        <v>3.6</v>
      </c>
      <c r="C18" s="1" t="s">
        <v>200</v>
      </c>
    </row>
    <row r="19" spans="1:3" x14ac:dyDescent="0.4">
      <c r="A19" s="1" t="s">
        <v>93</v>
      </c>
      <c r="B19" s="1">
        <v>3.4</v>
      </c>
      <c r="C19" s="1" t="s">
        <v>200</v>
      </c>
    </row>
    <row r="20" spans="1:3" x14ac:dyDescent="0.4">
      <c r="A20" s="1" t="s">
        <v>94</v>
      </c>
      <c r="B20" s="1">
        <v>3.8</v>
      </c>
      <c r="C20" s="1" t="s">
        <v>200</v>
      </c>
    </row>
    <row r="21" spans="1:3" x14ac:dyDescent="0.4">
      <c r="A21" s="1" t="s">
        <v>95</v>
      </c>
      <c r="B21" s="1">
        <v>3.9</v>
      </c>
      <c r="C21" s="1" t="s">
        <v>200</v>
      </c>
    </row>
    <row r="22" spans="1:3" x14ac:dyDescent="0.4">
      <c r="A22" s="1" t="s">
        <v>96</v>
      </c>
      <c r="B22" s="1">
        <v>4.0999999999999996</v>
      </c>
      <c r="C22" s="1" t="s">
        <v>200</v>
      </c>
    </row>
    <row r="23" spans="1:3" x14ac:dyDescent="0.4">
      <c r="A23" s="1" t="s">
        <v>97</v>
      </c>
      <c r="B23" s="1">
        <v>3.7</v>
      </c>
      <c r="C23" s="1" t="s">
        <v>200</v>
      </c>
    </row>
    <row r="24" spans="1:3" x14ac:dyDescent="0.4">
      <c r="A24" s="1" t="s">
        <v>98</v>
      </c>
      <c r="B24" s="1">
        <v>3.9</v>
      </c>
      <c r="C24" s="1" t="s">
        <v>200</v>
      </c>
    </row>
    <row r="25" spans="1:3" x14ac:dyDescent="0.4">
      <c r="A25" s="1" t="s">
        <v>99</v>
      </c>
      <c r="B25" s="1">
        <v>3.7</v>
      </c>
      <c r="C25" s="1" t="s">
        <v>200</v>
      </c>
    </row>
    <row r="26" spans="1:3" x14ac:dyDescent="0.4">
      <c r="A26" s="1" t="s">
        <v>100</v>
      </c>
      <c r="B26" s="1">
        <v>3.4</v>
      </c>
      <c r="C26" s="1" t="s">
        <v>200</v>
      </c>
    </row>
    <row r="27" spans="1:3" x14ac:dyDescent="0.4">
      <c r="A27" s="1" t="s">
        <v>101</v>
      </c>
      <c r="B27" s="1">
        <v>3.4</v>
      </c>
      <c r="C27" s="1" t="s">
        <v>200</v>
      </c>
    </row>
    <row r="28" spans="1:3" x14ac:dyDescent="0.4">
      <c r="A28" s="1" t="s">
        <v>102</v>
      </c>
      <c r="B28" s="1">
        <v>3.2</v>
      </c>
      <c r="C28" s="1" t="s">
        <v>200</v>
      </c>
    </row>
    <row r="29" spans="1:3" x14ac:dyDescent="0.4">
      <c r="A29" s="1" t="s">
        <v>103</v>
      </c>
      <c r="B29" s="1">
        <v>3.2</v>
      </c>
      <c r="C29" s="1" t="s">
        <v>200</v>
      </c>
    </row>
    <row r="30" spans="1:3" x14ac:dyDescent="0.4">
      <c r="A30" s="1" t="s">
        <v>104</v>
      </c>
      <c r="B30" s="1">
        <v>3.3</v>
      </c>
      <c r="C30" s="1" t="s">
        <v>200</v>
      </c>
    </row>
    <row r="31" spans="1:3" x14ac:dyDescent="0.4">
      <c r="A31" s="1" t="s">
        <v>105</v>
      </c>
      <c r="B31" s="1">
        <v>3.6</v>
      </c>
      <c r="C31" s="1" t="s">
        <v>200</v>
      </c>
    </row>
    <row r="32" spans="1:3" x14ac:dyDescent="0.4">
      <c r="A32" s="1" t="s">
        <v>106</v>
      </c>
      <c r="B32" s="1">
        <v>3.6</v>
      </c>
      <c r="C32" s="1" t="s">
        <v>200</v>
      </c>
    </row>
    <row r="33" spans="1:3" x14ac:dyDescent="0.4">
      <c r="A33" s="1" t="s">
        <v>107</v>
      </c>
      <c r="B33" s="1">
        <v>3.4</v>
      </c>
      <c r="C33" s="1" t="s">
        <v>200</v>
      </c>
    </row>
    <row r="34" spans="1:3" x14ac:dyDescent="0.4">
      <c r="A34" s="1" t="s">
        <v>108</v>
      </c>
      <c r="B34" s="1">
        <v>3.5</v>
      </c>
      <c r="C34" s="1" t="s">
        <v>200</v>
      </c>
    </row>
    <row r="35" spans="1:3" x14ac:dyDescent="0.4">
      <c r="A35" s="1" t="s">
        <v>109</v>
      </c>
      <c r="B35" s="1">
        <v>3.3</v>
      </c>
      <c r="C35" s="1" t="s">
        <v>200</v>
      </c>
    </row>
    <row r="36" spans="1:3" x14ac:dyDescent="0.4">
      <c r="A36" s="1" t="s">
        <v>110</v>
      </c>
      <c r="B36" s="1">
        <v>3.1</v>
      </c>
      <c r="C36" s="1" t="s">
        <v>200</v>
      </c>
    </row>
    <row r="37" spans="1:3" x14ac:dyDescent="0.4">
      <c r="A37" s="1" t="s">
        <v>111</v>
      </c>
      <c r="B37" s="1">
        <v>3.1</v>
      </c>
      <c r="C37" s="1" t="s">
        <v>200</v>
      </c>
    </row>
    <row r="38" spans="1:3" x14ac:dyDescent="0.4">
      <c r="A38" s="1" t="s">
        <v>112</v>
      </c>
      <c r="B38" s="1">
        <v>3.4</v>
      </c>
      <c r="C38" s="1" t="s">
        <v>200</v>
      </c>
    </row>
    <row r="39" spans="1:3" x14ac:dyDescent="0.4">
      <c r="A39" s="1" t="s">
        <v>113</v>
      </c>
      <c r="B39" s="1">
        <v>3.8</v>
      </c>
      <c r="C39" s="1" t="s">
        <v>200</v>
      </c>
    </row>
    <row r="40" spans="1:3" x14ac:dyDescent="0.4">
      <c r="A40" s="1" t="s">
        <v>114</v>
      </c>
      <c r="B40" s="1">
        <v>3.5</v>
      </c>
      <c r="C40" s="1" t="s">
        <v>200</v>
      </c>
    </row>
    <row r="41" spans="1:3" x14ac:dyDescent="0.4">
      <c r="A41" s="1" t="s">
        <v>115</v>
      </c>
      <c r="B41" s="1">
        <v>3</v>
      </c>
      <c r="C41" s="1" t="s">
        <v>209</v>
      </c>
    </row>
    <row r="42" spans="1:3" x14ac:dyDescent="0.4">
      <c r="A42" s="1" t="s">
        <v>116</v>
      </c>
      <c r="B42" s="1">
        <v>3.1</v>
      </c>
      <c r="C42" s="1" t="s">
        <v>209</v>
      </c>
    </row>
    <row r="43" spans="1:3" x14ac:dyDescent="0.4">
      <c r="A43" s="1" t="s">
        <v>117</v>
      </c>
      <c r="B43" s="1">
        <v>3.5</v>
      </c>
      <c r="C43" s="1" t="s">
        <v>200</v>
      </c>
    </row>
    <row r="44" spans="1:3" x14ac:dyDescent="0.4">
      <c r="A44" s="1" t="s">
        <v>118</v>
      </c>
      <c r="B44" s="1">
        <v>3</v>
      </c>
      <c r="C44" s="1" t="s">
        <v>200</v>
      </c>
    </row>
    <row r="45" spans="1:3" x14ac:dyDescent="0.4">
      <c r="A45" s="1" t="s">
        <v>119</v>
      </c>
      <c r="B45" s="1">
        <v>3.9</v>
      </c>
      <c r="C45" s="1" t="s">
        <v>200</v>
      </c>
    </row>
    <row r="46" spans="1:3" x14ac:dyDescent="0.4">
      <c r="A46" s="1" t="s">
        <v>120</v>
      </c>
      <c r="B46" s="1">
        <v>3.2</v>
      </c>
      <c r="C46" s="1" t="s">
        <v>200</v>
      </c>
    </row>
    <row r="47" spans="1:3" x14ac:dyDescent="0.4">
      <c r="A47" s="1" t="s">
        <v>121</v>
      </c>
      <c r="B47" s="1">
        <v>3.2</v>
      </c>
      <c r="C47" s="1" t="s">
        <v>200</v>
      </c>
    </row>
    <row r="48" spans="1:3" x14ac:dyDescent="0.4">
      <c r="A48" s="1" t="s">
        <v>122</v>
      </c>
      <c r="B48" s="1">
        <v>3.2</v>
      </c>
      <c r="C48" s="1" t="s">
        <v>209</v>
      </c>
    </row>
    <row r="49" spans="1:3" x14ac:dyDescent="0.4">
      <c r="A49" s="1" t="s">
        <v>123</v>
      </c>
      <c r="B49" s="1">
        <v>3.3</v>
      </c>
      <c r="C49" s="1" t="s">
        <v>209</v>
      </c>
    </row>
    <row r="50" spans="1:3" x14ac:dyDescent="0.4">
      <c r="A50" s="1" t="s">
        <v>124</v>
      </c>
      <c r="B50" s="1">
        <v>4.2</v>
      </c>
      <c r="C50" s="1" t="s">
        <v>209</v>
      </c>
    </row>
    <row r="51" spans="1:3" x14ac:dyDescent="0.4">
      <c r="A51" s="1" t="s">
        <v>125</v>
      </c>
      <c r="B51" s="1">
        <v>3.5</v>
      </c>
      <c r="C51" s="1" t="s">
        <v>209</v>
      </c>
    </row>
    <row r="52" spans="1:3" x14ac:dyDescent="0.4">
      <c r="A52" s="1" t="s">
        <v>126</v>
      </c>
      <c r="B52" s="1">
        <v>4</v>
      </c>
      <c r="C52" s="1" t="s">
        <v>209</v>
      </c>
    </row>
    <row r="53" spans="1:3" x14ac:dyDescent="0.4">
      <c r="A53" s="1" t="s">
        <v>127</v>
      </c>
      <c r="B53" s="1">
        <v>3.4</v>
      </c>
      <c r="C53" s="1" t="s">
        <v>209</v>
      </c>
    </row>
    <row r="54" spans="1:3" x14ac:dyDescent="0.4">
      <c r="A54" s="1" t="s">
        <v>128</v>
      </c>
      <c r="B54" s="1">
        <v>4.2</v>
      </c>
      <c r="C54" s="1" t="s">
        <v>209</v>
      </c>
    </row>
    <row r="55" spans="1:3" x14ac:dyDescent="0.4">
      <c r="A55" s="1" t="s">
        <v>129</v>
      </c>
      <c r="B55" s="1">
        <v>3.6</v>
      </c>
      <c r="C55" s="1" t="s">
        <v>209</v>
      </c>
    </row>
    <row r="56" spans="1:3" x14ac:dyDescent="0.4">
      <c r="A56" s="1" t="s">
        <v>130</v>
      </c>
      <c r="B56" s="1">
        <v>3.6</v>
      </c>
      <c r="C56" s="1" t="s">
        <v>209</v>
      </c>
    </row>
    <row r="57" spans="1:3" x14ac:dyDescent="0.4">
      <c r="A57" s="1" t="s">
        <v>131</v>
      </c>
      <c r="B57" s="1">
        <v>3.6</v>
      </c>
      <c r="C57" s="1" t="s">
        <v>209</v>
      </c>
    </row>
    <row r="58" spans="1:3" x14ac:dyDescent="0.4">
      <c r="A58" s="1" t="s">
        <v>132</v>
      </c>
      <c r="B58" s="1">
        <v>3.4</v>
      </c>
      <c r="C58" s="1" t="s">
        <v>209</v>
      </c>
    </row>
    <row r="59" spans="1:3" x14ac:dyDescent="0.4">
      <c r="A59" s="1" t="s">
        <v>133</v>
      </c>
      <c r="B59" s="1">
        <v>3.2</v>
      </c>
      <c r="C59" s="1" t="s">
        <v>209</v>
      </c>
    </row>
    <row r="60" spans="1:3" x14ac:dyDescent="0.4">
      <c r="A60" s="1" t="s">
        <v>134</v>
      </c>
      <c r="B60" s="1">
        <v>3.3</v>
      </c>
      <c r="C60" s="1" t="s">
        <v>209</v>
      </c>
    </row>
    <row r="61" spans="1:3" x14ac:dyDescent="0.4">
      <c r="A61" s="1" t="s">
        <v>135</v>
      </c>
      <c r="B61" s="1">
        <v>3.5</v>
      </c>
      <c r="C61" s="1" t="s">
        <v>209</v>
      </c>
    </row>
    <row r="62" spans="1:3" x14ac:dyDescent="0.4">
      <c r="A62" s="1" t="s">
        <v>136</v>
      </c>
      <c r="B62" s="1">
        <v>3.1</v>
      </c>
      <c r="C62" s="1" t="s">
        <v>209</v>
      </c>
    </row>
    <row r="63" spans="1:3" x14ac:dyDescent="0.4">
      <c r="A63" s="1" t="s">
        <v>137</v>
      </c>
      <c r="B63" s="1">
        <v>3.5</v>
      </c>
      <c r="C63" s="1" t="s">
        <v>209</v>
      </c>
    </row>
    <row r="64" spans="1:3" x14ac:dyDescent="0.4">
      <c r="A64" s="1" t="s">
        <v>138</v>
      </c>
      <c r="B64" s="1">
        <v>3.4</v>
      </c>
      <c r="C64" s="1" t="s">
        <v>209</v>
      </c>
    </row>
    <row r="65" spans="1:3" x14ac:dyDescent="0.4">
      <c r="A65" s="1" t="s">
        <v>139</v>
      </c>
      <c r="B65" s="1">
        <v>3.5</v>
      </c>
      <c r="C65" s="1" t="s">
        <v>200</v>
      </c>
    </row>
    <row r="66" spans="1:3" x14ac:dyDescent="0.4">
      <c r="A66" s="1" t="s">
        <v>140</v>
      </c>
      <c r="B66" s="1">
        <v>3.5</v>
      </c>
      <c r="C66" s="1" t="s">
        <v>209</v>
      </c>
    </row>
    <row r="67" spans="1:3" x14ac:dyDescent="0.4">
      <c r="A67" s="1" t="s">
        <v>141</v>
      </c>
      <c r="B67" s="1">
        <v>2.9</v>
      </c>
      <c r="C67" s="1" t="s">
        <v>209</v>
      </c>
    </row>
    <row r="68" spans="1:3" x14ac:dyDescent="0.4">
      <c r="A68" s="1" t="s">
        <v>142</v>
      </c>
      <c r="B68" s="1">
        <v>3.7</v>
      </c>
      <c r="C68" s="1" t="s">
        <v>209</v>
      </c>
    </row>
    <row r="69" spans="1:3" x14ac:dyDescent="0.4">
      <c r="A69" s="1" t="s">
        <v>143</v>
      </c>
      <c r="B69" s="1">
        <v>3.3</v>
      </c>
      <c r="C69" s="1" t="s">
        <v>200</v>
      </c>
    </row>
    <row r="70" spans="1:3" x14ac:dyDescent="0.4">
      <c r="A70" s="1" t="s">
        <v>144</v>
      </c>
      <c r="B70" s="1">
        <v>3.9</v>
      </c>
      <c r="C70" s="1" t="s">
        <v>209</v>
      </c>
    </row>
    <row r="71" spans="1:3" x14ac:dyDescent="0.4">
      <c r="A71" s="1" t="s">
        <v>145</v>
      </c>
      <c r="B71" s="1">
        <v>2.9</v>
      </c>
      <c r="C71" s="1" t="s">
        <v>209</v>
      </c>
    </row>
    <row r="72" spans="1:3" x14ac:dyDescent="0.4">
      <c r="A72" s="1" t="s">
        <v>147</v>
      </c>
      <c r="B72" s="1">
        <v>3.3</v>
      </c>
      <c r="C72" s="1" t="s">
        <v>209</v>
      </c>
    </row>
    <row r="73" spans="1:3" x14ac:dyDescent="0.4">
      <c r="A73" s="1" t="s">
        <v>148</v>
      </c>
      <c r="B73" s="1">
        <v>3.4</v>
      </c>
      <c r="C73" s="1" t="s">
        <v>200</v>
      </c>
    </row>
    <row r="74" spans="1:3" x14ac:dyDescent="0.4">
      <c r="A74" s="1" t="s">
        <v>149</v>
      </c>
      <c r="B74" s="1">
        <v>2.9</v>
      </c>
      <c r="C74" s="1" t="s">
        <v>209</v>
      </c>
    </row>
    <row r="75" spans="1:3" x14ac:dyDescent="0.4">
      <c r="A75" s="1" t="s">
        <v>150</v>
      </c>
      <c r="B75" s="1">
        <v>2.8</v>
      </c>
      <c r="C75" s="1" t="s">
        <v>209</v>
      </c>
    </row>
    <row r="76" spans="1:3" x14ac:dyDescent="0.4">
      <c r="A76" s="1" t="s">
        <v>151</v>
      </c>
      <c r="B76" s="1">
        <v>2.9</v>
      </c>
      <c r="C76" s="1" t="s">
        <v>209</v>
      </c>
    </row>
    <row r="77" spans="1:3" x14ac:dyDescent="0.4">
      <c r="A77" s="1" t="s">
        <v>158</v>
      </c>
      <c r="B77" s="1">
        <v>3.6</v>
      </c>
      <c r="C77" s="1" t="s">
        <v>209</v>
      </c>
    </row>
    <row r="78" spans="1:3" x14ac:dyDescent="0.4">
      <c r="A78" s="1" t="s">
        <v>167</v>
      </c>
      <c r="B78" s="1">
        <v>3.3</v>
      </c>
      <c r="C78" s="1" t="s">
        <v>209</v>
      </c>
    </row>
    <row r="79" spans="1:3" x14ac:dyDescent="0.4">
      <c r="A79" s="1" t="s">
        <v>168</v>
      </c>
      <c r="B79" s="1">
        <v>2.5</v>
      </c>
      <c r="C79" s="1" t="s">
        <v>209</v>
      </c>
    </row>
    <row r="80" spans="1:3" x14ac:dyDescent="0.4">
      <c r="A80" s="1" t="s">
        <v>210</v>
      </c>
      <c r="B80" s="1">
        <v>3.3</v>
      </c>
      <c r="C80" s="1" t="s">
        <v>209</v>
      </c>
    </row>
    <row r="81" spans="1:3" x14ac:dyDescent="0.4">
      <c r="A81" s="1" t="s">
        <v>211</v>
      </c>
      <c r="B81" s="1">
        <v>2.7</v>
      </c>
      <c r="C81" s="1" t="s">
        <v>209</v>
      </c>
    </row>
    <row r="82" spans="1:3" x14ac:dyDescent="0.4">
      <c r="A82" s="1" t="s">
        <v>212</v>
      </c>
      <c r="B82" s="1">
        <v>3.2</v>
      </c>
      <c r="C82" s="1" t="s">
        <v>209</v>
      </c>
    </row>
    <row r="83" spans="1:3" x14ac:dyDescent="0.4">
      <c r="A83" s="1" t="s">
        <v>213</v>
      </c>
      <c r="B83" s="1">
        <v>3.2</v>
      </c>
      <c r="C83" s="1" t="s">
        <v>209</v>
      </c>
    </row>
    <row r="84" spans="1:3" x14ac:dyDescent="0.4">
      <c r="A84" s="1" t="s">
        <v>214</v>
      </c>
      <c r="B84" s="1">
        <v>3.5</v>
      </c>
      <c r="C84" s="1" t="s">
        <v>209</v>
      </c>
    </row>
    <row r="85" spans="1:3" x14ac:dyDescent="0.4">
      <c r="A85" s="1" t="s">
        <v>215</v>
      </c>
      <c r="B85" s="1">
        <v>3.6</v>
      </c>
      <c r="C85" s="1" t="s">
        <v>209</v>
      </c>
    </row>
    <row r="86" spans="1:3" x14ac:dyDescent="0.4">
      <c r="A86" s="1" t="s">
        <v>216</v>
      </c>
      <c r="B86" s="1">
        <v>3</v>
      </c>
      <c r="C86" s="1" t="s">
        <v>209</v>
      </c>
    </row>
    <row r="87" spans="1:3" x14ac:dyDescent="0.4">
      <c r="A87" s="1" t="s">
        <v>217</v>
      </c>
      <c r="B87" s="1">
        <v>4</v>
      </c>
      <c r="C87" s="1" t="s">
        <v>209</v>
      </c>
    </row>
    <row r="88" spans="1:3" x14ac:dyDescent="0.4">
      <c r="A88" s="1" t="s">
        <v>218</v>
      </c>
      <c r="B88" s="1">
        <v>3.1</v>
      </c>
      <c r="C88" s="1" t="s">
        <v>209</v>
      </c>
    </row>
    <row r="89" spans="1:3" x14ac:dyDescent="0.4">
      <c r="A89" s="1" t="s">
        <v>219</v>
      </c>
      <c r="B89" s="1">
        <v>3</v>
      </c>
      <c r="C89" s="1" t="s">
        <v>209</v>
      </c>
    </row>
    <row r="90" spans="1:3" x14ac:dyDescent="0.4">
      <c r="A90" s="1" t="s">
        <v>220</v>
      </c>
      <c r="B90" s="1">
        <v>2.7</v>
      </c>
      <c r="C90" s="1" t="s">
        <v>209</v>
      </c>
    </row>
    <row r="91" spans="1:3" x14ac:dyDescent="0.4">
      <c r="A91" s="1" t="s">
        <v>221</v>
      </c>
      <c r="B91" s="1">
        <v>3.5</v>
      </c>
      <c r="C91" s="1" t="s">
        <v>209</v>
      </c>
    </row>
    <row r="92" spans="1:3" x14ac:dyDescent="0.4">
      <c r="A92" s="1" t="s">
        <v>222</v>
      </c>
      <c r="B92" s="1">
        <v>2.6</v>
      </c>
      <c r="C92" s="1" t="s">
        <v>223</v>
      </c>
    </row>
    <row r="93" spans="1:3" x14ac:dyDescent="0.4">
      <c r="A93" s="1" t="s">
        <v>224</v>
      </c>
      <c r="B93" s="1">
        <v>2.4</v>
      </c>
      <c r="C93" s="1" t="s">
        <v>223</v>
      </c>
    </row>
    <row r="94" spans="1:3" x14ac:dyDescent="0.4">
      <c r="A94" s="1" t="s">
        <v>225</v>
      </c>
      <c r="B94" s="1">
        <v>2.6</v>
      </c>
      <c r="C94" s="1" t="s">
        <v>223</v>
      </c>
    </row>
    <row r="95" spans="1:3" x14ac:dyDescent="0.4">
      <c r="A95" s="1" t="s">
        <v>226</v>
      </c>
      <c r="B95" s="1">
        <v>2.5</v>
      </c>
      <c r="C95" s="1" t="s">
        <v>223</v>
      </c>
    </row>
    <row r="96" spans="1:3" x14ac:dyDescent="0.4">
      <c r="A96" s="1" t="s">
        <v>227</v>
      </c>
      <c r="B96" s="1">
        <v>2.8</v>
      </c>
      <c r="C96" s="1" t="s">
        <v>223</v>
      </c>
    </row>
    <row r="97" spans="1:3" x14ac:dyDescent="0.4">
      <c r="A97" s="1" t="s">
        <v>228</v>
      </c>
      <c r="B97" s="1">
        <v>2.8</v>
      </c>
      <c r="C97" s="1" t="s">
        <v>223</v>
      </c>
    </row>
    <row r="98" spans="1:3" x14ac:dyDescent="0.4">
      <c r="A98" s="1" t="s">
        <v>229</v>
      </c>
      <c r="B98" s="1">
        <v>3</v>
      </c>
      <c r="C98" s="1" t="s">
        <v>223</v>
      </c>
    </row>
    <row r="99" spans="1:3" x14ac:dyDescent="0.4">
      <c r="A99" s="1" t="s">
        <v>230</v>
      </c>
      <c r="B99" s="1">
        <v>2.5</v>
      </c>
      <c r="C99" s="1" t="s">
        <v>223</v>
      </c>
    </row>
    <row r="100" spans="1:3" x14ac:dyDescent="0.4">
      <c r="A100" s="1" t="s">
        <v>231</v>
      </c>
      <c r="B100" s="1">
        <v>2.7</v>
      </c>
      <c r="C100" s="1" t="s">
        <v>223</v>
      </c>
    </row>
    <row r="101" spans="1:3" x14ac:dyDescent="0.4">
      <c r="A101" s="1" t="s">
        <v>10</v>
      </c>
      <c r="B101" s="1">
        <v>2.5</v>
      </c>
      <c r="C101" s="1" t="s">
        <v>223</v>
      </c>
    </row>
    <row r="102" spans="1:3" x14ac:dyDescent="0.4">
      <c r="A102" s="1" t="s">
        <v>11</v>
      </c>
      <c r="B102" s="1">
        <v>2.2000000000000002</v>
      </c>
      <c r="C102" s="1" t="s">
        <v>223</v>
      </c>
    </row>
    <row r="103" spans="1:3" x14ac:dyDescent="0.4">
      <c r="A103" s="1" t="s">
        <v>12</v>
      </c>
      <c r="B103" s="1">
        <v>2.6</v>
      </c>
      <c r="C103" s="1" t="s">
        <v>223</v>
      </c>
    </row>
    <row r="104" spans="1:3" x14ac:dyDescent="0.4">
      <c r="A104" s="1" t="s">
        <v>13</v>
      </c>
      <c r="B104" s="1">
        <v>2.1</v>
      </c>
      <c r="C104" s="1" t="s">
        <v>223</v>
      </c>
    </row>
    <row r="105" spans="1:3" x14ac:dyDescent="0.4">
      <c r="A105" s="1" t="s">
        <v>14</v>
      </c>
      <c r="B105" s="1">
        <v>2.2000000000000002</v>
      </c>
      <c r="C105" s="1" t="s">
        <v>223</v>
      </c>
    </row>
    <row r="106" spans="1:3" x14ac:dyDescent="0.4">
      <c r="A106" s="1" t="s">
        <v>15</v>
      </c>
      <c r="B106" s="1">
        <v>2.5</v>
      </c>
      <c r="C106" s="1" t="s">
        <v>223</v>
      </c>
    </row>
    <row r="107" spans="1:3" x14ac:dyDescent="0.4">
      <c r="A107" s="1" t="s">
        <v>16</v>
      </c>
      <c r="B107" s="1">
        <v>2.4</v>
      </c>
      <c r="C107" s="1" t="s">
        <v>223</v>
      </c>
    </row>
    <row r="108" spans="1:3" x14ac:dyDescent="0.4">
      <c r="A108" s="1" t="s">
        <v>17</v>
      </c>
      <c r="B108" s="1">
        <v>2.9</v>
      </c>
      <c r="C108" s="1" t="s">
        <v>223</v>
      </c>
    </row>
    <row r="109" spans="1:3" x14ac:dyDescent="0.4">
      <c r="A109" s="1" t="s">
        <v>18</v>
      </c>
      <c r="B109" s="1">
        <v>2.5</v>
      </c>
      <c r="C109" s="1" t="s">
        <v>223</v>
      </c>
    </row>
    <row r="110" spans="1:3" x14ac:dyDescent="0.4">
      <c r="A110" s="1" t="s">
        <v>19</v>
      </c>
      <c r="B110" s="1">
        <v>2.2999999999999998</v>
      </c>
      <c r="C110" s="1" t="s">
        <v>223</v>
      </c>
    </row>
    <row r="111" spans="1:3" x14ac:dyDescent="0.4">
      <c r="A111" s="1" t="s">
        <v>20</v>
      </c>
      <c r="B111" s="1">
        <v>2.2999999999999998</v>
      </c>
      <c r="C111" s="1" t="s">
        <v>223</v>
      </c>
    </row>
    <row r="112" spans="1:3" x14ac:dyDescent="0.4">
      <c r="A112" s="1" t="s">
        <v>21</v>
      </c>
      <c r="B112" s="1">
        <v>2.6</v>
      </c>
      <c r="C112" s="1" t="s">
        <v>223</v>
      </c>
    </row>
    <row r="113" spans="1:3" x14ac:dyDescent="0.4">
      <c r="A113" s="1" t="s">
        <v>22</v>
      </c>
      <c r="B113" s="1">
        <v>2.4</v>
      </c>
      <c r="C113" s="1" t="s">
        <v>223</v>
      </c>
    </row>
    <row r="114" spans="1:3" x14ac:dyDescent="0.4">
      <c r="A114" s="1" t="s">
        <v>23</v>
      </c>
      <c r="B114" s="1">
        <v>2.9</v>
      </c>
      <c r="C114" s="1" t="s">
        <v>223</v>
      </c>
    </row>
    <row r="115" spans="1:3" x14ac:dyDescent="0.4">
      <c r="A115" s="1" t="s">
        <v>24</v>
      </c>
      <c r="B115" s="1">
        <v>2.1</v>
      </c>
      <c r="C115" s="1" t="s">
        <v>223</v>
      </c>
    </row>
    <row r="116" spans="1:3" x14ac:dyDescent="0.4">
      <c r="A116" s="1" t="s">
        <v>25</v>
      </c>
      <c r="B116" s="1">
        <v>2.7</v>
      </c>
      <c r="C116" s="1" t="s">
        <v>223</v>
      </c>
    </row>
    <row r="117" spans="1:3" x14ac:dyDescent="0.4">
      <c r="A117" s="1" t="s">
        <v>26</v>
      </c>
      <c r="B117" s="1">
        <v>2.5</v>
      </c>
      <c r="C117" s="1" t="s">
        <v>223</v>
      </c>
    </row>
    <row r="118" spans="1:3" x14ac:dyDescent="0.4">
      <c r="A118" s="1" t="s">
        <v>27</v>
      </c>
      <c r="B118" s="1">
        <v>2.9</v>
      </c>
      <c r="C118" s="1" t="s">
        <v>223</v>
      </c>
    </row>
    <row r="119" spans="1:3" x14ac:dyDescent="0.4">
      <c r="A119" s="1" t="s">
        <v>28</v>
      </c>
      <c r="B119" s="1">
        <v>2.5</v>
      </c>
      <c r="C119" s="1" t="s">
        <v>223</v>
      </c>
    </row>
    <row r="120" spans="1:3" x14ac:dyDescent="0.4">
      <c r="A120" s="1" t="s">
        <v>29</v>
      </c>
      <c r="B120" s="1">
        <v>2.4</v>
      </c>
      <c r="C120" s="1" t="s">
        <v>223</v>
      </c>
    </row>
    <row r="121" spans="1:3" x14ac:dyDescent="0.4">
      <c r="A121" s="1" t="s">
        <v>30</v>
      </c>
      <c r="B121" s="1">
        <v>2.7</v>
      </c>
      <c r="C121" s="1" t="s">
        <v>223</v>
      </c>
    </row>
    <row r="122" spans="1:3" x14ac:dyDescent="0.4">
      <c r="A122" s="1" t="s">
        <v>31</v>
      </c>
      <c r="B122" s="1">
        <v>2.5</v>
      </c>
      <c r="C122" s="1" t="s">
        <v>223</v>
      </c>
    </row>
    <row r="123" spans="1:3" x14ac:dyDescent="0.4">
      <c r="A123" s="1" t="s">
        <v>32</v>
      </c>
      <c r="B123" s="1">
        <v>3.1</v>
      </c>
      <c r="C123" s="1" t="s">
        <v>223</v>
      </c>
    </row>
    <row r="124" spans="1:3" x14ac:dyDescent="0.4">
      <c r="A124" s="1" t="s">
        <v>33</v>
      </c>
      <c r="B124" s="1">
        <v>3</v>
      </c>
      <c r="C124" s="1" t="s">
        <v>223</v>
      </c>
    </row>
    <row r="125" spans="1:3" x14ac:dyDescent="0.4">
      <c r="A125" s="1" t="s">
        <v>34</v>
      </c>
      <c r="B125" s="1">
        <v>1.9</v>
      </c>
      <c r="C125" s="1" t="s">
        <v>223</v>
      </c>
    </row>
    <row r="126" spans="1:3" x14ac:dyDescent="0.4">
      <c r="A126" s="1" t="s">
        <v>35</v>
      </c>
      <c r="B126" s="1">
        <v>2.9</v>
      </c>
      <c r="C126" s="1" t="s">
        <v>223</v>
      </c>
    </row>
    <row r="127" spans="1:3" x14ac:dyDescent="0.4">
      <c r="A127" s="1" t="s">
        <v>36</v>
      </c>
      <c r="B127" s="1">
        <v>2.9</v>
      </c>
      <c r="C127" s="1" t="s">
        <v>223</v>
      </c>
    </row>
    <row r="128" spans="1:3" x14ac:dyDescent="0.4">
      <c r="A128" s="1" t="s">
        <v>37</v>
      </c>
      <c r="B128" s="1">
        <v>2.6</v>
      </c>
      <c r="C128" s="1" t="s">
        <v>223</v>
      </c>
    </row>
    <row r="129" spans="1:3" x14ac:dyDescent="0.4">
      <c r="A129" s="1" t="s">
        <v>38</v>
      </c>
      <c r="B129" s="1">
        <v>2.4</v>
      </c>
      <c r="C129" s="1" t="s">
        <v>223</v>
      </c>
    </row>
    <row r="130" spans="1:3" x14ac:dyDescent="0.4">
      <c r="A130" s="1" t="s">
        <v>39</v>
      </c>
      <c r="B130" s="1">
        <v>2.5</v>
      </c>
      <c r="C130" s="1" t="s">
        <v>232</v>
      </c>
    </row>
    <row r="131" spans="1:3" x14ac:dyDescent="0.4">
      <c r="A131" s="1" t="s">
        <v>40</v>
      </c>
      <c r="B131" s="1">
        <v>2.2000000000000002</v>
      </c>
      <c r="C131" s="1" t="s">
        <v>223</v>
      </c>
    </row>
    <row r="132" spans="1:3" x14ac:dyDescent="0.4">
      <c r="A132" s="1" t="s">
        <v>41</v>
      </c>
      <c r="B132" s="1">
        <v>2.5</v>
      </c>
      <c r="C132" s="1" t="s">
        <v>232</v>
      </c>
    </row>
    <row r="133" spans="1:3" x14ac:dyDescent="0.4">
      <c r="A133" s="1" t="s">
        <v>42</v>
      </c>
      <c r="B133" s="1">
        <v>2.5</v>
      </c>
      <c r="C133" s="1" t="s">
        <v>232</v>
      </c>
    </row>
    <row r="134" spans="1:3" x14ac:dyDescent="0.4">
      <c r="A134" s="1" t="s">
        <v>43</v>
      </c>
      <c r="B134" s="1">
        <v>2.2999999999999998</v>
      </c>
      <c r="C134" s="1" t="s">
        <v>232</v>
      </c>
    </row>
    <row r="135" spans="1:3" x14ac:dyDescent="0.4">
      <c r="A135" s="1" t="s">
        <v>44</v>
      </c>
      <c r="B135" s="1">
        <v>2.4</v>
      </c>
      <c r="C135" s="1" t="s">
        <v>232</v>
      </c>
    </row>
    <row r="136" spans="1:3" x14ac:dyDescent="0.4">
      <c r="A136" s="1" t="s">
        <v>45</v>
      </c>
      <c r="B136" s="1">
        <v>2.4</v>
      </c>
      <c r="C136" s="1" t="s">
        <v>232</v>
      </c>
    </row>
    <row r="137" spans="1:3" x14ac:dyDescent="0.4">
      <c r="A137" s="1" t="s">
        <v>46</v>
      </c>
      <c r="B137" s="1">
        <v>2.2999999999999998</v>
      </c>
      <c r="C137" s="1" t="s">
        <v>232</v>
      </c>
    </row>
    <row r="138" spans="1:3" x14ac:dyDescent="0.4">
      <c r="A138" s="1" t="s">
        <v>47</v>
      </c>
      <c r="B138" s="1">
        <v>2.6</v>
      </c>
      <c r="C138" s="1" t="s">
        <v>223</v>
      </c>
    </row>
    <row r="139" spans="1:3" x14ac:dyDescent="0.4">
      <c r="A139" s="1" t="s">
        <v>48</v>
      </c>
      <c r="B139" s="1">
        <v>2.6</v>
      </c>
      <c r="C139" s="1" t="s">
        <v>232</v>
      </c>
    </row>
    <row r="140" spans="1:3" x14ac:dyDescent="0.4">
      <c r="A140" s="1" t="s">
        <v>49</v>
      </c>
      <c r="B140" s="1">
        <v>2.5</v>
      </c>
      <c r="C140" s="1" t="s">
        <v>232</v>
      </c>
    </row>
    <row r="141" spans="1:3" x14ac:dyDescent="0.4">
      <c r="A141" s="1" t="s">
        <v>50</v>
      </c>
      <c r="B141" s="1">
        <v>2.9</v>
      </c>
      <c r="C141" s="1" t="s">
        <v>232</v>
      </c>
    </row>
    <row r="142" spans="1:3" x14ac:dyDescent="0.4">
      <c r="A142" s="1" t="s">
        <v>51</v>
      </c>
      <c r="B142" s="1">
        <v>2.4</v>
      </c>
      <c r="C142" s="1" t="s">
        <v>232</v>
      </c>
    </row>
    <row r="143" spans="1:3" x14ac:dyDescent="0.4">
      <c r="A143" s="1" t="s">
        <v>52</v>
      </c>
      <c r="B143" s="1">
        <v>2.2999999999999998</v>
      </c>
      <c r="C143" s="1" t="s">
        <v>232</v>
      </c>
    </row>
    <row r="144" spans="1:3" x14ac:dyDescent="0.4">
      <c r="A144" s="1" t="s">
        <v>53</v>
      </c>
      <c r="B144" s="1">
        <v>2.4</v>
      </c>
      <c r="C144" s="1" t="s">
        <v>232</v>
      </c>
    </row>
    <row r="145" spans="1:3" x14ac:dyDescent="0.4">
      <c r="A145" s="1" t="s">
        <v>54</v>
      </c>
      <c r="B145" s="1">
        <v>2.6</v>
      </c>
      <c r="C145" s="1" t="s">
        <v>232</v>
      </c>
    </row>
    <row r="146" spans="1:3" x14ac:dyDescent="0.4">
      <c r="A146" s="1" t="s">
        <v>55</v>
      </c>
      <c r="B146" s="1">
        <v>2.5</v>
      </c>
      <c r="C146" s="1" t="s">
        <v>232</v>
      </c>
    </row>
    <row r="147" spans="1:3" x14ac:dyDescent="0.4">
      <c r="A147" s="1" t="s">
        <v>56</v>
      </c>
      <c r="B147" s="1">
        <v>2.5</v>
      </c>
      <c r="C147" s="1" t="s">
        <v>232</v>
      </c>
    </row>
    <row r="148" spans="1:3" x14ac:dyDescent="0.4">
      <c r="A148" s="1" t="s">
        <v>57</v>
      </c>
      <c r="B148" s="1">
        <v>2.4</v>
      </c>
      <c r="C148" s="1" t="s">
        <v>232</v>
      </c>
    </row>
    <row r="149" spans="1:3" x14ac:dyDescent="0.4">
      <c r="A149" s="1" t="s">
        <v>58</v>
      </c>
      <c r="B149" s="1">
        <v>2.1</v>
      </c>
      <c r="C149" s="1" t="s">
        <v>232</v>
      </c>
    </row>
    <row r="150" spans="1:3" x14ac:dyDescent="0.4">
      <c r="A150" s="1" t="s">
        <v>59</v>
      </c>
      <c r="B150" s="1">
        <v>2.8</v>
      </c>
      <c r="C150" s="1" t="s">
        <v>223</v>
      </c>
    </row>
    <row r="151" spans="1:3" x14ac:dyDescent="0.4">
      <c r="A151" s="1" t="s">
        <v>60</v>
      </c>
      <c r="B151" s="1">
        <v>2.5</v>
      </c>
      <c r="C151" s="1" t="s">
        <v>232</v>
      </c>
    </row>
    <row r="152" spans="1:3" x14ac:dyDescent="0.4">
      <c r="A152" s="1" t="s">
        <v>61</v>
      </c>
      <c r="B152" s="1">
        <v>2.5</v>
      </c>
      <c r="C152" s="1" t="s">
        <v>223</v>
      </c>
    </row>
    <row r="153" spans="1:3" x14ac:dyDescent="0.4">
      <c r="A153" s="1" t="s">
        <v>62</v>
      </c>
      <c r="B153" s="1">
        <v>2.1</v>
      </c>
      <c r="C153" s="1" t="s">
        <v>232</v>
      </c>
    </row>
    <row r="154" spans="1:3" x14ac:dyDescent="0.4">
      <c r="A154" s="1" t="s">
        <v>63</v>
      </c>
      <c r="B154" s="1">
        <v>2.6</v>
      </c>
      <c r="C154" s="1" t="s">
        <v>223</v>
      </c>
    </row>
    <row r="155" spans="1:3" x14ac:dyDescent="0.4">
      <c r="A155" s="1" t="s">
        <v>64</v>
      </c>
      <c r="B155" s="1">
        <v>2.7</v>
      </c>
      <c r="C155" s="1" t="s">
        <v>223</v>
      </c>
    </row>
    <row r="156" spans="1:3" x14ac:dyDescent="0.4">
      <c r="A156" s="1" t="s">
        <v>65</v>
      </c>
      <c r="B156" s="1">
        <v>2.5</v>
      </c>
      <c r="C156" s="1" t="s">
        <v>223</v>
      </c>
    </row>
    <row r="157" spans="1:3" x14ac:dyDescent="0.4">
      <c r="A157" s="1" t="s">
        <v>66</v>
      </c>
      <c r="B157" s="1">
        <v>2.5</v>
      </c>
      <c r="C157" s="1" t="s">
        <v>232</v>
      </c>
    </row>
    <row r="158" spans="1:3" x14ac:dyDescent="0.4">
      <c r="A158" s="1" t="s">
        <v>67</v>
      </c>
      <c r="B158" s="1">
        <v>2.6</v>
      </c>
      <c r="C158" s="1" t="s">
        <v>232</v>
      </c>
    </row>
    <row r="159" spans="1:3" x14ac:dyDescent="0.4">
      <c r="A159" s="1" t="s">
        <v>68</v>
      </c>
      <c r="B159" s="1">
        <v>2.5</v>
      </c>
      <c r="C159" s="1" t="s">
        <v>232</v>
      </c>
    </row>
    <row r="160" spans="1:3" x14ac:dyDescent="0.4">
      <c r="A160" s="1" t="s">
        <v>69</v>
      </c>
      <c r="B160" s="1">
        <v>2.5</v>
      </c>
      <c r="C160" s="1" t="s">
        <v>232</v>
      </c>
    </row>
    <row r="161" spans="1:3" x14ac:dyDescent="0.4">
      <c r="A161" s="1" t="s">
        <v>70</v>
      </c>
      <c r="B161" s="1">
        <v>2.4</v>
      </c>
      <c r="C161" s="1" t="s">
        <v>232</v>
      </c>
    </row>
    <row r="162" spans="1:3" x14ac:dyDescent="0.4">
      <c r="A162" s="1" t="s">
        <v>152</v>
      </c>
      <c r="B162" s="1">
        <v>2.2000000000000002</v>
      </c>
      <c r="C162" s="1" t="s">
        <v>232</v>
      </c>
    </row>
    <row r="163" spans="1:3" x14ac:dyDescent="0.4">
      <c r="A163" s="1" t="s">
        <v>153</v>
      </c>
      <c r="B163" s="1">
        <v>2.2999999999999998</v>
      </c>
      <c r="C163" s="1" t="s">
        <v>232</v>
      </c>
    </row>
    <row r="164" spans="1:3" x14ac:dyDescent="0.4">
      <c r="A164" s="1" t="s">
        <v>154</v>
      </c>
      <c r="B164" s="1">
        <v>2.4</v>
      </c>
      <c r="C164" s="1" t="s">
        <v>232</v>
      </c>
    </row>
    <row r="165" spans="1:3" x14ac:dyDescent="0.4">
      <c r="A165" s="1" t="s">
        <v>155</v>
      </c>
      <c r="B165" s="1">
        <v>2.2999999999999998</v>
      </c>
      <c r="C165" s="1" t="s">
        <v>232</v>
      </c>
    </row>
    <row r="166" spans="1:3" x14ac:dyDescent="0.4">
      <c r="A166" s="1" t="s">
        <v>156</v>
      </c>
      <c r="B166" s="1">
        <v>2.4</v>
      </c>
      <c r="C166" s="1" t="s">
        <v>232</v>
      </c>
    </row>
    <row r="167" spans="1:3" x14ac:dyDescent="0.4">
      <c r="A167" s="1" t="s">
        <v>161</v>
      </c>
      <c r="B167" s="1">
        <v>2.2999999999999998</v>
      </c>
      <c r="C167" s="1" t="s">
        <v>232</v>
      </c>
    </row>
    <row r="168" spans="1:3" x14ac:dyDescent="0.4">
      <c r="A168" s="1" t="s">
        <v>159</v>
      </c>
      <c r="B168" s="1">
        <v>2.6</v>
      </c>
      <c r="C168" s="1" t="s">
        <v>232</v>
      </c>
    </row>
    <row r="169" spans="1:3" x14ac:dyDescent="0.4">
      <c r="A169" s="1" t="s">
        <v>160</v>
      </c>
      <c r="B169" s="1">
        <v>2.2000000000000002</v>
      </c>
      <c r="C169" s="1" t="s">
        <v>232</v>
      </c>
    </row>
    <row r="170" spans="1:3" x14ac:dyDescent="0.4">
      <c r="A170" s="1" t="s">
        <v>233</v>
      </c>
      <c r="B170" s="1">
        <v>2.5</v>
      </c>
      <c r="C170" s="1" t="s">
        <v>232</v>
      </c>
    </row>
    <row r="171" spans="1:3" x14ac:dyDescent="0.4">
      <c r="A171" s="1" t="s">
        <v>234</v>
      </c>
      <c r="B171" s="1">
        <v>2.4</v>
      </c>
      <c r="C171" s="1" t="s">
        <v>232</v>
      </c>
    </row>
    <row r="172" spans="1:3" x14ac:dyDescent="0.4">
      <c r="A172" s="1" t="s">
        <v>235</v>
      </c>
      <c r="B172" s="1">
        <v>2.2999999999999998</v>
      </c>
      <c r="C172" s="1" t="s">
        <v>232</v>
      </c>
    </row>
    <row r="173" spans="1:3" x14ac:dyDescent="0.4">
      <c r="A173" s="1" t="s">
        <v>236</v>
      </c>
      <c r="B173" s="1">
        <v>1.8</v>
      </c>
      <c r="C173" s="1" t="s">
        <v>232</v>
      </c>
    </row>
    <row r="174" spans="1:3" x14ac:dyDescent="0.4">
      <c r="A174" s="1" t="s">
        <v>237</v>
      </c>
      <c r="B174" s="1">
        <v>2.6</v>
      </c>
      <c r="C174" s="1" t="s">
        <v>232</v>
      </c>
    </row>
    <row r="175" spans="1:3" x14ac:dyDescent="0.4">
      <c r="A175" s="1" t="s">
        <v>238</v>
      </c>
      <c r="B175" s="1">
        <v>2.4</v>
      </c>
      <c r="C175" s="1" t="s">
        <v>232</v>
      </c>
    </row>
    <row r="176" spans="1:3" x14ac:dyDescent="0.4">
      <c r="A176" s="1" t="s">
        <v>239</v>
      </c>
      <c r="B176" s="1">
        <v>2.2000000000000002</v>
      </c>
      <c r="C176" s="1" t="s">
        <v>232</v>
      </c>
    </row>
    <row r="177" spans="1:3" x14ac:dyDescent="0.4">
      <c r="A177" s="1" t="s">
        <v>240</v>
      </c>
      <c r="B177" s="1">
        <v>2.2999999999999998</v>
      </c>
      <c r="C177" s="1" t="s">
        <v>232</v>
      </c>
    </row>
    <row r="178" spans="1:3" x14ac:dyDescent="0.4">
      <c r="A178" s="1" t="s">
        <v>241</v>
      </c>
      <c r="B178" s="1">
        <v>2.2000000000000002</v>
      </c>
      <c r="C178" s="1" t="s">
        <v>232</v>
      </c>
    </row>
    <row r="179" spans="1:3" x14ac:dyDescent="0.4">
      <c r="A179" s="1" t="s">
        <v>242</v>
      </c>
      <c r="B179" s="1">
        <v>2.4</v>
      </c>
      <c r="C179" s="1" t="s">
        <v>232</v>
      </c>
    </row>
    <row r="180" spans="1:3" x14ac:dyDescent="0.4">
      <c r="A180" s="1" t="s">
        <v>243</v>
      </c>
      <c r="B180" s="1">
        <v>2</v>
      </c>
      <c r="C180" s="1" t="s">
        <v>232</v>
      </c>
    </row>
    <row r="181" spans="1:3" x14ac:dyDescent="0.4">
      <c r="A181" s="1" t="s">
        <v>244</v>
      </c>
      <c r="B181" s="1">
        <v>2.2999999999999998</v>
      </c>
      <c r="C181" s="1" t="s"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43B85-8C1D-4D7B-B9E4-B28D12889A8F}">
  <dimension ref="A1:J151"/>
  <sheetViews>
    <sheetView workbookViewId="0">
      <pane ySplit="1" topLeftCell="A2" activePane="bottomLeft" state="frozen"/>
      <selection pane="bottomLeft" activeCell="J1" sqref="A1:J1048576"/>
    </sheetView>
  </sheetViews>
  <sheetFormatPr defaultRowHeight="14.6" x14ac:dyDescent="0.4"/>
  <cols>
    <col min="1" max="2" width="9.23046875" style="9"/>
    <col min="3" max="3" width="9.23046875" style="1"/>
    <col min="4" max="4" width="10.53515625" style="1" customWidth="1"/>
    <col min="5" max="8" width="9.23046875" style="1"/>
    <col min="9" max="9" width="11.84375" style="1" bestFit="1" customWidth="1"/>
    <col min="10" max="10" width="9.23046875" style="1"/>
  </cols>
  <sheetData>
    <row r="1" spans="1:10" s="6" customFormat="1" x14ac:dyDescent="0.4">
      <c r="A1" s="7" t="s">
        <v>157</v>
      </c>
      <c r="B1" s="7" t="s">
        <v>162</v>
      </c>
      <c r="C1" s="4" t="s">
        <v>0</v>
      </c>
      <c r="D1" s="4" t="s">
        <v>169</v>
      </c>
      <c r="E1" s="4" t="s">
        <v>71</v>
      </c>
      <c r="F1" s="4" t="s">
        <v>74</v>
      </c>
      <c r="G1" s="4" t="s">
        <v>73</v>
      </c>
      <c r="H1" s="4" t="s">
        <v>75</v>
      </c>
      <c r="I1" s="4" t="s">
        <v>72</v>
      </c>
      <c r="J1" s="4" t="s">
        <v>146</v>
      </c>
    </row>
    <row r="2" spans="1:10" x14ac:dyDescent="0.4">
      <c r="A2" s="9">
        <v>20210407</v>
      </c>
      <c r="B2" s="9">
        <v>-10</v>
      </c>
      <c r="C2" s="1" t="s">
        <v>1</v>
      </c>
      <c r="D2" s="1" t="str">
        <f t="shared" ref="D2:D65" si="0">E2&amp;"_"&amp;J2&amp;"_"&amp;B2</f>
        <v>T_12_-10</v>
      </c>
      <c r="E2" s="1" t="str">
        <f>LEFT(C2,1)</f>
        <v>T</v>
      </c>
      <c r="F2" s="1">
        <v>70</v>
      </c>
      <c r="G2" s="1">
        <v>46</v>
      </c>
      <c r="H2" s="1">
        <v>70</v>
      </c>
      <c r="I2" s="1">
        <f>((F2-G2)/H2)</f>
        <v>0.34285714285714286</v>
      </c>
      <c r="J2" s="1">
        <v>12</v>
      </c>
    </row>
    <row r="3" spans="1:10" x14ac:dyDescent="0.4">
      <c r="A3" s="9">
        <v>20210407</v>
      </c>
      <c r="B3" s="9">
        <v>-10</v>
      </c>
      <c r="C3" s="1" t="s">
        <v>2</v>
      </c>
      <c r="D3" s="1" t="str">
        <f t="shared" si="0"/>
        <v>T_12_-10</v>
      </c>
      <c r="E3" s="1" t="str">
        <f t="shared" ref="E3:E66" si="1">LEFT(C3,1)</f>
        <v>T</v>
      </c>
      <c r="F3" s="1">
        <v>64</v>
      </c>
      <c r="G3" s="1">
        <v>40</v>
      </c>
      <c r="H3" s="1">
        <v>70</v>
      </c>
      <c r="I3" s="1">
        <f t="shared" ref="I3:I66" si="2">((F3-G3)/H3)</f>
        <v>0.34285714285714286</v>
      </c>
      <c r="J3" s="1">
        <v>12</v>
      </c>
    </row>
    <row r="4" spans="1:10" x14ac:dyDescent="0.4">
      <c r="A4" s="9">
        <v>20210407</v>
      </c>
      <c r="B4" s="9">
        <v>-10</v>
      </c>
      <c r="C4" s="1" t="s">
        <v>3</v>
      </c>
      <c r="D4" s="1" t="str">
        <f t="shared" si="0"/>
        <v>T_12_-10</v>
      </c>
      <c r="E4" s="1" t="str">
        <f t="shared" si="1"/>
        <v>T</v>
      </c>
      <c r="F4" s="1">
        <v>71</v>
      </c>
      <c r="G4" s="1">
        <v>47</v>
      </c>
      <c r="H4" s="1">
        <v>70</v>
      </c>
      <c r="I4" s="1">
        <f t="shared" si="2"/>
        <v>0.34285714285714286</v>
      </c>
      <c r="J4" s="1">
        <v>12</v>
      </c>
    </row>
    <row r="5" spans="1:10" x14ac:dyDescent="0.4">
      <c r="A5" s="9">
        <v>20210407</v>
      </c>
      <c r="B5" s="9">
        <v>-10</v>
      </c>
      <c r="C5" s="1" t="s">
        <v>4</v>
      </c>
      <c r="D5" s="1" t="str">
        <f t="shared" si="0"/>
        <v>T_12_-10</v>
      </c>
      <c r="E5" s="1" t="str">
        <f t="shared" si="1"/>
        <v>T</v>
      </c>
      <c r="F5" s="1">
        <v>71</v>
      </c>
      <c r="G5" s="1">
        <v>45</v>
      </c>
      <c r="H5" s="1">
        <v>70</v>
      </c>
      <c r="I5" s="1">
        <f t="shared" si="2"/>
        <v>0.37142857142857144</v>
      </c>
      <c r="J5" s="1">
        <v>12</v>
      </c>
    </row>
    <row r="6" spans="1:10" x14ac:dyDescent="0.4">
      <c r="A6" s="9">
        <v>20210407</v>
      </c>
      <c r="B6" s="9">
        <v>-10</v>
      </c>
      <c r="C6" s="1" t="s">
        <v>5</v>
      </c>
      <c r="D6" s="1" t="str">
        <f t="shared" si="0"/>
        <v>T_12_-10</v>
      </c>
      <c r="E6" s="1" t="str">
        <f t="shared" si="1"/>
        <v>T</v>
      </c>
      <c r="F6" s="1">
        <v>71</v>
      </c>
      <c r="G6" s="1">
        <v>46</v>
      </c>
      <c r="H6" s="1">
        <v>70</v>
      </c>
      <c r="I6" s="1">
        <f t="shared" si="2"/>
        <v>0.35714285714285715</v>
      </c>
      <c r="J6" s="1">
        <v>12</v>
      </c>
    </row>
    <row r="7" spans="1:10" x14ac:dyDescent="0.4">
      <c r="A7" s="9">
        <v>20210407</v>
      </c>
      <c r="B7" s="9">
        <v>-10</v>
      </c>
      <c r="C7" s="1" t="s">
        <v>6</v>
      </c>
      <c r="D7" s="1" t="str">
        <f t="shared" si="0"/>
        <v>T_12_-10</v>
      </c>
      <c r="E7" s="1" t="str">
        <f t="shared" si="1"/>
        <v>T</v>
      </c>
      <c r="F7" s="1">
        <v>70</v>
      </c>
      <c r="G7" s="1">
        <v>42</v>
      </c>
      <c r="H7" s="1">
        <v>70</v>
      </c>
      <c r="I7" s="1">
        <f t="shared" si="2"/>
        <v>0.4</v>
      </c>
      <c r="J7" s="1">
        <v>12</v>
      </c>
    </row>
    <row r="8" spans="1:10" x14ac:dyDescent="0.4">
      <c r="A8" s="9">
        <v>20210407</v>
      </c>
      <c r="B8" s="9">
        <v>-10</v>
      </c>
      <c r="C8" s="1" t="s">
        <v>7</v>
      </c>
      <c r="D8" s="1" t="str">
        <f t="shared" si="0"/>
        <v>T_12_-10</v>
      </c>
      <c r="E8" s="1" t="str">
        <f t="shared" si="1"/>
        <v>T</v>
      </c>
      <c r="F8" s="1">
        <v>69</v>
      </c>
      <c r="G8" s="1">
        <v>41</v>
      </c>
      <c r="H8" s="1">
        <v>70</v>
      </c>
      <c r="I8" s="1">
        <f t="shared" si="2"/>
        <v>0.4</v>
      </c>
      <c r="J8" s="1">
        <v>12</v>
      </c>
    </row>
    <row r="9" spans="1:10" x14ac:dyDescent="0.4">
      <c r="A9" s="9">
        <v>20210407</v>
      </c>
      <c r="B9" s="9">
        <v>-10</v>
      </c>
      <c r="C9" s="1" t="s">
        <v>8</v>
      </c>
      <c r="D9" s="1" t="str">
        <f t="shared" si="0"/>
        <v>T_12_-10</v>
      </c>
      <c r="E9" s="1" t="str">
        <f t="shared" si="1"/>
        <v>T</v>
      </c>
      <c r="F9" s="1">
        <v>66</v>
      </c>
      <c r="G9" s="1">
        <v>46</v>
      </c>
      <c r="H9" s="1">
        <v>70</v>
      </c>
      <c r="I9" s="1">
        <f t="shared" si="2"/>
        <v>0.2857142857142857</v>
      </c>
      <c r="J9" s="1">
        <v>12</v>
      </c>
    </row>
    <row r="10" spans="1:10" x14ac:dyDescent="0.4">
      <c r="A10" s="9">
        <v>20210407</v>
      </c>
      <c r="B10" s="9">
        <v>-10</v>
      </c>
      <c r="C10" s="1" t="s">
        <v>9</v>
      </c>
      <c r="D10" s="1" t="str">
        <f t="shared" si="0"/>
        <v>T_12_-10</v>
      </c>
      <c r="E10" s="1" t="str">
        <f t="shared" si="1"/>
        <v>T</v>
      </c>
      <c r="F10" s="1">
        <v>69</v>
      </c>
      <c r="G10" s="1">
        <v>45</v>
      </c>
      <c r="H10" s="1">
        <v>70</v>
      </c>
      <c r="I10" s="1">
        <f t="shared" si="2"/>
        <v>0.34285714285714286</v>
      </c>
      <c r="J10" s="1">
        <v>12</v>
      </c>
    </row>
    <row r="11" spans="1:10" x14ac:dyDescent="0.4">
      <c r="A11" s="9">
        <v>20210407</v>
      </c>
      <c r="B11" s="9">
        <v>-10</v>
      </c>
      <c r="C11" s="1" t="s">
        <v>10</v>
      </c>
      <c r="D11" s="1" t="str">
        <f t="shared" si="0"/>
        <v>T_12_-10</v>
      </c>
      <c r="E11" s="1" t="str">
        <f t="shared" si="1"/>
        <v>T</v>
      </c>
      <c r="F11" s="1">
        <v>69</v>
      </c>
      <c r="G11" s="1">
        <v>48</v>
      </c>
      <c r="H11" s="1">
        <v>70</v>
      </c>
      <c r="I11" s="1">
        <f t="shared" si="2"/>
        <v>0.3</v>
      </c>
      <c r="J11" s="1">
        <v>12</v>
      </c>
    </row>
    <row r="12" spans="1:10" x14ac:dyDescent="0.4">
      <c r="A12" s="9">
        <v>20210407</v>
      </c>
      <c r="B12" s="9">
        <v>-10</v>
      </c>
      <c r="C12" s="1" t="s">
        <v>11</v>
      </c>
      <c r="D12" s="1" t="str">
        <f t="shared" si="0"/>
        <v>T_12_-10</v>
      </c>
      <c r="E12" s="1" t="str">
        <f t="shared" si="1"/>
        <v>T</v>
      </c>
      <c r="F12" s="1">
        <v>67</v>
      </c>
      <c r="G12" s="1">
        <v>53</v>
      </c>
      <c r="H12" s="1">
        <v>50</v>
      </c>
      <c r="I12" s="1">
        <f t="shared" si="2"/>
        <v>0.28000000000000003</v>
      </c>
      <c r="J12" s="1">
        <v>12</v>
      </c>
    </row>
    <row r="13" spans="1:10" x14ac:dyDescent="0.4">
      <c r="A13" s="9">
        <v>20210407</v>
      </c>
      <c r="B13" s="9">
        <v>-10</v>
      </c>
      <c r="C13" s="1" t="s">
        <v>12</v>
      </c>
      <c r="D13" s="1" t="str">
        <f t="shared" si="0"/>
        <v>T_12_-10</v>
      </c>
      <c r="E13" s="1" t="str">
        <f t="shared" si="1"/>
        <v>T</v>
      </c>
      <c r="F13" s="1">
        <v>64</v>
      </c>
      <c r="G13" s="1">
        <v>50</v>
      </c>
      <c r="H13" s="1">
        <v>50</v>
      </c>
      <c r="I13" s="1">
        <f t="shared" si="2"/>
        <v>0.28000000000000003</v>
      </c>
      <c r="J13" s="1">
        <v>12</v>
      </c>
    </row>
    <row r="14" spans="1:10" x14ac:dyDescent="0.4">
      <c r="A14" s="9">
        <v>20210407</v>
      </c>
      <c r="B14" s="9">
        <v>-10</v>
      </c>
      <c r="C14" s="1" t="s">
        <v>13</v>
      </c>
      <c r="D14" s="1" t="str">
        <f t="shared" si="0"/>
        <v>T_12_-10</v>
      </c>
      <c r="E14" s="1" t="str">
        <f t="shared" si="1"/>
        <v>T</v>
      </c>
      <c r="F14" s="1">
        <v>67</v>
      </c>
      <c r="G14" s="1">
        <v>47</v>
      </c>
      <c r="H14" s="1">
        <v>50</v>
      </c>
      <c r="I14" s="1">
        <f t="shared" si="2"/>
        <v>0.4</v>
      </c>
      <c r="J14" s="1">
        <v>12</v>
      </c>
    </row>
    <row r="15" spans="1:10" x14ac:dyDescent="0.4">
      <c r="A15" s="9">
        <v>20210407</v>
      </c>
      <c r="B15" s="9">
        <v>-10</v>
      </c>
      <c r="C15" s="1" t="s">
        <v>14</v>
      </c>
      <c r="D15" s="1" t="str">
        <f t="shared" si="0"/>
        <v>T_12_-10</v>
      </c>
      <c r="E15" s="1" t="str">
        <f t="shared" si="1"/>
        <v>T</v>
      </c>
      <c r="F15" s="1">
        <v>67</v>
      </c>
      <c r="G15" s="1">
        <v>40</v>
      </c>
      <c r="H15" s="1">
        <v>50</v>
      </c>
      <c r="I15" s="1">
        <f t="shared" si="2"/>
        <v>0.54</v>
      </c>
      <c r="J15" s="1">
        <v>12</v>
      </c>
    </row>
    <row r="16" spans="1:10" x14ac:dyDescent="0.4">
      <c r="A16" s="9">
        <v>20210407</v>
      </c>
      <c r="B16" s="9">
        <v>-10</v>
      </c>
      <c r="C16" s="1" t="s">
        <v>15</v>
      </c>
      <c r="D16" s="1" t="str">
        <f t="shared" si="0"/>
        <v>T_12_-10</v>
      </c>
      <c r="E16" s="1" t="str">
        <f t="shared" si="1"/>
        <v>T</v>
      </c>
      <c r="F16" s="1">
        <v>67</v>
      </c>
      <c r="G16" s="1">
        <v>53</v>
      </c>
      <c r="H16" s="1">
        <v>50</v>
      </c>
      <c r="I16" s="1">
        <f t="shared" si="2"/>
        <v>0.28000000000000003</v>
      </c>
      <c r="J16" s="1">
        <v>12</v>
      </c>
    </row>
    <row r="17" spans="1:10" x14ac:dyDescent="0.4">
      <c r="A17" s="9">
        <v>20210407</v>
      </c>
      <c r="B17" s="9">
        <v>-10</v>
      </c>
      <c r="C17" s="1" t="s">
        <v>16</v>
      </c>
      <c r="D17" s="1" t="str">
        <f t="shared" si="0"/>
        <v>T_12_-10</v>
      </c>
      <c r="E17" s="1" t="str">
        <f t="shared" si="1"/>
        <v>T</v>
      </c>
      <c r="F17" s="1">
        <v>67</v>
      </c>
      <c r="G17" s="1">
        <v>46</v>
      </c>
      <c r="H17" s="1">
        <v>50</v>
      </c>
      <c r="I17" s="1">
        <f t="shared" si="2"/>
        <v>0.42</v>
      </c>
      <c r="J17" s="1">
        <v>12</v>
      </c>
    </row>
    <row r="18" spans="1:10" x14ac:dyDescent="0.4">
      <c r="A18" s="9">
        <v>20210407</v>
      </c>
      <c r="B18" s="9">
        <v>-10</v>
      </c>
      <c r="C18" s="1" t="s">
        <v>17</v>
      </c>
      <c r="D18" s="1" t="str">
        <f t="shared" si="0"/>
        <v>T_12_-10</v>
      </c>
      <c r="E18" s="1" t="str">
        <f t="shared" si="1"/>
        <v>T</v>
      </c>
      <c r="F18" s="1">
        <v>67</v>
      </c>
      <c r="G18" s="1">
        <v>42</v>
      </c>
      <c r="H18" s="1">
        <v>50</v>
      </c>
      <c r="I18" s="1">
        <f t="shared" si="2"/>
        <v>0.5</v>
      </c>
      <c r="J18" s="1">
        <v>12</v>
      </c>
    </row>
    <row r="19" spans="1:10" x14ac:dyDescent="0.4">
      <c r="A19" s="9">
        <v>20210407</v>
      </c>
      <c r="B19" s="9">
        <v>-10</v>
      </c>
      <c r="C19" s="1" t="s">
        <v>18</v>
      </c>
      <c r="D19" s="1" t="str">
        <f t="shared" si="0"/>
        <v>T_12_-10</v>
      </c>
      <c r="E19" s="1" t="str">
        <f t="shared" si="1"/>
        <v>T</v>
      </c>
      <c r="F19" s="1">
        <v>67</v>
      </c>
      <c r="G19" s="1">
        <v>47</v>
      </c>
      <c r="H19" s="1">
        <v>50</v>
      </c>
      <c r="I19" s="1">
        <f t="shared" si="2"/>
        <v>0.4</v>
      </c>
      <c r="J19" s="1">
        <v>12</v>
      </c>
    </row>
    <row r="20" spans="1:10" x14ac:dyDescent="0.4">
      <c r="A20" s="9">
        <v>20210407</v>
      </c>
      <c r="B20" s="9">
        <v>-10</v>
      </c>
      <c r="C20" s="1" t="s">
        <v>19</v>
      </c>
      <c r="D20" s="1" t="str">
        <f t="shared" si="0"/>
        <v>T_12_-10</v>
      </c>
      <c r="E20" s="1" t="str">
        <f t="shared" si="1"/>
        <v>T</v>
      </c>
      <c r="F20" s="1">
        <v>67</v>
      </c>
      <c r="G20" s="1">
        <v>52</v>
      </c>
      <c r="H20" s="1">
        <v>50</v>
      </c>
      <c r="I20" s="1">
        <f t="shared" si="2"/>
        <v>0.3</v>
      </c>
      <c r="J20" s="1">
        <v>12</v>
      </c>
    </row>
    <row r="21" spans="1:10" x14ac:dyDescent="0.4">
      <c r="A21" s="9">
        <v>20210407</v>
      </c>
      <c r="B21" s="9">
        <v>-10</v>
      </c>
      <c r="C21" s="1" t="s">
        <v>20</v>
      </c>
      <c r="D21" s="1" t="str">
        <f t="shared" si="0"/>
        <v>T_12_-10</v>
      </c>
      <c r="E21" s="1" t="str">
        <f t="shared" si="1"/>
        <v>T</v>
      </c>
      <c r="F21" s="1">
        <v>67</v>
      </c>
      <c r="G21" s="1">
        <v>53</v>
      </c>
      <c r="H21" s="1">
        <v>50</v>
      </c>
      <c r="I21" s="1">
        <f t="shared" si="2"/>
        <v>0.28000000000000003</v>
      </c>
      <c r="J21" s="1">
        <v>12</v>
      </c>
    </row>
    <row r="22" spans="1:10" x14ac:dyDescent="0.4">
      <c r="A22" s="9">
        <v>20210407</v>
      </c>
      <c r="B22" s="9">
        <v>-10</v>
      </c>
      <c r="C22" s="1" t="s">
        <v>21</v>
      </c>
      <c r="D22" s="1" t="str">
        <f t="shared" si="0"/>
        <v>T_12_-10</v>
      </c>
      <c r="E22" s="1" t="str">
        <f t="shared" si="1"/>
        <v>T</v>
      </c>
      <c r="F22" s="1">
        <v>71</v>
      </c>
      <c r="G22" s="1">
        <v>49</v>
      </c>
      <c r="H22" s="1">
        <v>50</v>
      </c>
      <c r="I22" s="1">
        <f t="shared" si="2"/>
        <v>0.44</v>
      </c>
      <c r="J22" s="1">
        <v>12</v>
      </c>
    </row>
    <row r="23" spans="1:10" x14ac:dyDescent="0.4">
      <c r="A23" s="9">
        <v>20210407</v>
      </c>
      <c r="B23" s="9">
        <v>-10</v>
      </c>
      <c r="C23" s="1" t="s">
        <v>22</v>
      </c>
      <c r="D23" s="1" t="str">
        <f t="shared" si="0"/>
        <v>T_12_-10</v>
      </c>
      <c r="E23" s="1" t="str">
        <f t="shared" si="1"/>
        <v>T</v>
      </c>
      <c r="F23" s="1">
        <v>73</v>
      </c>
      <c r="G23" s="1">
        <v>49</v>
      </c>
      <c r="H23" s="1">
        <v>50</v>
      </c>
      <c r="I23" s="1">
        <f t="shared" si="2"/>
        <v>0.48</v>
      </c>
      <c r="J23" s="1">
        <v>12</v>
      </c>
    </row>
    <row r="24" spans="1:10" x14ac:dyDescent="0.4">
      <c r="A24" s="9">
        <v>20210407</v>
      </c>
      <c r="B24" s="9">
        <v>-10</v>
      </c>
      <c r="C24" s="1" t="s">
        <v>23</v>
      </c>
      <c r="D24" s="1" t="str">
        <f t="shared" si="0"/>
        <v>T_12_-10</v>
      </c>
      <c r="E24" s="1" t="str">
        <f t="shared" si="1"/>
        <v>T</v>
      </c>
      <c r="F24" s="1">
        <v>72</v>
      </c>
      <c r="G24" s="1">
        <v>47</v>
      </c>
      <c r="H24" s="1">
        <v>50</v>
      </c>
      <c r="I24" s="1">
        <f t="shared" si="2"/>
        <v>0.5</v>
      </c>
      <c r="J24" s="1">
        <v>12</v>
      </c>
    </row>
    <row r="25" spans="1:10" x14ac:dyDescent="0.4">
      <c r="A25" s="9">
        <v>20210407</v>
      </c>
      <c r="B25" s="9">
        <v>-10</v>
      </c>
      <c r="C25" s="1" t="s">
        <v>24</v>
      </c>
      <c r="D25" s="1" t="str">
        <f t="shared" si="0"/>
        <v>T_12_-10</v>
      </c>
      <c r="E25" s="1" t="str">
        <f t="shared" si="1"/>
        <v>T</v>
      </c>
      <c r="F25" s="1">
        <v>72</v>
      </c>
      <c r="G25" s="1">
        <v>47</v>
      </c>
      <c r="H25" s="1">
        <v>50</v>
      </c>
      <c r="I25" s="1">
        <f t="shared" si="2"/>
        <v>0.5</v>
      </c>
      <c r="J25" s="1">
        <v>12</v>
      </c>
    </row>
    <row r="26" spans="1:10" x14ac:dyDescent="0.4">
      <c r="A26" s="9">
        <v>20210407</v>
      </c>
      <c r="B26" s="9">
        <v>-10</v>
      </c>
      <c r="C26" s="1" t="s">
        <v>25</v>
      </c>
      <c r="D26" s="1" t="str">
        <f t="shared" si="0"/>
        <v>T_12_-10</v>
      </c>
      <c r="E26" s="1" t="str">
        <f t="shared" si="1"/>
        <v>T</v>
      </c>
      <c r="F26" s="1">
        <v>72</v>
      </c>
      <c r="G26" s="1">
        <v>46</v>
      </c>
      <c r="H26" s="1">
        <v>50</v>
      </c>
      <c r="I26" s="1">
        <f t="shared" si="2"/>
        <v>0.52</v>
      </c>
      <c r="J26" s="1">
        <v>12</v>
      </c>
    </row>
    <row r="27" spans="1:10" x14ac:dyDescent="0.4">
      <c r="A27" s="9">
        <v>20210407</v>
      </c>
      <c r="B27" s="9">
        <v>-10</v>
      </c>
      <c r="C27" s="1" t="s">
        <v>26</v>
      </c>
      <c r="D27" s="1" t="str">
        <f t="shared" si="0"/>
        <v>T_12_-10</v>
      </c>
      <c r="E27" s="1" t="str">
        <f t="shared" si="1"/>
        <v>T</v>
      </c>
      <c r="F27" s="1">
        <v>72</v>
      </c>
      <c r="G27" s="1">
        <v>49</v>
      </c>
      <c r="H27" s="1">
        <v>50</v>
      </c>
      <c r="I27" s="1">
        <f t="shared" si="2"/>
        <v>0.46</v>
      </c>
      <c r="J27" s="1">
        <v>12</v>
      </c>
    </row>
    <row r="28" spans="1:10" x14ac:dyDescent="0.4">
      <c r="A28" s="9">
        <v>20210407</v>
      </c>
      <c r="B28" s="9">
        <v>-10</v>
      </c>
      <c r="C28" s="1" t="s">
        <v>27</v>
      </c>
      <c r="D28" s="1" t="str">
        <f t="shared" si="0"/>
        <v>T_12_-10</v>
      </c>
      <c r="E28" s="1" t="str">
        <f t="shared" si="1"/>
        <v>T</v>
      </c>
      <c r="F28" s="1">
        <v>72</v>
      </c>
      <c r="G28" s="1">
        <v>50</v>
      </c>
      <c r="H28" s="1">
        <v>50</v>
      </c>
      <c r="I28" s="1">
        <f t="shared" si="2"/>
        <v>0.44</v>
      </c>
      <c r="J28" s="1">
        <v>12</v>
      </c>
    </row>
    <row r="29" spans="1:10" x14ac:dyDescent="0.4">
      <c r="A29" s="9">
        <v>20210407</v>
      </c>
      <c r="B29" s="9">
        <v>-10</v>
      </c>
      <c r="C29" s="1" t="s">
        <v>28</v>
      </c>
      <c r="D29" s="1" t="str">
        <f t="shared" si="0"/>
        <v>T_12_-10</v>
      </c>
      <c r="E29" s="1" t="str">
        <f t="shared" si="1"/>
        <v>T</v>
      </c>
      <c r="F29" s="1">
        <v>71</v>
      </c>
      <c r="G29" s="1">
        <v>45</v>
      </c>
      <c r="H29" s="1">
        <v>50</v>
      </c>
      <c r="I29" s="1">
        <f t="shared" si="2"/>
        <v>0.52</v>
      </c>
      <c r="J29" s="1">
        <v>12</v>
      </c>
    </row>
    <row r="30" spans="1:10" x14ac:dyDescent="0.4">
      <c r="A30" s="9">
        <v>20210407</v>
      </c>
      <c r="B30" s="9">
        <v>-10</v>
      </c>
      <c r="C30" s="1" t="s">
        <v>29</v>
      </c>
      <c r="D30" s="1" t="str">
        <f t="shared" si="0"/>
        <v>T_12_-10</v>
      </c>
      <c r="E30" s="1" t="str">
        <f t="shared" si="1"/>
        <v>T</v>
      </c>
      <c r="F30" s="1">
        <v>72</v>
      </c>
      <c r="G30" s="1">
        <v>48</v>
      </c>
      <c r="H30" s="1">
        <v>50</v>
      </c>
      <c r="I30" s="1">
        <f t="shared" si="2"/>
        <v>0.48</v>
      </c>
      <c r="J30" s="1">
        <v>12</v>
      </c>
    </row>
    <row r="31" spans="1:10" x14ac:dyDescent="0.4">
      <c r="A31" s="9">
        <v>20210407</v>
      </c>
      <c r="B31" s="9">
        <v>-10</v>
      </c>
      <c r="C31" s="1" t="s">
        <v>30</v>
      </c>
      <c r="D31" s="1" t="str">
        <f t="shared" si="0"/>
        <v>T_12_-10</v>
      </c>
      <c r="E31" s="1" t="str">
        <f t="shared" si="1"/>
        <v>T</v>
      </c>
      <c r="F31" s="1">
        <v>68</v>
      </c>
      <c r="G31" s="1">
        <v>57</v>
      </c>
      <c r="H31" s="1">
        <v>45</v>
      </c>
      <c r="I31" s="1">
        <f t="shared" si="2"/>
        <v>0.24444444444444444</v>
      </c>
      <c r="J31" s="1">
        <v>12</v>
      </c>
    </row>
    <row r="32" spans="1:10" x14ac:dyDescent="0.4">
      <c r="A32" s="9">
        <v>20210407</v>
      </c>
      <c r="B32" s="9">
        <v>-10</v>
      </c>
      <c r="C32" s="1" t="s">
        <v>31</v>
      </c>
      <c r="D32" s="1" t="str">
        <f t="shared" si="0"/>
        <v>T_12_-10</v>
      </c>
      <c r="E32" s="1" t="str">
        <f t="shared" si="1"/>
        <v>T</v>
      </c>
      <c r="F32" s="1">
        <v>69</v>
      </c>
      <c r="G32" s="1">
        <v>59</v>
      </c>
      <c r="H32" s="1">
        <v>45</v>
      </c>
      <c r="I32" s="1">
        <f t="shared" si="2"/>
        <v>0.22222222222222221</v>
      </c>
      <c r="J32" s="1">
        <v>12</v>
      </c>
    </row>
    <row r="33" spans="1:10" x14ac:dyDescent="0.4">
      <c r="A33" s="9">
        <v>20210407</v>
      </c>
      <c r="B33" s="9">
        <v>-10</v>
      </c>
      <c r="C33" s="1" t="s">
        <v>32</v>
      </c>
      <c r="D33" s="1" t="str">
        <f t="shared" si="0"/>
        <v>T_12_-10</v>
      </c>
      <c r="E33" s="1" t="str">
        <f t="shared" si="1"/>
        <v>T</v>
      </c>
      <c r="F33" s="1">
        <v>69</v>
      </c>
      <c r="G33" s="1">
        <v>59</v>
      </c>
      <c r="H33" s="1">
        <v>45</v>
      </c>
      <c r="I33" s="1">
        <f t="shared" si="2"/>
        <v>0.22222222222222221</v>
      </c>
      <c r="J33" s="1">
        <v>12</v>
      </c>
    </row>
    <row r="34" spans="1:10" x14ac:dyDescent="0.4">
      <c r="A34" s="9">
        <v>20210407</v>
      </c>
      <c r="B34" s="9">
        <v>-10</v>
      </c>
      <c r="C34" s="1" t="s">
        <v>33</v>
      </c>
      <c r="D34" s="1" t="str">
        <f t="shared" si="0"/>
        <v>T_12_-10</v>
      </c>
      <c r="E34" s="1" t="str">
        <f t="shared" si="1"/>
        <v>T</v>
      </c>
      <c r="F34" s="1">
        <v>69</v>
      </c>
      <c r="G34" s="1">
        <v>58</v>
      </c>
      <c r="H34" s="1">
        <v>45</v>
      </c>
      <c r="I34" s="1">
        <f t="shared" si="2"/>
        <v>0.24444444444444444</v>
      </c>
      <c r="J34" s="1">
        <v>12</v>
      </c>
    </row>
    <row r="35" spans="1:10" x14ac:dyDescent="0.4">
      <c r="A35" s="9">
        <v>20210407</v>
      </c>
      <c r="B35" s="9">
        <v>-10</v>
      </c>
      <c r="C35" s="1" t="s">
        <v>34</v>
      </c>
      <c r="D35" s="1" t="str">
        <f t="shared" si="0"/>
        <v>T_12_-10</v>
      </c>
      <c r="E35" s="1" t="str">
        <f t="shared" si="1"/>
        <v>T</v>
      </c>
      <c r="F35" s="1">
        <v>69</v>
      </c>
      <c r="G35" s="1">
        <v>57</v>
      </c>
      <c r="H35" s="1">
        <v>45</v>
      </c>
      <c r="I35" s="1">
        <f t="shared" si="2"/>
        <v>0.26666666666666666</v>
      </c>
      <c r="J35" s="1">
        <v>12</v>
      </c>
    </row>
    <row r="36" spans="1:10" x14ac:dyDescent="0.4">
      <c r="A36" s="9">
        <v>20210407</v>
      </c>
      <c r="B36" s="9">
        <v>-10</v>
      </c>
      <c r="C36" s="1" t="s">
        <v>35</v>
      </c>
      <c r="D36" s="1" t="str">
        <f t="shared" si="0"/>
        <v>T_12_-10</v>
      </c>
      <c r="E36" s="1" t="str">
        <f t="shared" si="1"/>
        <v>T</v>
      </c>
      <c r="F36" s="1">
        <v>69</v>
      </c>
      <c r="G36" s="1">
        <v>59</v>
      </c>
      <c r="H36" s="1">
        <v>45</v>
      </c>
      <c r="I36" s="1">
        <f t="shared" si="2"/>
        <v>0.22222222222222221</v>
      </c>
      <c r="J36" s="1">
        <v>12</v>
      </c>
    </row>
    <row r="37" spans="1:10" x14ac:dyDescent="0.4">
      <c r="A37" s="9">
        <v>20210407</v>
      </c>
      <c r="B37" s="9">
        <v>-10</v>
      </c>
      <c r="C37" s="1" t="s">
        <v>36</v>
      </c>
      <c r="D37" s="1" t="str">
        <f t="shared" si="0"/>
        <v>T_12_-10</v>
      </c>
      <c r="E37" s="1" t="str">
        <f t="shared" si="1"/>
        <v>T</v>
      </c>
      <c r="F37" s="1">
        <v>69</v>
      </c>
      <c r="G37" s="1">
        <v>60</v>
      </c>
      <c r="H37" s="1">
        <v>45</v>
      </c>
      <c r="I37" s="1">
        <f t="shared" si="2"/>
        <v>0.2</v>
      </c>
      <c r="J37" s="1">
        <v>12</v>
      </c>
    </row>
    <row r="38" spans="1:10" x14ac:dyDescent="0.4">
      <c r="A38" s="9">
        <v>20210407</v>
      </c>
      <c r="B38" s="9">
        <v>-10</v>
      </c>
      <c r="C38" s="1" t="s">
        <v>37</v>
      </c>
      <c r="D38" s="1" t="str">
        <f t="shared" si="0"/>
        <v>T_12_-10</v>
      </c>
      <c r="E38" s="1" t="str">
        <f t="shared" si="1"/>
        <v>T</v>
      </c>
      <c r="F38" s="1">
        <v>69</v>
      </c>
      <c r="G38" s="1">
        <v>58</v>
      </c>
      <c r="H38" s="1">
        <v>45</v>
      </c>
      <c r="I38" s="1">
        <f t="shared" si="2"/>
        <v>0.24444444444444444</v>
      </c>
      <c r="J38" s="1">
        <v>12</v>
      </c>
    </row>
    <row r="39" spans="1:10" x14ac:dyDescent="0.4">
      <c r="A39" s="9">
        <v>20210407</v>
      </c>
      <c r="B39" s="9">
        <v>-10</v>
      </c>
      <c r="C39" s="1" t="s">
        <v>38</v>
      </c>
      <c r="D39" s="1" t="str">
        <f t="shared" si="0"/>
        <v>T_12_-10</v>
      </c>
      <c r="E39" s="1" t="str">
        <f t="shared" si="1"/>
        <v>T</v>
      </c>
      <c r="F39" s="1">
        <v>69</v>
      </c>
      <c r="G39" s="1">
        <v>57</v>
      </c>
      <c r="H39" s="1">
        <v>45</v>
      </c>
      <c r="I39" s="1">
        <f t="shared" si="2"/>
        <v>0.26666666666666666</v>
      </c>
      <c r="J39" s="1">
        <v>12</v>
      </c>
    </row>
    <row r="40" spans="1:10" x14ac:dyDescent="0.4">
      <c r="A40" s="9">
        <v>20210407</v>
      </c>
      <c r="B40" s="9">
        <v>-10</v>
      </c>
      <c r="C40" s="1" t="s">
        <v>39</v>
      </c>
      <c r="D40" s="1" t="str">
        <f t="shared" si="0"/>
        <v>T_12_-10</v>
      </c>
      <c r="E40" s="1" t="str">
        <f t="shared" si="1"/>
        <v>T</v>
      </c>
      <c r="F40" s="1">
        <v>71</v>
      </c>
      <c r="G40" s="1">
        <v>48</v>
      </c>
      <c r="H40" s="1">
        <v>50</v>
      </c>
      <c r="I40" s="1">
        <f t="shared" si="2"/>
        <v>0.46</v>
      </c>
      <c r="J40" s="1">
        <v>12</v>
      </c>
    </row>
    <row r="41" spans="1:10" x14ac:dyDescent="0.4">
      <c r="A41" s="9">
        <v>20210407</v>
      </c>
      <c r="B41" s="9">
        <v>-10</v>
      </c>
      <c r="C41" s="1" t="s">
        <v>40</v>
      </c>
      <c r="D41" s="1" t="str">
        <f t="shared" si="0"/>
        <v>T_12_-10</v>
      </c>
      <c r="E41" s="1" t="str">
        <f t="shared" si="1"/>
        <v>T</v>
      </c>
      <c r="F41" s="1">
        <v>69</v>
      </c>
      <c r="G41" s="1">
        <v>59</v>
      </c>
      <c r="H41" s="1">
        <v>45</v>
      </c>
      <c r="I41" s="1">
        <f t="shared" si="2"/>
        <v>0.22222222222222221</v>
      </c>
      <c r="J41" s="1">
        <v>12</v>
      </c>
    </row>
    <row r="42" spans="1:10" x14ac:dyDescent="0.4">
      <c r="A42" s="9">
        <v>20210407</v>
      </c>
      <c r="B42" s="9">
        <v>-10</v>
      </c>
      <c r="C42" s="1" t="s">
        <v>41</v>
      </c>
      <c r="D42" s="1" t="str">
        <f t="shared" si="0"/>
        <v>T_12_-10</v>
      </c>
      <c r="E42" s="1" t="str">
        <f t="shared" si="1"/>
        <v>T</v>
      </c>
      <c r="F42" s="1">
        <v>69</v>
      </c>
      <c r="G42" s="1">
        <v>58</v>
      </c>
      <c r="H42" s="1">
        <v>45</v>
      </c>
      <c r="I42" s="1">
        <f t="shared" si="2"/>
        <v>0.24444444444444444</v>
      </c>
      <c r="J42" s="1">
        <v>12</v>
      </c>
    </row>
    <row r="43" spans="1:10" x14ac:dyDescent="0.4">
      <c r="A43" s="9">
        <v>20210407</v>
      </c>
      <c r="B43" s="9">
        <v>-10</v>
      </c>
      <c r="C43" s="1" t="s">
        <v>42</v>
      </c>
      <c r="D43" s="1" t="str">
        <f t="shared" si="0"/>
        <v>T_12_-10</v>
      </c>
      <c r="E43" s="1" t="str">
        <f t="shared" si="1"/>
        <v>T</v>
      </c>
      <c r="F43" s="1">
        <v>67</v>
      </c>
      <c r="G43" s="1">
        <v>42</v>
      </c>
      <c r="H43" s="1">
        <v>45</v>
      </c>
      <c r="I43" s="1">
        <f t="shared" si="2"/>
        <v>0.55555555555555558</v>
      </c>
      <c r="J43" s="1">
        <v>12</v>
      </c>
    </row>
    <row r="44" spans="1:10" x14ac:dyDescent="0.4">
      <c r="A44" s="9">
        <v>20210407</v>
      </c>
      <c r="B44" s="9">
        <v>-10</v>
      </c>
      <c r="C44" s="1" t="s">
        <v>43</v>
      </c>
      <c r="D44" s="1" t="str">
        <f t="shared" si="0"/>
        <v>T_12_-10</v>
      </c>
      <c r="E44" s="1" t="str">
        <f t="shared" si="1"/>
        <v>T</v>
      </c>
      <c r="F44" s="1">
        <v>66</v>
      </c>
      <c r="G44" s="1">
        <v>59</v>
      </c>
      <c r="H44" s="1">
        <v>45</v>
      </c>
      <c r="I44" s="1">
        <f t="shared" si="2"/>
        <v>0.15555555555555556</v>
      </c>
      <c r="J44" s="1">
        <v>12</v>
      </c>
    </row>
    <row r="45" spans="1:10" x14ac:dyDescent="0.4">
      <c r="A45" s="9">
        <v>20210407</v>
      </c>
      <c r="B45" s="9">
        <v>-10</v>
      </c>
      <c r="C45" s="1" t="s">
        <v>44</v>
      </c>
      <c r="D45" s="1" t="str">
        <f t="shared" si="0"/>
        <v>T_12_-10</v>
      </c>
      <c r="E45" s="1" t="str">
        <f t="shared" si="1"/>
        <v>T</v>
      </c>
      <c r="F45" s="1">
        <v>65</v>
      </c>
      <c r="G45" s="1">
        <v>59</v>
      </c>
      <c r="H45" s="1">
        <v>45</v>
      </c>
      <c r="I45" s="1">
        <f t="shared" si="2"/>
        <v>0.13333333333333333</v>
      </c>
      <c r="J45" s="1">
        <v>12</v>
      </c>
    </row>
    <row r="46" spans="1:10" x14ac:dyDescent="0.4">
      <c r="A46" s="9">
        <v>20210407</v>
      </c>
      <c r="B46" s="9">
        <v>-10</v>
      </c>
      <c r="C46" s="1" t="s">
        <v>45</v>
      </c>
      <c r="D46" s="1" t="str">
        <f t="shared" si="0"/>
        <v>T_12_-10</v>
      </c>
      <c r="E46" s="1" t="str">
        <f t="shared" si="1"/>
        <v>T</v>
      </c>
      <c r="F46" s="1">
        <v>66</v>
      </c>
      <c r="G46" s="1">
        <v>59</v>
      </c>
      <c r="H46" s="1">
        <v>45</v>
      </c>
      <c r="I46" s="1">
        <f t="shared" si="2"/>
        <v>0.15555555555555556</v>
      </c>
      <c r="J46" s="1">
        <v>12</v>
      </c>
    </row>
    <row r="47" spans="1:10" x14ac:dyDescent="0.4">
      <c r="A47" s="9">
        <v>20210407</v>
      </c>
      <c r="B47" s="9">
        <v>-10</v>
      </c>
      <c r="C47" s="1" t="s">
        <v>46</v>
      </c>
      <c r="D47" s="1" t="str">
        <f t="shared" si="0"/>
        <v>T_12_-10</v>
      </c>
      <c r="E47" s="1" t="str">
        <f t="shared" si="1"/>
        <v>T</v>
      </c>
      <c r="F47" s="1">
        <v>65</v>
      </c>
      <c r="G47" s="1">
        <v>58</v>
      </c>
      <c r="H47" s="1">
        <v>45</v>
      </c>
      <c r="I47" s="1">
        <f t="shared" si="2"/>
        <v>0.15555555555555556</v>
      </c>
      <c r="J47" s="1">
        <v>12</v>
      </c>
    </row>
    <row r="48" spans="1:10" x14ac:dyDescent="0.4">
      <c r="A48" s="9">
        <v>20210407</v>
      </c>
      <c r="B48" s="9">
        <v>-10</v>
      </c>
      <c r="C48" s="1" t="s">
        <v>47</v>
      </c>
      <c r="D48" s="1" t="str">
        <f t="shared" si="0"/>
        <v>T_12_-10</v>
      </c>
      <c r="E48" s="1" t="str">
        <f t="shared" si="1"/>
        <v>T</v>
      </c>
      <c r="F48" s="1">
        <v>64</v>
      </c>
      <c r="G48" s="1">
        <v>59</v>
      </c>
      <c r="H48" s="1">
        <v>45</v>
      </c>
      <c r="I48" s="1">
        <f t="shared" si="2"/>
        <v>0.1111111111111111</v>
      </c>
      <c r="J48" s="1">
        <v>12</v>
      </c>
    </row>
    <row r="49" spans="1:10" x14ac:dyDescent="0.4">
      <c r="A49" s="9">
        <v>20210407</v>
      </c>
      <c r="B49" s="9">
        <v>-10</v>
      </c>
      <c r="C49" s="1" t="s">
        <v>48</v>
      </c>
      <c r="D49" s="1" t="str">
        <f t="shared" si="0"/>
        <v>T_12_-10</v>
      </c>
      <c r="E49" s="1" t="str">
        <f t="shared" si="1"/>
        <v>T</v>
      </c>
      <c r="F49" s="1">
        <v>65</v>
      </c>
      <c r="G49" s="1">
        <v>52</v>
      </c>
      <c r="H49" s="1">
        <v>30</v>
      </c>
      <c r="I49" s="1">
        <f t="shared" si="2"/>
        <v>0.43333333333333335</v>
      </c>
      <c r="J49" s="1">
        <v>12</v>
      </c>
    </row>
    <row r="50" spans="1:10" x14ac:dyDescent="0.4">
      <c r="A50" s="9">
        <v>20210407</v>
      </c>
      <c r="B50" s="9">
        <v>-10</v>
      </c>
      <c r="C50" s="1" t="s">
        <v>49</v>
      </c>
      <c r="D50" s="1" t="str">
        <f t="shared" si="0"/>
        <v>T_12_-10</v>
      </c>
      <c r="E50" s="1" t="str">
        <f t="shared" si="1"/>
        <v>T</v>
      </c>
      <c r="F50" s="1">
        <v>64</v>
      </c>
      <c r="G50" s="1">
        <v>51</v>
      </c>
      <c r="H50" s="1">
        <v>30</v>
      </c>
      <c r="I50" s="1">
        <f t="shared" si="2"/>
        <v>0.43333333333333335</v>
      </c>
      <c r="J50" s="1">
        <v>12</v>
      </c>
    </row>
    <row r="51" spans="1:10" x14ac:dyDescent="0.4">
      <c r="A51" s="9">
        <v>20210407</v>
      </c>
      <c r="B51" s="9">
        <v>-10</v>
      </c>
      <c r="C51" s="1" t="s">
        <v>50</v>
      </c>
      <c r="D51" s="1" t="str">
        <f t="shared" si="0"/>
        <v>T_12_-10</v>
      </c>
      <c r="E51" s="1" t="str">
        <f t="shared" si="1"/>
        <v>T</v>
      </c>
      <c r="F51" s="1">
        <v>64</v>
      </c>
      <c r="G51" s="1">
        <v>51</v>
      </c>
      <c r="H51" s="1">
        <v>30</v>
      </c>
      <c r="I51" s="1">
        <f t="shared" si="2"/>
        <v>0.43333333333333335</v>
      </c>
      <c r="J51" s="1">
        <v>12</v>
      </c>
    </row>
    <row r="52" spans="1:10" x14ac:dyDescent="0.4">
      <c r="A52" s="9">
        <v>20210407</v>
      </c>
      <c r="B52" s="9">
        <v>-10</v>
      </c>
      <c r="C52" s="1" t="s">
        <v>51</v>
      </c>
      <c r="D52" s="1" t="str">
        <f t="shared" si="0"/>
        <v>T_12_-10</v>
      </c>
      <c r="E52" s="1" t="str">
        <f t="shared" si="1"/>
        <v>T</v>
      </c>
      <c r="F52" s="1">
        <v>64</v>
      </c>
      <c r="G52" s="1">
        <v>51</v>
      </c>
      <c r="H52" s="1">
        <v>30</v>
      </c>
      <c r="I52" s="1">
        <f t="shared" si="2"/>
        <v>0.43333333333333335</v>
      </c>
      <c r="J52" s="1">
        <v>12</v>
      </c>
    </row>
    <row r="53" spans="1:10" x14ac:dyDescent="0.4">
      <c r="A53" s="9">
        <v>20210407</v>
      </c>
      <c r="B53" s="9">
        <v>-10</v>
      </c>
      <c r="C53" s="1" t="s">
        <v>52</v>
      </c>
      <c r="D53" s="1" t="str">
        <f t="shared" si="0"/>
        <v>T_12_-10</v>
      </c>
      <c r="E53" s="1" t="str">
        <f t="shared" si="1"/>
        <v>T</v>
      </c>
      <c r="F53" s="1">
        <v>64</v>
      </c>
      <c r="G53" s="1">
        <v>51</v>
      </c>
      <c r="H53" s="1">
        <v>30</v>
      </c>
      <c r="I53" s="1">
        <f t="shared" si="2"/>
        <v>0.43333333333333335</v>
      </c>
      <c r="J53" s="1">
        <v>12</v>
      </c>
    </row>
    <row r="54" spans="1:10" x14ac:dyDescent="0.4">
      <c r="A54" s="9">
        <v>20210407</v>
      </c>
      <c r="B54" s="9">
        <v>-10</v>
      </c>
      <c r="C54" s="1" t="s">
        <v>53</v>
      </c>
      <c r="D54" s="1" t="str">
        <f t="shared" si="0"/>
        <v>T_12_-10</v>
      </c>
      <c r="E54" s="1" t="str">
        <f t="shared" si="1"/>
        <v>T</v>
      </c>
      <c r="F54" s="1">
        <v>64</v>
      </c>
      <c r="G54" s="1">
        <v>48</v>
      </c>
      <c r="H54" s="1">
        <v>30</v>
      </c>
      <c r="I54" s="1">
        <f t="shared" si="2"/>
        <v>0.53333333333333333</v>
      </c>
      <c r="J54" s="1">
        <v>12</v>
      </c>
    </row>
    <row r="55" spans="1:10" x14ac:dyDescent="0.4">
      <c r="A55" s="9">
        <v>20210407</v>
      </c>
      <c r="B55" s="9">
        <v>-10</v>
      </c>
      <c r="C55" s="1" t="s">
        <v>54</v>
      </c>
      <c r="D55" s="1" t="str">
        <f t="shared" si="0"/>
        <v>T_12_-10</v>
      </c>
      <c r="E55" s="1" t="str">
        <f t="shared" si="1"/>
        <v>T</v>
      </c>
      <c r="F55" s="1">
        <v>64</v>
      </c>
      <c r="G55" s="1">
        <v>50</v>
      </c>
      <c r="H55" s="1">
        <v>30</v>
      </c>
      <c r="I55" s="1">
        <f t="shared" si="2"/>
        <v>0.46666666666666667</v>
      </c>
      <c r="J55" s="1">
        <v>12</v>
      </c>
    </row>
    <row r="56" spans="1:10" x14ac:dyDescent="0.4">
      <c r="A56" s="9">
        <v>20210407</v>
      </c>
      <c r="B56" s="9">
        <v>-10</v>
      </c>
      <c r="C56" s="1" t="s">
        <v>55</v>
      </c>
      <c r="D56" s="1" t="str">
        <f t="shared" si="0"/>
        <v>T_12_-10</v>
      </c>
      <c r="E56" s="1" t="str">
        <f t="shared" si="1"/>
        <v>T</v>
      </c>
      <c r="F56" s="1">
        <v>64</v>
      </c>
      <c r="G56" s="1">
        <v>50</v>
      </c>
      <c r="H56" s="1">
        <v>30</v>
      </c>
      <c r="I56" s="1">
        <f t="shared" si="2"/>
        <v>0.46666666666666667</v>
      </c>
      <c r="J56" s="1">
        <v>12</v>
      </c>
    </row>
    <row r="57" spans="1:10" x14ac:dyDescent="0.4">
      <c r="A57" s="9">
        <v>20210407</v>
      </c>
      <c r="B57" s="9">
        <v>-10</v>
      </c>
      <c r="C57" s="1" t="s">
        <v>56</v>
      </c>
      <c r="D57" s="1" t="str">
        <f t="shared" si="0"/>
        <v>T_12_-10</v>
      </c>
      <c r="E57" s="1" t="str">
        <f t="shared" si="1"/>
        <v>T</v>
      </c>
      <c r="F57" s="1">
        <v>64</v>
      </c>
      <c r="G57" s="1">
        <v>50</v>
      </c>
      <c r="H57" s="1">
        <v>30</v>
      </c>
      <c r="I57" s="1">
        <f t="shared" si="2"/>
        <v>0.46666666666666667</v>
      </c>
      <c r="J57" s="1">
        <v>12</v>
      </c>
    </row>
    <row r="58" spans="1:10" x14ac:dyDescent="0.4">
      <c r="A58" s="9">
        <v>20210407</v>
      </c>
      <c r="B58" s="9">
        <v>-10</v>
      </c>
      <c r="C58" s="1" t="s">
        <v>57</v>
      </c>
      <c r="D58" s="1" t="str">
        <f t="shared" si="0"/>
        <v>T_12_-10</v>
      </c>
      <c r="E58" s="1" t="str">
        <f t="shared" si="1"/>
        <v>T</v>
      </c>
      <c r="F58" s="1">
        <v>64</v>
      </c>
      <c r="G58" s="1">
        <v>52</v>
      </c>
      <c r="H58" s="1">
        <v>30</v>
      </c>
      <c r="I58" s="1">
        <f t="shared" si="2"/>
        <v>0.4</v>
      </c>
      <c r="J58" s="1">
        <v>12</v>
      </c>
    </row>
    <row r="59" spans="1:10" x14ac:dyDescent="0.4">
      <c r="A59" s="9">
        <v>20210407</v>
      </c>
      <c r="B59" s="9">
        <v>-10</v>
      </c>
      <c r="C59" s="1" t="s">
        <v>58</v>
      </c>
      <c r="D59" s="1" t="str">
        <f t="shared" si="0"/>
        <v>T_12_-10</v>
      </c>
      <c r="E59" s="1" t="str">
        <f t="shared" si="1"/>
        <v>T</v>
      </c>
      <c r="F59" s="1">
        <v>63</v>
      </c>
      <c r="G59" s="1">
        <v>51</v>
      </c>
      <c r="H59" s="1">
        <v>30</v>
      </c>
      <c r="I59" s="1">
        <f t="shared" si="2"/>
        <v>0.4</v>
      </c>
      <c r="J59" s="1">
        <v>12</v>
      </c>
    </row>
    <row r="60" spans="1:10" x14ac:dyDescent="0.4">
      <c r="A60" s="9">
        <v>20210407</v>
      </c>
      <c r="B60" s="9">
        <v>-10</v>
      </c>
      <c r="C60" s="1" t="s">
        <v>59</v>
      </c>
      <c r="D60" s="1" t="str">
        <f t="shared" si="0"/>
        <v>T_12_-10</v>
      </c>
      <c r="E60" s="1" t="str">
        <f t="shared" si="1"/>
        <v>T</v>
      </c>
      <c r="F60" s="1">
        <v>59</v>
      </c>
      <c r="G60" s="1">
        <v>52</v>
      </c>
      <c r="H60" s="1">
        <v>30</v>
      </c>
      <c r="I60" s="1">
        <f t="shared" si="2"/>
        <v>0.23333333333333334</v>
      </c>
      <c r="J60" s="1">
        <v>12</v>
      </c>
    </row>
    <row r="61" spans="1:10" x14ac:dyDescent="0.4">
      <c r="A61" s="9">
        <v>20210407</v>
      </c>
      <c r="B61" s="9">
        <v>-10</v>
      </c>
      <c r="C61" s="1" t="s">
        <v>60</v>
      </c>
      <c r="D61" s="1" t="str">
        <f t="shared" si="0"/>
        <v>T_12_-10</v>
      </c>
      <c r="E61" s="1" t="str">
        <f t="shared" si="1"/>
        <v>T</v>
      </c>
      <c r="F61" s="1">
        <v>60</v>
      </c>
      <c r="G61" s="1">
        <v>51</v>
      </c>
      <c r="H61" s="1">
        <v>30</v>
      </c>
      <c r="I61" s="1">
        <f t="shared" si="2"/>
        <v>0.3</v>
      </c>
      <c r="J61" s="1">
        <v>12</v>
      </c>
    </row>
    <row r="62" spans="1:10" x14ac:dyDescent="0.4">
      <c r="A62" s="9">
        <v>20210407</v>
      </c>
      <c r="B62" s="9">
        <v>-10</v>
      </c>
      <c r="C62" s="1" t="s">
        <v>61</v>
      </c>
      <c r="D62" s="1" t="str">
        <f t="shared" si="0"/>
        <v>T_12_-10</v>
      </c>
      <c r="E62" s="1" t="str">
        <f t="shared" si="1"/>
        <v>T</v>
      </c>
      <c r="F62" s="1">
        <v>66</v>
      </c>
      <c r="G62" s="1">
        <v>50</v>
      </c>
      <c r="H62" s="1">
        <v>30</v>
      </c>
      <c r="I62" s="1">
        <f t="shared" si="2"/>
        <v>0.53333333333333333</v>
      </c>
      <c r="J62" s="1">
        <v>12</v>
      </c>
    </row>
    <row r="63" spans="1:10" x14ac:dyDescent="0.4">
      <c r="A63" s="9">
        <v>20210407</v>
      </c>
      <c r="B63" s="9">
        <v>-10</v>
      </c>
      <c r="C63" s="1" t="s">
        <v>62</v>
      </c>
      <c r="D63" s="1" t="str">
        <f t="shared" si="0"/>
        <v>T_12_-10</v>
      </c>
      <c r="E63" s="1" t="str">
        <f t="shared" si="1"/>
        <v>T</v>
      </c>
      <c r="F63" s="1">
        <v>65</v>
      </c>
      <c r="G63" s="1">
        <v>51</v>
      </c>
      <c r="H63" s="1">
        <v>30</v>
      </c>
      <c r="I63" s="1">
        <f t="shared" si="2"/>
        <v>0.46666666666666667</v>
      </c>
      <c r="J63" s="1">
        <v>12</v>
      </c>
    </row>
    <row r="64" spans="1:10" x14ac:dyDescent="0.4">
      <c r="A64" s="9">
        <v>20210407</v>
      </c>
      <c r="B64" s="9">
        <v>-10</v>
      </c>
      <c r="C64" s="1" t="s">
        <v>63</v>
      </c>
      <c r="D64" s="1" t="str">
        <f t="shared" si="0"/>
        <v>T_12_-10</v>
      </c>
      <c r="E64" s="1" t="str">
        <f t="shared" si="1"/>
        <v>T</v>
      </c>
      <c r="F64" s="1">
        <v>64</v>
      </c>
      <c r="G64" s="1">
        <v>49</v>
      </c>
      <c r="H64" s="1">
        <v>30</v>
      </c>
      <c r="I64" s="1">
        <f t="shared" si="2"/>
        <v>0.5</v>
      </c>
      <c r="J64" s="1">
        <v>12</v>
      </c>
    </row>
    <row r="65" spans="1:10" x14ac:dyDescent="0.4">
      <c r="A65" s="9">
        <v>20210407</v>
      </c>
      <c r="B65" s="9">
        <v>-10</v>
      </c>
      <c r="C65" s="1" t="s">
        <v>64</v>
      </c>
      <c r="D65" s="1" t="str">
        <f t="shared" si="0"/>
        <v>T_12_-10</v>
      </c>
      <c r="E65" s="1" t="str">
        <f t="shared" si="1"/>
        <v>T</v>
      </c>
      <c r="F65" s="1">
        <v>64</v>
      </c>
      <c r="G65" s="1">
        <v>51</v>
      </c>
      <c r="H65" s="1">
        <v>30</v>
      </c>
      <c r="I65" s="1">
        <f t="shared" si="2"/>
        <v>0.43333333333333335</v>
      </c>
      <c r="J65" s="1">
        <v>12</v>
      </c>
    </row>
    <row r="66" spans="1:10" x14ac:dyDescent="0.4">
      <c r="A66" s="9">
        <v>20210407</v>
      </c>
      <c r="B66" s="9">
        <v>-10</v>
      </c>
      <c r="C66" s="1" t="s">
        <v>65</v>
      </c>
      <c r="D66" s="1" t="str">
        <f t="shared" ref="D66:D106" si="3">E66&amp;"_"&amp;J66&amp;"_"&amp;B66</f>
        <v>T_12_-10</v>
      </c>
      <c r="E66" s="1" t="str">
        <f t="shared" si="1"/>
        <v>T</v>
      </c>
      <c r="F66" s="1">
        <v>64</v>
      </c>
      <c r="G66" s="1">
        <v>50</v>
      </c>
      <c r="H66" s="1">
        <v>30</v>
      </c>
      <c r="I66" s="1">
        <f t="shared" si="2"/>
        <v>0.46666666666666667</v>
      </c>
      <c r="J66" s="1">
        <v>12</v>
      </c>
    </row>
    <row r="67" spans="1:10" x14ac:dyDescent="0.4">
      <c r="A67" s="9">
        <v>20210407</v>
      </c>
      <c r="B67" s="9">
        <v>-10</v>
      </c>
      <c r="C67" s="1" t="s">
        <v>66</v>
      </c>
      <c r="D67" s="1" t="str">
        <f t="shared" si="3"/>
        <v>T_12_-10</v>
      </c>
      <c r="E67" s="1" t="str">
        <f t="shared" ref="E67:E130" si="4">LEFT(C67,1)</f>
        <v>T</v>
      </c>
      <c r="F67" s="1">
        <v>64</v>
      </c>
      <c r="G67" s="1">
        <v>51</v>
      </c>
      <c r="H67" s="1">
        <v>30</v>
      </c>
      <c r="I67" s="1">
        <f t="shared" ref="I67:I135" si="5">((F67-G67)/H67)</f>
        <v>0.43333333333333335</v>
      </c>
      <c r="J67" s="1">
        <v>12</v>
      </c>
    </row>
    <row r="68" spans="1:10" x14ac:dyDescent="0.4">
      <c r="A68" s="9">
        <v>20210407</v>
      </c>
      <c r="B68" s="9">
        <v>-10</v>
      </c>
      <c r="C68" s="1" t="s">
        <v>67</v>
      </c>
      <c r="D68" s="1" t="str">
        <f t="shared" si="3"/>
        <v>T_12_-10</v>
      </c>
      <c r="E68" s="1" t="str">
        <f t="shared" si="4"/>
        <v>T</v>
      </c>
      <c r="F68" s="1">
        <v>64</v>
      </c>
      <c r="G68" s="1">
        <v>49</v>
      </c>
      <c r="H68" s="1">
        <v>30</v>
      </c>
      <c r="I68" s="1">
        <f t="shared" si="5"/>
        <v>0.5</v>
      </c>
      <c r="J68" s="1">
        <v>12</v>
      </c>
    </row>
    <row r="69" spans="1:10" x14ac:dyDescent="0.4">
      <c r="A69" s="9">
        <v>20210407</v>
      </c>
      <c r="B69" s="9">
        <v>-10</v>
      </c>
      <c r="C69" s="1" t="s">
        <v>68</v>
      </c>
      <c r="D69" s="1" t="str">
        <f t="shared" si="3"/>
        <v>T_12_-10</v>
      </c>
      <c r="E69" s="1" t="str">
        <f t="shared" si="4"/>
        <v>T</v>
      </c>
      <c r="F69" s="1">
        <v>64</v>
      </c>
      <c r="G69" s="1">
        <v>59</v>
      </c>
      <c r="H69" s="1">
        <v>45</v>
      </c>
      <c r="I69" s="1">
        <f t="shared" si="5"/>
        <v>0.1111111111111111</v>
      </c>
      <c r="J69" s="1">
        <v>12</v>
      </c>
    </row>
    <row r="70" spans="1:10" x14ac:dyDescent="0.4">
      <c r="A70" s="9">
        <v>20210407</v>
      </c>
      <c r="B70" s="9">
        <v>-10</v>
      </c>
      <c r="C70" s="1" t="s">
        <v>69</v>
      </c>
      <c r="D70" s="1" t="str">
        <f t="shared" si="3"/>
        <v>T_12_-10</v>
      </c>
      <c r="E70" s="1" t="str">
        <f t="shared" si="4"/>
        <v>T</v>
      </c>
      <c r="F70" s="1">
        <v>64</v>
      </c>
      <c r="G70" s="1">
        <v>59</v>
      </c>
      <c r="H70" s="1">
        <v>45</v>
      </c>
      <c r="I70" s="1">
        <f t="shared" si="5"/>
        <v>0.1111111111111111</v>
      </c>
      <c r="J70" s="1">
        <v>12</v>
      </c>
    </row>
    <row r="71" spans="1:10" x14ac:dyDescent="0.4">
      <c r="A71" s="9">
        <v>20210407</v>
      </c>
      <c r="B71" s="9">
        <v>-10</v>
      </c>
      <c r="C71" s="1" t="s">
        <v>70</v>
      </c>
      <c r="D71" s="1" t="str">
        <f t="shared" si="3"/>
        <v>T_12_-10</v>
      </c>
      <c r="E71" s="1" t="str">
        <f t="shared" si="4"/>
        <v>T</v>
      </c>
      <c r="F71" s="1">
        <v>63</v>
      </c>
      <c r="G71" s="1">
        <v>58</v>
      </c>
      <c r="H71" s="1">
        <v>45</v>
      </c>
      <c r="I71" s="1">
        <f t="shared" si="5"/>
        <v>0.1111111111111111</v>
      </c>
      <c r="J71" s="1">
        <v>12</v>
      </c>
    </row>
    <row r="72" spans="1:10" x14ac:dyDescent="0.4">
      <c r="A72" s="9">
        <v>20210407</v>
      </c>
      <c r="B72" s="9">
        <v>-10</v>
      </c>
      <c r="C72" s="1" t="s">
        <v>152</v>
      </c>
      <c r="D72" s="1" t="str">
        <f t="shared" si="3"/>
        <v>T_12_-10</v>
      </c>
      <c r="E72" s="1" t="str">
        <f t="shared" si="4"/>
        <v>T</v>
      </c>
      <c r="F72" s="1">
        <v>64</v>
      </c>
      <c r="G72" s="1">
        <v>58</v>
      </c>
      <c r="H72" s="1">
        <v>45</v>
      </c>
      <c r="I72" s="1">
        <f t="shared" si="5"/>
        <v>0.13333333333333333</v>
      </c>
      <c r="J72" s="1">
        <v>12</v>
      </c>
    </row>
    <row r="73" spans="1:10" x14ac:dyDescent="0.4">
      <c r="A73" s="9">
        <v>20210407</v>
      </c>
      <c r="B73" s="9">
        <v>-10</v>
      </c>
      <c r="C73" s="1" t="s">
        <v>153</v>
      </c>
      <c r="D73" s="1" t="str">
        <f t="shared" si="3"/>
        <v>T_12_-10</v>
      </c>
      <c r="E73" s="1" t="str">
        <f t="shared" si="4"/>
        <v>T</v>
      </c>
      <c r="F73" s="1">
        <v>64</v>
      </c>
      <c r="G73" s="1">
        <v>59</v>
      </c>
      <c r="H73" s="1">
        <v>45</v>
      </c>
      <c r="I73" s="1">
        <f t="shared" si="5"/>
        <v>0.1111111111111111</v>
      </c>
      <c r="J73" s="1">
        <v>12</v>
      </c>
    </row>
    <row r="74" spans="1:10" x14ac:dyDescent="0.4">
      <c r="A74" s="9">
        <v>20210407</v>
      </c>
      <c r="B74" s="9">
        <v>-10</v>
      </c>
      <c r="C74" s="1" t="s">
        <v>154</v>
      </c>
      <c r="D74" s="1" t="str">
        <f t="shared" si="3"/>
        <v>T_12_-10</v>
      </c>
      <c r="E74" s="1" t="str">
        <f t="shared" si="4"/>
        <v>T</v>
      </c>
      <c r="F74" s="1">
        <v>64</v>
      </c>
      <c r="G74" s="1">
        <v>56</v>
      </c>
      <c r="H74" s="1">
        <v>45</v>
      </c>
      <c r="I74" s="1">
        <f t="shared" si="5"/>
        <v>0.17777777777777778</v>
      </c>
      <c r="J74" s="1">
        <v>12</v>
      </c>
    </row>
    <row r="75" spans="1:10" x14ac:dyDescent="0.4">
      <c r="A75" s="9">
        <v>20210407</v>
      </c>
      <c r="B75" s="9">
        <v>-10</v>
      </c>
      <c r="C75" s="1" t="s">
        <v>155</v>
      </c>
      <c r="D75" s="1" t="str">
        <f t="shared" si="3"/>
        <v>T_12_-10</v>
      </c>
      <c r="E75" s="1" t="str">
        <f t="shared" si="4"/>
        <v>T</v>
      </c>
      <c r="F75" s="1">
        <v>64</v>
      </c>
      <c r="G75" s="1">
        <v>58</v>
      </c>
      <c r="H75" s="1">
        <v>45</v>
      </c>
      <c r="I75" s="1">
        <f t="shared" si="5"/>
        <v>0.13333333333333333</v>
      </c>
      <c r="J75" s="1">
        <v>12</v>
      </c>
    </row>
    <row r="76" spans="1:10" x14ac:dyDescent="0.4">
      <c r="A76" s="9">
        <v>20210407</v>
      </c>
      <c r="B76" s="9">
        <v>-10</v>
      </c>
      <c r="C76" s="1" t="s">
        <v>156</v>
      </c>
      <c r="D76" s="1" t="str">
        <f t="shared" si="3"/>
        <v>T_12_-10</v>
      </c>
      <c r="E76" s="1" t="str">
        <f t="shared" si="4"/>
        <v>T</v>
      </c>
      <c r="F76" s="1">
        <v>64</v>
      </c>
      <c r="G76" s="1">
        <v>59</v>
      </c>
      <c r="H76" s="1">
        <v>45</v>
      </c>
      <c r="I76" s="1">
        <f t="shared" si="5"/>
        <v>0.1111111111111111</v>
      </c>
      <c r="J76" s="1">
        <v>12</v>
      </c>
    </row>
    <row r="77" spans="1:10" x14ac:dyDescent="0.4">
      <c r="A77" s="9">
        <v>20210407</v>
      </c>
      <c r="B77" s="9">
        <v>-10</v>
      </c>
      <c r="C77" s="1" t="s">
        <v>76</v>
      </c>
      <c r="D77" s="1" t="str">
        <f t="shared" si="3"/>
        <v>D_12_-10</v>
      </c>
      <c r="E77" s="1" t="str">
        <f t="shared" si="4"/>
        <v>D</v>
      </c>
      <c r="F77" s="1">
        <v>60</v>
      </c>
      <c r="G77" s="1">
        <v>48</v>
      </c>
      <c r="H77" s="1">
        <v>45</v>
      </c>
      <c r="I77" s="1">
        <f t="shared" si="5"/>
        <v>0.26666666666666666</v>
      </c>
      <c r="J77" s="1">
        <v>12</v>
      </c>
    </row>
    <row r="78" spans="1:10" x14ac:dyDescent="0.4">
      <c r="A78" s="9">
        <v>20210407</v>
      </c>
      <c r="B78" s="9">
        <v>-10</v>
      </c>
      <c r="C78" s="1" t="s">
        <v>77</v>
      </c>
      <c r="D78" s="1" t="str">
        <f t="shared" si="3"/>
        <v>D_12_-10</v>
      </c>
      <c r="E78" s="1" t="str">
        <f t="shared" si="4"/>
        <v>D</v>
      </c>
      <c r="F78" s="1">
        <v>61</v>
      </c>
      <c r="G78" s="1">
        <v>49</v>
      </c>
      <c r="H78" s="1">
        <v>45</v>
      </c>
      <c r="I78" s="1">
        <f t="shared" si="5"/>
        <v>0.26666666666666666</v>
      </c>
      <c r="J78" s="1">
        <v>12</v>
      </c>
    </row>
    <row r="79" spans="1:10" x14ac:dyDescent="0.4">
      <c r="A79" s="9">
        <v>20210407</v>
      </c>
      <c r="B79" s="9">
        <v>-10</v>
      </c>
      <c r="C79" s="1" t="s">
        <v>78</v>
      </c>
      <c r="D79" s="1" t="str">
        <f t="shared" si="3"/>
        <v>D_12_-10</v>
      </c>
      <c r="E79" s="1" t="str">
        <f t="shared" si="4"/>
        <v>D</v>
      </c>
      <c r="F79" s="1">
        <v>61</v>
      </c>
      <c r="G79" s="1">
        <v>49</v>
      </c>
      <c r="H79" s="1">
        <v>45</v>
      </c>
      <c r="I79" s="1">
        <f t="shared" si="5"/>
        <v>0.26666666666666666</v>
      </c>
      <c r="J79" s="1">
        <v>12</v>
      </c>
    </row>
    <row r="80" spans="1:10" x14ac:dyDescent="0.4">
      <c r="A80" s="9">
        <v>20210407</v>
      </c>
      <c r="B80" s="9">
        <v>-10</v>
      </c>
      <c r="C80" s="1" t="s">
        <v>79</v>
      </c>
      <c r="D80" s="1" t="str">
        <f t="shared" si="3"/>
        <v>D_12_-10</v>
      </c>
      <c r="E80" s="1" t="str">
        <f t="shared" si="4"/>
        <v>D</v>
      </c>
      <c r="F80" s="1">
        <v>61</v>
      </c>
      <c r="G80" s="1">
        <v>49</v>
      </c>
      <c r="H80" s="1">
        <v>45</v>
      </c>
      <c r="I80" s="1">
        <f t="shared" si="5"/>
        <v>0.26666666666666666</v>
      </c>
      <c r="J80" s="1">
        <v>12</v>
      </c>
    </row>
    <row r="81" spans="1:10" x14ac:dyDescent="0.4">
      <c r="A81" s="9">
        <v>20210407</v>
      </c>
      <c r="B81" s="9">
        <v>-10</v>
      </c>
      <c r="C81" s="1" t="s">
        <v>80</v>
      </c>
      <c r="D81" s="1" t="str">
        <f t="shared" si="3"/>
        <v>D_12_-10</v>
      </c>
      <c r="E81" s="1" t="str">
        <f t="shared" si="4"/>
        <v>D</v>
      </c>
      <c r="F81" s="1">
        <v>61</v>
      </c>
      <c r="G81" s="1">
        <v>49</v>
      </c>
      <c r="H81" s="1">
        <v>45</v>
      </c>
      <c r="I81" s="1">
        <f t="shared" si="5"/>
        <v>0.26666666666666666</v>
      </c>
      <c r="J81" s="1">
        <v>12</v>
      </c>
    </row>
    <row r="82" spans="1:10" x14ac:dyDescent="0.4">
      <c r="A82" s="9">
        <v>20210407</v>
      </c>
      <c r="B82" s="9">
        <v>-10</v>
      </c>
      <c r="C82" s="1" t="s">
        <v>81</v>
      </c>
      <c r="D82" s="1" t="str">
        <f t="shared" si="3"/>
        <v>D_12_-10</v>
      </c>
      <c r="E82" s="1" t="str">
        <f t="shared" si="4"/>
        <v>D</v>
      </c>
      <c r="F82" s="1">
        <v>61</v>
      </c>
      <c r="G82" s="1">
        <v>48</v>
      </c>
      <c r="H82" s="1">
        <v>45</v>
      </c>
      <c r="I82" s="1">
        <f t="shared" si="5"/>
        <v>0.28888888888888886</v>
      </c>
      <c r="J82" s="1">
        <v>12</v>
      </c>
    </row>
    <row r="83" spans="1:10" x14ac:dyDescent="0.4">
      <c r="A83" s="9">
        <v>20210407</v>
      </c>
      <c r="B83" s="9">
        <v>-10</v>
      </c>
      <c r="C83" s="1" t="s">
        <v>82</v>
      </c>
      <c r="D83" s="1" t="str">
        <f t="shared" si="3"/>
        <v>D_12_-10</v>
      </c>
      <c r="E83" s="1" t="str">
        <f t="shared" si="4"/>
        <v>D</v>
      </c>
      <c r="F83" s="1">
        <v>61</v>
      </c>
      <c r="G83" s="1">
        <v>48</v>
      </c>
      <c r="H83" s="1">
        <v>45</v>
      </c>
      <c r="I83" s="1">
        <f t="shared" si="5"/>
        <v>0.28888888888888886</v>
      </c>
      <c r="J83" s="1">
        <v>12</v>
      </c>
    </row>
    <row r="84" spans="1:10" x14ac:dyDescent="0.4">
      <c r="A84" s="9">
        <v>20210407</v>
      </c>
      <c r="B84" s="9">
        <v>-10</v>
      </c>
      <c r="C84" s="1" t="s">
        <v>83</v>
      </c>
      <c r="D84" s="1" t="str">
        <f t="shared" si="3"/>
        <v>D_12_-10</v>
      </c>
      <c r="E84" s="1" t="str">
        <f t="shared" si="4"/>
        <v>D</v>
      </c>
      <c r="F84" s="1">
        <v>61</v>
      </c>
      <c r="G84" s="1">
        <v>48</v>
      </c>
      <c r="H84" s="1">
        <v>45</v>
      </c>
      <c r="I84" s="1">
        <f t="shared" si="5"/>
        <v>0.28888888888888886</v>
      </c>
      <c r="J84" s="1">
        <v>12</v>
      </c>
    </row>
    <row r="85" spans="1:10" x14ac:dyDescent="0.4">
      <c r="A85" s="9">
        <v>20210407</v>
      </c>
      <c r="B85" s="9">
        <v>-10</v>
      </c>
      <c r="C85" s="1" t="s">
        <v>84</v>
      </c>
      <c r="D85" s="1" t="str">
        <f t="shared" si="3"/>
        <v>D_12_-10</v>
      </c>
      <c r="E85" s="1" t="str">
        <f t="shared" si="4"/>
        <v>D</v>
      </c>
      <c r="F85" s="1">
        <v>76</v>
      </c>
      <c r="G85" s="1">
        <v>60</v>
      </c>
      <c r="H85" s="1">
        <v>45</v>
      </c>
      <c r="I85" s="1">
        <f t="shared" si="5"/>
        <v>0.35555555555555557</v>
      </c>
      <c r="J85" s="1">
        <v>12</v>
      </c>
    </row>
    <row r="86" spans="1:10" x14ac:dyDescent="0.4">
      <c r="A86" s="9">
        <v>20210407</v>
      </c>
      <c r="B86" s="9">
        <v>-10</v>
      </c>
      <c r="C86" s="1" t="s">
        <v>85</v>
      </c>
      <c r="D86" s="1" t="str">
        <f t="shared" si="3"/>
        <v>D_12_-10</v>
      </c>
      <c r="E86" s="1" t="str">
        <f t="shared" si="4"/>
        <v>D</v>
      </c>
      <c r="F86" s="1">
        <v>76</v>
      </c>
      <c r="G86" s="1">
        <v>61</v>
      </c>
      <c r="H86" s="1">
        <v>45</v>
      </c>
      <c r="I86" s="1">
        <f t="shared" si="5"/>
        <v>0.33333333333333331</v>
      </c>
      <c r="J86" s="1">
        <v>12</v>
      </c>
    </row>
    <row r="87" spans="1:10" x14ac:dyDescent="0.4">
      <c r="A87" s="9">
        <v>20210407</v>
      </c>
      <c r="B87" s="9">
        <v>-10</v>
      </c>
      <c r="C87" s="1" t="s">
        <v>86</v>
      </c>
      <c r="D87" s="1" t="str">
        <f t="shared" si="3"/>
        <v>D_12_-10</v>
      </c>
      <c r="E87" s="1" t="str">
        <f t="shared" si="4"/>
        <v>D</v>
      </c>
      <c r="F87" s="1">
        <v>77</v>
      </c>
      <c r="G87" s="1">
        <v>61</v>
      </c>
      <c r="H87" s="1">
        <v>45</v>
      </c>
      <c r="I87" s="1">
        <f t="shared" si="5"/>
        <v>0.35555555555555557</v>
      </c>
      <c r="J87" s="1">
        <v>12</v>
      </c>
    </row>
    <row r="88" spans="1:10" x14ac:dyDescent="0.4">
      <c r="A88" s="9">
        <v>20210407</v>
      </c>
      <c r="B88" s="9">
        <v>-10</v>
      </c>
      <c r="C88" s="1" t="s">
        <v>87</v>
      </c>
      <c r="D88" s="1" t="str">
        <f t="shared" si="3"/>
        <v>D_12_-10</v>
      </c>
      <c r="E88" s="1" t="str">
        <f t="shared" si="4"/>
        <v>D</v>
      </c>
      <c r="F88" s="1">
        <v>76</v>
      </c>
      <c r="G88" s="1">
        <v>60</v>
      </c>
      <c r="H88" s="1">
        <v>45</v>
      </c>
      <c r="I88" s="1">
        <f t="shared" si="5"/>
        <v>0.35555555555555557</v>
      </c>
      <c r="J88" s="1">
        <v>12</v>
      </c>
    </row>
    <row r="89" spans="1:10" x14ac:dyDescent="0.4">
      <c r="A89" s="9">
        <v>20210407</v>
      </c>
      <c r="B89" s="9">
        <v>-10</v>
      </c>
      <c r="C89" s="1" t="s">
        <v>88</v>
      </c>
      <c r="D89" s="1" t="str">
        <f t="shared" si="3"/>
        <v>D_12_-10</v>
      </c>
      <c r="E89" s="1" t="str">
        <f t="shared" si="4"/>
        <v>D</v>
      </c>
      <c r="F89" s="1">
        <v>76</v>
      </c>
      <c r="G89" s="1">
        <v>60</v>
      </c>
      <c r="H89" s="1">
        <v>45</v>
      </c>
      <c r="I89" s="1">
        <f t="shared" si="5"/>
        <v>0.35555555555555557</v>
      </c>
      <c r="J89" s="1">
        <v>12</v>
      </c>
    </row>
    <row r="90" spans="1:10" x14ac:dyDescent="0.4">
      <c r="A90" s="9">
        <v>20210407</v>
      </c>
      <c r="B90" s="9">
        <v>-10</v>
      </c>
      <c r="C90" s="1" t="s">
        <v>89</v>
      </c>
      <c r="D90" s="1" t="str">
        <f t="shared" si="3"/>
        <v>D_12_-10</v>
      </c>
      <c r="E90" s="1" t="str">
        <f t="shared" si="4"/>
        <v>D</v>
      </c>
      <c r="F90" s="1">
        <v>76</v>
      </c>
      <c r="G90" s="1">
        <v>60</v>
      </c>
      <c r="H90" s="1">
        <v>45</v>
      </c>
      <c r="I90" s="1">
        <f t="shared" si="5"/>
        <v>0.35555555555555557</v>
      </c>
      <c r="J90" s="1">
        <v>12</v>
      </c>
    </row>
    <row r="91" spans="1:10" x14ac:dyDescent="0.4">
      <c r="A91" s="9">
        <v>20210407</v>
      </c>
      <c r="B91" s="9">
        <v>-10</v>
      </c>
      <c r="C91" s="1" t="s">
        <v>90</v>
      </c>
      <c r="D91" s="1" t="str">
        <f t="shared" si="3"/>
        <v>D_12_-10</v>
      </c>
      <c r="E91" s="1" t="str">
        <f t="shared" si="4"/>
        <v>D</v>
      </c>
      <c r="F91" s="1">
        <v>76</v>
      </c>
      <c r="G91" s="1">
        <v>60</v>
      </c>
      <c r="H91" s="1">
        <v>45</v>
      </c>
      <c r="I91" s="1">
        <f t="shared" si="5"/>
        <v>0.35555555555555557</v>
      </c>
      <c r="J91" s="1">
        <v>12</v>
      </c>
    </row>
    <row r="92" spans="1:10" x14ac:dyDescent="0.4">
      <c r="A92" s="9">
        <v>20210407</v>
      </c>
      <c r="B92" s="9">
        <v>-10</v>
      </c>
      <c r="C92" s="1" t="s">
        <v>91</v>
      </c>
      <c r="D92" s="1" t="str">
        <f t="shared" si="3"/>
        <v>D_12_-10</v>
      </c>
      <c r="E92" s="1" t="str">
        <f t="shared" si="4"/>
        <v>D</v>
      </c>
      <c r="F92" s="1">
        <v>76</v>
      </c>
      <c r="G92" s="1">
        <v>59</v>
      </c>
      <c r="H92" s="1">
        <v>45</v>
      </c>
      <c r="I92" s="1">
        <f t="shared" si="5"/>
        <v>0.37777777777777777</v>
      </c>
      <c r="J92" s="1">
        <v>12</v>
      </c>
    </row>
    <row r="93" spans="1:10" x14ac:dyDescent="0.4">
      <c r="A93" s="9">
        <v>20210407</v>
      </c>
      <c r="B93" s="9">
        <v>-10</v>
      </c>
      <c r="C93" s="1" t="s">
        <v>92</v>
      </c>
      <c r="D93" s="1" t="str">
        <f t="shared" si="3"/>
        <v>D_12_-10</v>
      </c>
      <c r="E93" s="1" t="str">
        <f t="shared" si="4"/>
        <v>D</v>
      </c>
      <c r="F93" s="1">
        <v>76</v>
      </c>
      <c r="G93" s="1">
        <v>59</v>
      </c>
      <c r="H93" s="1">
        <v>45</v>
      </c>
      <c r="I93" s="1">
        <f t="shared" si="5"/>
        <v>0.37777777777777777</v>
      </c>
      <c r="J93" s="1">
        <v>12</v>
      </c>
    </row>
    <row r="94" spans="1:10" x14ac:dyDescent="0.4">
      <c r="A94" s="9">
        <v>20210407</v>
      </c>
      <c r="B94" s="9">
        <v>-10</v>
      </c>
      <c r="C94" s="1" t="s">
        <v>93</v>
      </c>
      <c r="D94" s="1" t="str">
        <f t="shared" si="3"/>
        <v>D_12_-10</v>
      </c>
      <c r="E94" s="1" t="str">
        <f t="shared" si="4"/>
        <v>D</v>
      </c>
      <c r="F94" s="1">
        <v>75</v>
      </c>
      <c r="G94" s="1">
        <v>58</v>
      </c>
      <c r="H94" s="1">
        <v>45</v>
      </c>
      <c r="I94" s="1">
        <f t="shared" si="5"/>
        <v>0.37777777777777777</v>
      </c>
      <c r="J94" s="1">
        <v>12</v>
      </c>
    </row>
    <row r="95" spans="1:10" x14ac:dyDescent="0.4">
      <c r="A95" s="9">
        <v>20210407</v>
      </c>
      <c r="B95" s="9">
        <v>-10</v>
      </c>
      <c r="C95" s="1" t="s">
        <v>94</v>
      </c>
      <c r="D95" s="1" t="str">
        <f t="shared" si="3"/>
        <v>D_12_-10</v>
      </c>
      <c r="E95" s="1" t="str">
        <f t="shared" si="4"/>
        <v>D</v>
      </c>
      <c r="F95" s="1">
        <v>76</v>
      </c>
      <c r="G95" s="1">
        <v>62</v>
      </c>
      <c r="H95" s="1">
        <v>45</v>
      </c>
      <c r="I95" s="1">
        <f t="shared" si="5"/>
        <v>0.31111111111111112</v>
      </c>
      <c r="J95" s="1">
        <v>12</v>
      </c>
    </row>
    <row r="96" spans="1:10" x14ac:dyDescent="0.4">
      <c r="A96" s="9">
        <v>20210407</v>
      </c>
      <c r="B96" s="9">
        <v>-10</v>
      </c>
      <c r="C96" s="1" t="s">
        <v>95</v>
      </c>
      <c r="D96" s="1" t="str">
        <f t="shared" si="3"/>
        <v>D_12_-10</v>
      </c>
      <c r="E96" s="1" t="str">
        <f t="shared" si="4"/>
        <v>D</v>
      </c>
      <c r="F96" s="1">
        <v>76</v>
      </c>
      <c r="G96" s="1">
        <v>61</v>
      </c>
      <c r="H96" s="1">
        <v>45</v>
      </c>
      <c r="I96" s="1">
        <f t="shared" si="5"/>
        <v>0.33333333333333331</v>
      </c>
      <c r="J96" s="1">
        <v>12</v>
      </c>
    </row>
    <row r="97" spans="1:10" x14ac:dyDescent="0.4">
      <c r="A97" s="9">
        <v>20210407</v>
      </c>
      <c r="B97" s="9">
        <v>-10</v>
      </c>
      <c r="C97" s="1" t="s">
        <v>96</v>
      </c>
      <c r="D97" s="1" t="str">
        <f t="shared" si="3"/>
        <v>D_12_-10</v>
      </c>
      <c r="E97" s="1" t="str">
        <f t="shared" si="4"/>
        <v>D</v>
      </c>
      <c r="F97" s="1">
        <v>76</v>
      </c>
      <c r="G97" s="1">
        <v>61</v>
      </c>
      <c r="H97" s="1">
        <v>45</v>
      </c>
      <c r="I97" s="1">
        <f t="shared" si="5"/>
        <v>0.33333333333333331</v>
      </c>
      <c r="J97" s="1">
        <v>12</v>
      </c>
    </row>
    <row r="98" spans="1:10" x14ac:dyDescent="0.4">
      <c r="A98" s="9">
        <v>20210407</v>
      </c>
      <c r="B98" s="9">
        <v>-10</v>
      </c>
      <c r="C98" s="1" t="s">
        <v>97</v>
      </c>
      <c r="D98" s="1" t="str">
        <f t="shared" si="3"/>
        <v>D_12_-10</v>
      </c>
      <c r="E98" s="1" t="str">
        <f t="shared" si="4"/>
        <v>D</v>
      </c>
      <c r="F98" s="1">
        <v>76</v>
      </c>
      <c r="G98" s="1">
        <v>61</v>
      </c>
      <c r="H98" s="1">
        <v>45</v>
      </c>
      <c r="I98" s="1">
        <f t="shared" si="5"/>
        <v>0.33333333333333331</v>
      </c>
      <c r="J98" s="1">
        <v>12</v>
      </c>
    </row>
    <row r="99" spans="1:10" x14ac:dyDescent="0.4">
      <c r="A99" s="9">
        <v>20210407</v>
      </c>
      <c r="B99" s="9">
        <v>-10</v>
      </c>
      <c r="C99" s="1" t="s">
        <v>98</v>
      </c>
      <c r="D99" s="1" t="str">
        <f t="shared" si="3"/>
        <v>D_12_-10</v>
      </c>
      <c r="E99" s="1" t="str">
        <f t="shared" si="4"/>
        <v>D</v>
      </c>
      <c r="F99" s="1">
        <v>76</v>
      </c>
      <c r="G99" s="1">
        <v>61</v>
      </c>
      <c r="H99" s="1">
        <v>45</v>
      </c>
      <c r="I99" s="1">
        <f t="shared" si="5"/>
        <v>0.33333333333333331</v>
      </c>
      <c r="J99" s="1">
        <v>12</v>
      </c>
    </row>
    <row r="100" spans="1:10" x14ac:dyDescent="0.4">
      <c r="A100" s="9">
        <v>20210407</v>
      </c>
      <c r="B100" s="9">
        <v>-10</v>
      </c>
      <c r="C100" s="1" t="s">
        <v>99</v>
      </c>
      <c r="D100" s="1" t="str">
        <f t="shared" si="3"/>
        <v>D_12_-10</v>
      </c>
      <c r="E100" s="1" t="str">
        <f t="shared" si="4"/>
        <v>D</v>
      </c>
      <c r="F100" s="1">
        <v>75</v>
      </c>
      <c r="G100" s="1">
        <v>60</v>
      </c>
      <c r="H100" s="1">
        <v>45</v>
      </c>
      <c r="I100" s="1">
        <f t="shared" si="5"/>
        <v>0.33333333333333331</v>
      </c>
      <c r="J100" s="1">
        <v>12</v>
      </c>
    </row>
    <row r="101" spans="1:10" x14ac:dyDescent="0.4">
      <c r="A101" s="9">
        <v>20210407</v>
      </c>
      <c r="B101" s="9">
        <v>-10</v>
      </c>
      <c r="C101" s="1" t="s">
        <v>100</v>
      </c>
      <c r="D101" s="1" t="str">
        <f t="shared" si="3"/>
        <v>D_12_-10</v>
      </c>
      <c r="E101" s="1" t="str">
        <f t="shared" si="4"/>
        <v>D</v>
      </c>
      <c r="F101" s="1">
        <v>76</v>
      </c>
      <c r="G101" s="1">
        <v>59</v>
      </c>
      <c r="H101" s="1">
        <v>45</v>
      </c>
      <c r="I101" s="1">
        <f t="shared" si="5"/>
        <v>0.37777777777777777</v>
      </c>
      <c r="J101" s="1">
        <v>12</v>
      </c>
    </row>
    <row r="102" spans="1:10" x14ac:dyDescent="0.4">
      <c r="A102" s="9">
        <v>20210407</v>
      </c>
      <c r="B102" s="9">
        <v>-10</v>
      </c>
      <c r="C102" s="1" t="s">
        <v>101</v>
      </c>
      <c r="D102" s="1" t="str">
        <f t="shared" si="3"/>
        <v>D_12_-10</v>
      </c>
      <c r="E102" s="1" t="str">
        <f t="shared" si="4"/>
        <v>D</v>
      </c>
      <c r="F102" s="1">
        <v>76</v>
      </c>
      <c r="G102" s="1">
        <v>62</v>
      </c>
      <c r="H102" s="1">
        <v>45</v>
      </c>
      <c r="I102" s="1">
        <f t="shared" si="5"/>
        <v>0.31111111111111112</v>
      </c>
      <c r="J102" s="1">
        <v>12</v>
      </c>
    </row>
    <row r="103" spans="1:10" x14ac:dyDescent="0.4">
      <c r="A103" s="9">
        <v>20210407</v>
      </c>
      <c r="B103" s="9">
        <v>-10</v>
      </c>
      <c r="C103" s="1" t="s">
        <v>102</v>
      </c>
      <c r="D103" s="1" t="str">
        <f t="shared" si="3"/>
        <v>D_12_-10</v>
      </c>
      <c r="E103" s="1" t="str">
        <f t="shared" si="4"/>
        <v>D</v>
      </c>
      <c r="F103" s="1">
        <v>75</v>
      </c>
      <c r="G103" s="1">
        <v>61</v>
      </c>
      <c r="H103" s="1">
        <v>45</v>
      </c>
      <c r="I103" s="1">
        <f t="shared" si="5"/>
        <v>0.31111111111111112</v>
      </c>
      <c r="J103" s="1">
        <v>12</v>
      </c>
    </row>
    <row r="104" spans="1:10" x14ac:dyDescent="0.4">
      <c r="A104" s="9">
        <v>20210407</v>
      </c>
      <c r="B104" s="9">
        <v>-10</v>
      </c>
      <c r="C104" s="1" t="s">
        <v>103</v>
      </c>
      <c r="D104" s="1" t="str">
        <f t="shared" si="3"/>
        <v>D_12_-10</v>
      </c>
      <c r="E104" s="1" t="str">
        <f t="shared" si="4"/>
        <v>D</v>
      </c>
      <c r="F104" s="1">
        <v>74</v>
      </c>
      <c r="G104" s="1">
        <v>61</v>
      </c>
      <c r="H104" s="1">
        <v>45</v>
      </c>
      <c r="I104" s="1">
        <f t="shared" si="5"/>
        <v>0.28888888888888886</v>
      </c>
      <c r="J104" s="1">
        <v>12</v>
      </c>
    </row>
    <row r="105" spans="1:10" x14ac:dyDescent="0.4">
      <c r="A105" s="9">
        <v>20210407</v>
      </c>
      <c r="B105" s="9">
        <v>-10</v>
      </c>
      <c r="C105" s="1" t="s">
        <v>104</v>
      </c>
      <c r="D105" s="1" t="str">
        <f t="shared" si="3"/>
        <v>D_12_-10</v>
      </c>
      <c r="E105" s="1" t="str">
        <f t="shared" si="4"/>
        <v>D</v>
      </c>
      <c r="F105" s="1">
        <v>76</v>
      </c>
      <c r="G105" s="1">
        <v>61</v>
      </c>
      <c r="H105" s="1">
        <v>45</v>
      </c>
      <c r="I105" s="1">
        <f t="shared" si="5"/>
        <v>0.33333333333333331</v>
      </c>
      <c r="J105" s="1">
        <v>12</v>
      </c>
    </row>
    <row r="106" spans="1:10" x14ac:dyDescent="0.4">
      <c r="A106" s="9">
        <v>20210407</v>
      </c>
      <c r="B106" s="9">
        <v>-10</v>
      </c>
      <c r="C106" s="1" t="s">
        <v>105</v>
      </c>
      <c r="D106" s="1" t="str">
        <f t="shared" si="3"/>
        <v>D_12_-10</v>
      </c>
      <c r="E106" s="1" t="str">
        <f t="shared" si="4"/>
        <v>D</v>
      </c>
      <c r="F106" s="1">
        <v>60</v>
      </c>
      <c r="G106" s="1">
        <v>51</v>
      </c>
      <c r="H106" s="1">
        <v>40</v>
      </c>
      <c r="I106" s="1">
        <f t="shared" si="5"/>
        <v>0.22500000000000001</v>
      </c>
      <c r="J106" s="1">
        <v>12</v>
      </c>
    </row>
    <row r="107" spans="1:10" x14ac:dyDescent="0.4">
      <c r="A107" s="9">
        <v>20210407</v>
      </c>
      <c r="B107" s="9">
        <v>-10</v>
      </c>
      <c r="C107" s="1" t="s">
        <v>106</v>
      </c>
      <c r="D107" s="1" t="str">
        <f>E107&amp;"_"&amp;J107&amp;"_"&amp;B107</f>
        <v>D_12_-10</v>
      </c>
      <c r="E107" s="1" t="str">
        <f t="shared" si="4"/>
        <v>D</v>
      </c>
      <c r="F107" s="1">
        <v>59</v>
      </c>
      <c r="G107" s="1">
        <v>51</v>
      </c>
      <c r="H107" s="1">
        <v>40</v>
      </c>
      <c r="I107" s="1">
        <f t="shared" si="5"/>
        <v>0.2</v>
      </c>
      <c r="J107" s="1">
        <v>12</v>
      </c>
    </row>
    <row r="108" spans="1:10" x14ac:dyDescent="0.4">
      <c r="A108" s="9">
        <v>20210407</v>
      </c>
      <c r="B108" s="9">
        <v>-10</v>
      </c>
      <c r="C108" s="1" t="s">
        <v>107</v>
      </c>
      <c r="D108" s="1" t="str">
        <f t="shared" ref="D108:D151" si="6">E108&amp;"_"&amp;J108&amp;"_"&amp;B108</f>
        <v>D_12_-10</v>
      </c>
      <c r="E108" s="1" t="str">
        <f t="shared" si="4"/>
        <v>D</v>
      </c>
      <c r="F108" s="1">
        <v>76</v>
      </c>
      <c r="G108" s="1">
        <v>61</v>
      </c>
      <c r="H108" s="1">
        <v>40</v>
      </c>
      <c r="I108" s="1">
        <f t="shared" si="5"/>
        <v>0.375</v>
      </c>
      <c r="J108" s="1">
        <v>12</v>
      </c>
    </row>
    <row r="109" spans="1:10" x14ac:dyDescent="0.4">
      <c r="A109" s="9">
        <v>20210407</v>
      </c>
      <c r="B109" s="9">
        <v>-10</v>
      </c>
      <c r="C109" s="1" t="s">
        <v>108</v>
      </c>
      <c r="D109" s="1" t="str">
        <f t="shared" si="6"/>
        <v>D_12_-10</v>
      </c>
      <c r="E109" s="1" t="str">
        <f t="shared" si="4"/>
        <v>D</v>
      </c>
      <c r="F109" s="1">
        <v>59</v>
      </c>
      <c r="G109" s="1">
        <v>51</v>
      </c>
      <c r="H109" s="1">
        <v>40</v>
      </c>
      <c r="I109" s="1">
        <f t="shared" si="5"/>
        <v>0.2</v>
      </c>
      <c r="J109" s="1">
        <v>12</v>
      </c>
    </row>
    <row r="110" spans="1:10" x14ac:dyDescent="0.4">
      <c r="A110" s="9">
        <v>20210407</v>
      </c>
      <c r="B110" s="9">
        <v>-10</v>
      </c>
      <c r="C110" s="1" t="s">
        <v>109</v>
      </c>
      <c r="D110" s="1" t="str">
        <f t="shared" si="6"/>
        <v>D_12_-10</v>
      </c>
      <c r="E110" s="1" t="str">
        <f t="shared" si="4"/>
        <v>D</v>
      </c>
      <c r="F110" s="1">
        <v>76</v>
      </c>
      <c r="G110" s="1">
        <v>62</v>
      </c>
      <c r="H110" s="1">
        <v>40</v>
      </c>
      <c r="I110" s="1">
        <f t="shared" si="5"/>
        <v>0.35</v>
      </c>
      <c r="J110" s="1">
        <v>12</v>
      </c>
    </row>
    <row r="111" spans="1:10" x14ac:dyDescent="0.4">
      <c r="A111" s="9">
        <v>20210407</v>
      </c>
      <c r="B111" s="9">
        <v>-10</v>
      </c>
      <c r="C111" s="1" t="s">
        <v>110</v>
      </c>
      <c r="D111" s="1" t="str">
        <f t="shared" si="6"/>
        <v>D_12_-10</v>
      </c>
      <c r="E111" s="1" t="str">
        <f t="shared" si="4"/>
        <v>D</v>
      </c>
      <c r="F111" s="1">
        <v>59</v>
      </c>
      <c r="G111" s="1">
        <v>50</v>
      </c>
      <c r="H111" s="1">
        <v>40</v>
      </c>
      <c r="I111" s="1">
        <f t="shared" si="5"/>
        <v>0.22500000000000001</v>
      </c>
      <c r="J111" s="1">
        <v>12</v>
      </c>
    </row>
    <row r="112" spans="1:10" x14ac:dyDescent="0.4">
      <c r="A112" s="9">
        <v>20210407</v>
      </c>
      <c r="B112" s="9">
        <v>-10</v>
      </c>
      <c r="C112" s="1" t="s">
        <v>111</v>
      </c>
      <c r="D112" s="1" t="str">
        <f t="shared" si="6"/>
        <v>D_12_-10</v>
      </c>
      <c r="E112" s="1" t="str">
        <f t="shared" si="4"/>
        <v>D</v>
      </c>
      <c r="F112" s="1">
        <v>60</v>
      </c>
      <c r="G112" s="1">
        <v>49</v>
      </c>
      <c r="H112" s="1">
        <v>40</v>
      </c>
      <c r="I112" s="1">
        <f t="shared" si="5"/>
        <v>0.27500000000000002</v>
      </c>
      <c r="J112" s="1">
        <v>12</v>
      </c>
    </row>
    <row r="113" spans="1:10" x14ac:dyDescent="0.4">
      <c r="A113" s="9">
        <v>20210407</v>
      </c>
      <c r="B113" s="9">
        <v>-10</v>
      </c>
      <c r="C113" s="1" t="s">
        <v>112</v>
      </c>
      <c r="D113" s="1" t="str">
        <f t="shared" si="6"/>
        <v>D_12_-10</v>
      </c>
      <c r="E113" s="1" t="str">
        <f t="shared" si="4"/>
        <v>D</v>
      </c>
      <c r="F113" s="1">
        <v>76</v>
      </c>
      <c r="G113" s="1">
        <v>61</v>
      </c>
      <c r="H113" s="1">
        <v>40</v>
      </c>
      <c r="I113" s="1">
        <f t="shared" si="5"/>
        <v>0.375</v>
      </c>
      <c r="J113" s="1">
        <v>12</v>
      </c>
    </row>
    <row r="114" spans="1:10" x14ac:dyDescent="0.4">
      <c r="A114" s="9">
        <v>20210407</v>
      </c>
      <c r="B114" s="9">
        <v>-10</v>
      </c>
      <c r="C114" s="1" t="s">
        <v>113</v>
      </c>
      <c r="D114" s="1" t="str">
        <f t="shared" si="6"/>
        <v>D_12_-10</v>
      </c>
      <c r="E114" s="1" t="str">
        <f t="shared" si="4"/>
        <v>D</v>
      </c>
      <c r="F114" s="1">
        <v>60</v>
      </c>
      <c r="G114" s="1">
        <v>48</v>
      </c>
      <c r="H114" s="1">
        <v>40</v>
      </c>
      <c r="I114" s="1">
        <f t="shared" si="5"/>
        <v>0.3</v>
      </c>
      <c r="J114" s="1">
        <v>12</v>
      </c>
    </row>
    <row r="115" spans="1:10" x14ac:dyDescent="0.4">
      <c r="A115" s="9">
        <v>20210407</v>
      </c>
      <c r="B115" s="9">
        <v>-10</v>
      </c>
      <c r="C115" s="1" t="s">
        <v>114</v>
      </c>
      <c r="D115" s="1" t="str">
        <f t="shared" si="6"/>
        <v>D_12_-10</v>
      </c>
      <c r="E115" s="1" t="str">
        <f t="shared" si="4"/>
        <v>D</v>
      </c>
      <c r="F115" s="1">
        <v>76</v>
      </c>
      <c r="G115" s="1">
        <v>57</v>
      </c>
      <c r="H115" s="1">
        <v>45</v>
      </c>
      <c r="I115" s="1">
        <f t="shared" si="5"/>
        <v>0.42222222222222222</v>
      </c>
      <c r="J115" s="1">
        <v>12</v>
      </c>
    </row>
    <row r="116" spans="1:10" x14ac:dyDescent="0.4">
      <c r="A116" s="9">
        <v>20210407</v>
      </c>
      <c r="B116" s="9">
        <v>-10</v>
      </c>
      <c r="C116" s="1" t="s">
        <v>115</v>
      </c>
      <c r="D116" s="1" t="str">
        <f t="shared" si="6"/>
        <v>D_12_-10</v>
      </c>
      <c r="E116" s="1" t="str">
        <f t="shared" si="4"/>
        <v>D</v>
      </c>
      <c r="F116" s="1">
        <v>76</v>
      </c>
      <c r="G116" s="1">
        <v>57</v>
      </c>
      <c r="H116" s="1">
        <v>45</v>
      </c>
      <c r="I116" s="1">
        <f t="shared" si="5"/>
        <v>0.42222222222222222</v>
      </c>
      <c r="J116" s="1">
        <v>12</v>
      </c>
    </row>
    <row r="117" spans="1:10" x14ac:dyDescent="0.4">
      <c r="A117" s="9">
        <v>20210407</v>
      </c>
      <c r="B117" s="9">
        <v>-10</v>
      </c>
      <c r="C117" s="1" t="s">
        <v>116</v>
      </c>
      <c r="D117" s="1" t="str">
        <f t="shared" si="6"/>
        <v>D_12_-10</v>
      </c>
      <c r="E117" s="1" t="str">
        <f t="shared" si="4"/>
        <v>D</v>
      </c>
      <c r="F117" s="1">
        <v>77</v>
      </c>
      <c r="G117" s="1">
        <v>59</v>
      </c>
      <c r="H117" s="1">
        <v>45</v>
      </c>
      <c r="I117" s="1">
        <f t="shared" si="5"/>
        <v>0.4</v>
      </c>
      <c r="J117" s="1">
        <v>12</v>
      </c>
    </row>
    <row r="118" spans="1:10" x14ac:dyDescent="0.4">
      <c r="A118" s="9">
        <v>20210407</v>
      </c>
      <c r="B118" s="9">
        <v>-10</v>
      </c>
      <c r="C118" s="1" t="s">
        <v>117</v>
      </c>
      <c r="D118" s="1" t="str">
        <f t="shared" si="6"/>
        <v>D_12_-10</v>
      </c>
      <c r="E118" s="1" t="str">
        <f t="shared" si="4"/>
        <v>D</v>
      </c>
      <c r="F118" s="1">
        <v>61</v>
      </c>
      <c r="G118" s="1">
        <v>47</v>
      </c>
      <c r="H118" s="1">
        <v>40</v>
      </c>
      <c r="I118" s="1">
        <f t="shared" si="5"/>
        <v>0.35</v>
      </c>
      <c r="J118" s="1">
        <v>12</v>
      </c>
    </row>
    <row r="119" spans="1:10" x14ac:dyDescent="0.4">
      <c r="A119" s="9">
        <v>20210407</v>
      </c>
      <c r="B119" s="9">
        <v>-10</v>
      </c>
      <c r="C119" s="1" t="s">
        <v>118</v>
      </c>
      <c r="D119" s="1" t="str">
        <f t="shared" si="6"/>
        <v>D_12_-10</v>
      </c>
      <c r="E119" s="1" t="str">
        <f t="shared" si="4"/>
        <v>D</v>
      </c>
      <c r="F119" s="1">
        <v>74</v>
      </c>
      <c r="G119" s="1">
        <v>64</v>
      </c>
      <c r="H119" s="1">
        <v>45</v>
      </c>
      <c r="I119" s="1">
        <f t="shared" si="5"/>
        <v>0.22222222222222221</v>
      </c>
      <c r="J119" s="1">
        <v>12</v>
      </c>
    </row>
    <row r="120" spans="1:10" x14ac:dyDescent="0.4">
      <c r="A120" s="9">
        <v>20210407</v>
      </c>
      <c r="B120" s="9">
        <v>-10</v>
      </c>
      <c r="C120" s="1" t="s">
        <v>119</v>
      </c>
      <c r="D120" s="1" t="str">
        <f t="shared" si="6"/>
        <v>D_12_-10</v>
      </c>
      <c r="E120" s="1" t="str">
        <f t="shared" si="4"/>
        <v>D</v>
      </c>
      <c r="F120" s="1">
        <v>74</v>
      </c>
      <c r="G120" s="1">
        <v>64</v>
      </c>
      <c r="H120" s="1">
        <v>45</v>
      </c>
      <c r="I120" s="1">
        <f t="shared" si="5"/>
        <v>0.22222222222222221</v>
      </c>
      <c r="J120" s="1">
        <v>12</v>
      </c>
    </row>
    <row r="121" spans="1:10" x14ac:dyDescent="0.4">
      <c r="A121" s="9">
        <v>20210407</v>
      </c>
      <c r="B121" s="9">
        <v>-10</v>
      </c>
      <c r="C121" s="1" t="s">
        <v>120</v>
      </c>
      <c r="D121" s="1" t="str">
        <f t="shared" si="6"/>
        <v>D_12_-10</v>
      </c>
      <c r="E121" s="1" t="str">
        <f t="shared" si="4"/>
        <v>D</v>
      </c>
      <c r="F121" s="1">
        <v>74</v>
      </c>
      <c r="G121" s="1">
        <v>63</v>
      </c>
      <c r="H121" s="1">
        <v>45</v>
      </c>
      <c r="I121" s="1">
        <f t="shared" si="5"/>
        <v>0.24444444444444444</v>
      </c>
      <c r="J121" s="1">
        <v>12</v>
      </c>
    </row>
    <row r="122" spans="1:10" x14ac:dyDescent="0.4">
      <c r="A122" s="9">
        <v>20210407</v>
      </c>
      <c r="B122" s="9">
        <v>-10</v>
      </c>
      <c r="C122" s="1" t="s">
        <v>121</v>
      </c>
      <c r="D122" s="1" t="str">
        <f t="shared" si="6"/>
        <v>D_12_-10</v>
      </c>
      <c r="E122" s="1" t="str">
        <f t="shared" si="4"/>
        <v>D</v>
      </c>
      <c r="F122" s="1">
        <v>74</v>
      </c>
      <c r="G122" s="1">
        <v>64</v>
      </c>
      <c r="H122" s="1">
        <v>45</v>
      </c>
      <c r="I122" s="1">
        <f t="shared" si="5"/>
        <v>0.22222222222222221</v>
      </c>
      <c r="J122" s="1">
        <v>12</v>
      </c>
    </row>
    <row r="123" spans="1:10" x14ac:dyDescent="0.4">
      <c r="A123" s="9">
        <v>20210407</v>
      </c>
      <c r="B123" s="9">
        <v>-10</v>
      </c>
      <c r="C123" s="1" t="s">
        <v>122</v>
      </c>
      <c r="D123" s="1" t="str">
        <f t="shared" si="6"/>
        <v>D_12_-10</v>
      </c>
      <c r="E123" s="1" t="str">
        <f t="shared" si="4"/>
        <v>D</v>
      </c>
      <c r="F123" s="1">
        <v>75</v>
      </c>
      <c r="G123" s="1">
        <v>64</v>
      </c>
      <c r="H123" s="1">
        <v>45</v>
      </c>
      <c r="I123" s="1">
        <f t="shared" si="5"/>
        <v>0.24444444444444444</v>
      </c>
      <c r="J123" s="1">
        <v>12</v>
      </c>
    </row>
    <row r="124" spans="1:10" x14ac:dyDescent="0.4">
      <c r="A124" s="9">
        <v>20210407</v>
      </c>
      <c r="B124" s="9">
        <v>-10</v>
      </c>
      <c r="C124" s="1" t="s">
        <v>123</v>
      </c>
      <c r="D124" s="1" t="str">
        <f t="shared" si="6"/>
        <v>D_12_-10</v>
      </c>
      <c r="E124" s="1" t="str">
        <f t="shared" si="4"/>
        <v>D</v>
      </c>
      <c r="F124" s="1">
        <v>74</v>
      </c>
      <c r="G124" s="1">
        <v>64</v>
      </c>
      <c r="H124" s="1">
        <v>45</v>
      </c>
      <c r="I124" s="1">
        <f t="shared" si="5"/>
        <v>0.22222222222222221</v>
      </c>
      <c r="J124" s="1">
        <v>12</v>
      </c>
    </row>
    <row r="125" spans="1:10" x14ac:dyDescent="0.4">
      <c r="A125" s="9">
        <v>20210407</v>
      </c>
      <c r="B125" s="9">
        <v>-10</v>
      </c>
      <c r="C125" s="1" t="s">
        <v>124</v>
      </c>
      <c r="D125" s="1" t="str">
        <f t="shared" si="6"/>
        <v>D_12_-10</v>
      </c>
      <c r="E125" s="1" t="str">
        <f t="shared" si="4"/>
        <v>D</v>
      </c>
      <c r="F125" s="1">
        <v>61</v>
      </c>
      <c r="G125" s="1">
        <v>48</v>
      </c>
      <c r="H125" s="1">
        <v>40</v>
      </c>
      <c r="I125" s="1">
        <f t="shared" si="5"/>
        <v>0.32500000000000001</v>
      </c>
      <c r="J125" s="1">
        <v>12</v>
      </c>
    </row>
    <row r="126" spans="1:10" x14ac:dyDescent="0.4">
      <c r="A126" s="9">
        <v>20210407</v>
      </c>
      <c r="B126" s="9">
        <v>-10</v>
      </c>
      <c r="C126" s="1" t="s">
        <v>125</v>
      </c>
      <c r="D126" s="1" t="str">
        <f t="shared" si="6"/>
        <v>D_12_-10</v>
      </c>
      <c r="E126" s="1" t="str">
        <f t="shared" si="4"/>
        <v>D</v>
      </c>
      <c r="F126" s="1">
        <v>75</v>
      </c>
      <c r="G126" s="1">
        <v>64</v>
      </c>
      <c r="H126" s="1">
        <v>45</v>
      </c>
      <c r="I126" s="1">
        <f t="shared" si="5"/>
        <v>0.24444444444444444</v>
      </c>
      <c r="J126" s="1">
        <v>12</v>
      </c>
    </row>
    <row r="127" spans="1:10" x14ac:dyDescent="0.4">
      <c r="A127" s="9">
        <v>20210407</v>
      </c>
      <c r="B127" s="9">
        <v>-10</v>
      </c>
      <c r="C127" s="1" t="s">
        <v>126</v>
      </c>
      <c r="D127" s="1" t="str">
        <f t="shared" si="6"/>
        <v>D_12_-10</v>
      </c>
      <c r="E127" s="1" t="str">
        <f t="shared" si="4"/>
        <v>D</v>
      </c>
      <c r="F127" s="1">
        <v>75</v>
      </c>
      <c r="G127" s="1">
        <v>63</v>
      </c>
      <c r="H127" s="1">
        <v>45</v>
      </c>
      <c r="I127" s="1">
        <f t="shared" si="5"/>
        <v>0.26666666666666666</v>
      </c>
      <c r="J127" s="1">
        <v>12</v>
      </c>
    </row>
    <row r="128" spans="1:10" x14ac:dyDescent="0.4">
      <c r="A128" s="9">
        <v>20210407</v>
      </c>
      <c r="B128" s="9">
        <v>-10</v>
      </c>
      <c r="C128" s="1" t="s">
        <v>127</v>
      </c>
      <c r="D128" s="1" t="str">
        <f t="shared" si="6"/>
        <v>D_12_-10</v>
      </c>
      <c r="E128" s="1" t="str">
        <f t="shared" si="4"/>
        <v>D</v>
      </c>
      <c r="F128" s="1">
        <v>60</v>
      </c>
      <c r="G128" s="1">
        <v>47</v>
      </c>
      <c r="H128" s="1">
        <v>40</v>
      </c>
      <c r="I128" s="1">
        <f t="shared" si="5"/>
        <v>0.32500000000000001</v>
      </c>
      <c r="J128" s="1">
        <v>12</v>
      </c>
    </row>
    <row r="129" spans="1:10" x14ac:dyDescent="0.4">
      <c r="A129" s="9">
        <v>20210407</v>
      </c>
      <c r="B129" s="9">
        <v>-10</v>
      </c>
      <c r="C129" s="1" t="s">
        <v>128</v>
      </c>
      <c r="D129" s="1" t="str">
        <f t="shared" si="6"/>
        <v>D_12_-10</v>
      </c>
      <c r="E129" s="1" t="str">
        <f t="shared" si="4"/>
        <v>D</v>
      </c>
      <c r="F129" s="1">
        <v>75</v>
      </c>
      <c r="G129" s="1">
        <v>64</v>
      </c>
      <c r="H129" s="1">
        <v>45</v>
      </c>
      <c r="I129" s="1">
        <f t="shared" si="5"/>
        <v>0.24444444444444444</v>
      </c>
      <c r="J129" s="1">
        <v>12</v>
      </c>
    </row>
    <row r="130" spans="1:10" x14ac:dyDescent="0.4">
      <c r="A130" s="9">
        <v>20210407</v>
      </c>
      <c r="B130" s="9">
        <v>-10</v>
      </c>
      <c r="C130" s="1" t="s">
        <v>129</v>
      </c>
      <c r="D130" s="1" t="str">
        <f t="shared" si="6"/>
        <v>D_12_-10</v>
      </c>
      <c r="E130" s="1" t="str">
        <f t="shared" si="4"/>
        <v>D</v>
      </c>
      <c r="F130" s="1">
        <v>75</v>
      </c>
      <c r="G130" s="1">
        <v>64</v>
      </c>
      <c r="H130" s="1">
        <v>45</v>
      </c>
      <c r="I130" s="1">
        <f t="shared" si="5"/>
        <v>0.24444444444444444</v>
      </c>
      <c r="J130" s="1">
        <v>12</v>
      </c>
    </row>
    <row r="131" spans="1:10" x14ac:dyDescent="0.4">
      <c r="A131" s="9">
        <v>20210407</v>
      </c>
      <c r="B131" s="9">
        <v>-10</v>
      </c>
      <c r="C131" s="1" t="s">
        <v>130</v>
      </c>
      <c r="D131" s="1" t="str">
        <f t="shared" si="6"/>
        <v>D_12_-10</v>
      </c>
      <c r="E131" s="1" t="str">
        <f t="shared" ref="E131:E151" si="7">LEFT(C131,1)</f>
        <v>D</v>
      </c>
      <c r="F131" s="1">
        <v>64</v>
      </c>
      <c r="G131" s="1">
        <v>60</v>
      </c>
      <c r="H131" s="1">
        <v>30</v>
      </c>
      <c r="I131" s="1">
        <f t="shared" si="5"/>
        <v>0.13333333333333333</v>
      </c>
      <c r="J131" s="1">
        <v>12</v>
      </c>
    </row>
    <row r="132" spans="1:10" x14ac:dyDescent="0.4">
      <c r="A132" s="9">
        <v>20210407</v>
      </c>
      <c r="B132" s="9">
        <v>-10</v>
      </c>
      <c r="C132" s="1" t="s">
        <v>131</v>
      </c>
      <c r="D132" s="1" t="str">
        <f t="shared" si="6"/>
        <v>D_12_-10</v>
      </c>
      <c r="E132" s="1" t="str">
        <f t="shared" si="7"/>
        <v>D</v>
      </c>
      <c r="F132" s="1">
        <v>65</v>
      </c>
      <c r="G132" s="1">
        <v>60</v>
      </c>
      <c r="H132" s="1">
        <v>30</v>
      </c>
      <c r="I132" s="1">
        <f t="shared" si="5"/>
        <v>0.16666666666666666</v>
      </c>
      <c r="J132" s="1">
        <v>12</v>
      </c>
    </row>
    <row r="133" spans="1:10" x14ac:dyDescent="0.4">
      <c r="A133" s="9">
        <v>20210407</v>
      </c>
      <c r="B133" s="9">
        <v>-10</v>
      </c>
      <c r="C133" s="1" t="s">
        <v>132</v>
      </c>
      <c r="D133" s="1" t="str">
        <f t="shared" si="6"/>
        <v>D_12_-10</v>
      </c>
      <c r="E133" s="1" t="str">
        <f t="shared" si="7"/>
        <v>D</v>
      </c>
      <c r="F133" s="1">
        <v>65</v>
      </c>
      <c r="G133" s="1">
        <v>60</v>
      </c>
      <c r="H133" s="1">
        <v>30</v>
      </c>
      <c r="I133" s="1">
        <f t="shared" si="5"/>
        <v>0.16666666666666666</v>
      </c>
      <c r="J133" s="1">
        <v>12</v>
      </c>
    </row>
    <row r="134" spans="1:10" x14ac:dyDescent="0.4">
      <c r="A134" s="9">
        <v>20210407</v>
      </c>
      <c r="B134" s="9">
        <v>-10</v>
      </c>
      <c r="C134" s="1" t="s">
        <v>133</v>
      </c>
      <c r="D134" s="1" t="str">
        <f t="shared" si="6"/>
        <v>D_12_-10</v>
      </c>
      <c r="E134" s="1" t="str">
        <f t="shared" si="7"/>
        <v>D</v>
      </c>
      <c r="F134" s="1">
        <v>64</v>
      </c>
      <c r="G134" s="1">
        <v>60</v>
      </c>
      <c r="H134" s="1">
        <v>30</v>
      </c>
      <c r="I134" s="1">
        <f t="shared" si="5"/>
        <v>0.13333333333333333</v>
      </c>
      <c r="J134" s="1">
        <v>12</v>
      </c>
    </row>
    <row r="135" spans="1:10" x14ac:dyDescent="0.4">
      <c r="A135" s="9">
        <v>20210407</v>
      </c>
      <c r="B135" s="9">
        <v>-10</v>
      </c>
      <c r="C135" s="1" t="s">
        <v>134</v>
      </c>
      <c r="D135" s="1" t="str">
        <f t="shared" si="6"/>
        <v>D_12_-10</v>
      </c>
      <c r="E135" s="1" t="str">
        <f t="shared" si="7"/>
        <v>D</v>
      </c>
      <c r="F135" s="1">
        <v>61</v>
      </c>
      <c r="G135" s="1">
        <v>47</v>
      </c>
      <c r="H135" s="1">
        <v>40</v>
      </c>
      <c r="I135" s="1">
        <f t="shared" si="5"/>
        <v>0.35</v>
      </c>
      <c r="J135" s="1">
        <v>12</v>
      </c>
    </row>
    <row r="136" spans="1:10" x14ac:dyDescent="0.4">
      <c r="A136" s="9">
        <v>20210407</v>
      </c>
      <c r="B136" s="9">
        <v>-10</v>
      </c>
      <c r="C136" s="1" t="s">
        <v>135</v>
      </c>
      <c r="D136" s="1" t="str">
        <f t="shared" si="6"/>
        <v>D_12_-10</v>
      </c>
      <c r="E136" s="1" t="str">
        <f t="shared" si="7"/>
        <v>D</v>
      </c>
      <c r="F136" s="1">
        <v>59</v>
      </c>
      <c r="G136" s="1">
        <v>51</v>
      </c>
      <c r="H136" s="1">
        <v>40</v>
      </c>
      <c r="I136" s="1">
        <f t="shared" ref="I136:I151" si="8">((F136-G136)/H136)</f>
        <v>0.2</v>
      </c>
      <c r="J136" s="1">
        <v>12</v>
      </c>
    </row>
    <row r="137" spans="1:10" x14ac:dyDescent="0.4">
      <c r="A137" s="9">
        <v>20210407</v>
      </c>
      <c r="B137" s="9">
        <v>-10</v>
      </c>
      <c r="C137" s="1" t="s">
        <v>136</v>
      </c>
      <c r="D137" s="1" t="str">
        <f t="shared" si="6"/>
        <v>D_12_-10</v>
      </c>
      <c r="E137" s="1" t="str">
        <f t="shared" si="7"/>
        <v>D</v>
      </c>
      <c r="F137" s="1">
        <v>65</v>
      </c>
      <c r="G137" s="1">
        <v>60</v>
      </c>
      <c r="H137" s="1">
        <v>30</v>
      </c>
      <c r="I137" s="1">
        <f t="shared" si="8"/>
        <v>0.16666666666666666</v>
      </c>
      <c r="J137" s="1">
        <v>12</v>
      </c>
    </row>
    <row r="138" spans="1:10" x14ac:dyDescent="0.4">
      <c r="A138" s="9">
        <v>20210407</v>
      </c>
      <c r="B138" s="9">
        <v>-10</v>
      </c>
      <c r="C138" s="1" t="s">
        <v>137</v>
      </c>
      <c r="D138" s="1" t="str">
        <f t="shared" si="6"/>
        <v>D_12_-10</v>
      </c>
      <c r="E138" s="1" t="str">
        <f t="shared" si="7"/>
        <v>D</v>
      </c>
      <c r="F138" s="1">
        <v>59</v>
      </c>
      <c r="G138" s="1">
        <v>50</v>
      </c>
      <c r="H138" s="1">
        <v>40</v>
      </c>
      <c r="I138" s="1">
        <f t="shared" si="8"/>
        <v>0.22500000000000001</v>
      </c>
      <c r="J138" s="1">
        <v>12</v>
      </c>
    </row>
    <row r="139" spans="1:10" x14ac:dyDescent="0.4">
      <c r="A139" s="9">
        <v>20210407</v>
      </c>
      <c r="B139" s="9">
        <v>-10</v>
      </c>
      <c r="C139" s="1" t="s">
        <v>138</v>
      </c>
      <c r="D139" s="1" t="str">
        <f t="shared" si="6"/>
        <v>D_12_-10</v>
      </c>
      <c r="E139" s="1" t="str">
        <f t="shared" si="7"/>
        <v>D</v>
      </c>
      <c r="F139" s="1">
        <v>59</v>
      </c>
      <c r="G139" s="1">
        <v>50</v>
      </c>
      <c r="H139" s="1">
        <v>40</v>
      </c>
      <c r="I139" s="1">
        <f t="shared" si="8"/>
        <v>0.22500000000000001</v>
      </c>
      <c r="J139" s="1">
        <v>12</v>
      </c>
    </row>
    <row r="140" spans="1:10" x14ac:dyDescent="0.4">
      <c r="A140" s="9">
        <v>20210407</v>
      </c>
      <c r="B140" s="9">
        <v>-10</v>
      </c>
      <c r="C140" s="1" t="s">
        <v>139</v>
      </c>
      <c r="D140" s="1" t="str">
        <f t="shared" si="6"/>
        <v>D_12_-10</v>
      </c>
      <c r="E140" s="1" t="str">
        <f t="shared" si="7"/>
        <v>D</v>
      </c>
      <c r="F140" s="1">
        <v>59</v>
      </c>
      <c r="G140" s="1">
        <v>50</v>
      </c>
      <c r="H140" s="1">
        <v>40</v>
      </c>
      <c r="I140" s="1">
        <f t="shared" si="8"/>
        <v>0.22500000000000001</v>
      </c>
      <c r="J140" s="1">
        <v>12</v>
      </c>
    </row>
    <row r="141" spans="1:10" x14ac:dyDescent="0.4">
      <c r="A141" s="9">
        <v>20210407</v>
      </c>
      <c r="B141" s="9">
        <v>-10</v>
      </c>
      <c r="C141" s="1" t="s">
        <v>140</v>
      </c>
      <c r="D141" s="1" t="str">
        <f t="shared" si="6"/>
        <v>D_12_-10</v>
      </c>
      <c r="E141" s="1" t="str">
        <f t="shared" si="7"/>
        <v>D</v>
      </c>
      <c r="F141" s="1">
        <v>64</v>
      </c>
      <c r="G141" s="1">
        <v>60</v>
      </c>
      <c r="H141" s="1">
        <v>30</v>
      </c>
      <c r="I141" s="1">
        <f t="shared" si="8"/>
        <v>0.13333333333333333</v>
      </c>
      <c r="J141" s="1">
        <v>12</v>
      </c>
    </row>
    <row r="142" spans="1:10" x14ac:dyDescent="0.4">
      <c r="A142" s="9">
        <v>20210407</v>
      </c>
      <c r="B142" s="9">
        <v>-10</v>
      </c>
      <c r="C142" s="1" t="s">
        <v>141</v>
      </c>
      <c r="D142" s="1" t="str">
        <f t="shared" si="6"/>
        <v>D_12_-10</v>
      </c>
      <c r="E142" s="1" t="str">
        <f t="shared" si="7"/>
        <v>D</v>
      </c>
      <c r="F142" s="1">
        <v>61</v>
      </c>
      <c r="G142" s="1">
        <v>48</v>
      </c>
      <c r="H142" s="1">
        <v>40</v>
      </c>
      <c r="I142" s="1">
        <f t="shared" si="8"/>
        <v>0.32500000000000001</v>
      </c>
      <c r="J142" s="1">
        <v>12</v>
      </c>
    </row>
    <row r="143" spans="1:10" x14ac:dyDescent="0.4">
      <c r="A143" s="9">
        <v>20210407</v>
      </c>
      <c r="B143" s="9">
        <v>-10</v>
      </c>
      <c r="C143" s="1" t="s">
        <v>142</v>
      </c>
      <c r="D143" s="1" t="str">
        <f t="shared" si="6"/>
        <v>D_12_-10</v>
      </c>
      <c r="E143" s="1" t="str">
        <f t="shared" si="7"/>
        <v>D</v>
      </c>
      <c r="F143" s="1">
        <v>65</v>
      </c>
      <c r="G143" s="1">
        <v>60</v>
      </c>
      <c r="H143" s="1">
        <v>30</v>
      </c>
      <c r="I143" s="1">
        <f t="shared" si="8"/>
        <v>0.16666666666666666</v>
      </c>
      <c r="J143" s="1">
        <v>12</v>
      </c>
    </row>
    <row r="144" spans="1:10" x14ac:dyDescent="0.4">
      <c r="A144" s="9">
        <v>20210407</v>
      </c>
      <c r="B144" s="9">
        <v>-10</v>
      </c>
      <c r="C144" s="1" t="s">
        <v>143</v>
      </c>
      <c r="D144" s="1" t="str">
        <f t="shared" si="6"/>
        <v>D_12_-10</v>
      </c>
      <c r="E144" s="1" t="str">
        <f t="shared" si="7"/>
        <v>D</v>
      </c>
      <c r="F144" s="1">
        <v>65</v>
      </c>
      <c r="G144" s="1">
        <v>60</v>
      </c>
      <c r="H144" s="1">
        <v>30</v>
      </c>
      <c r="I144" s="1">
        <f t="shared" si="8"/>
        <v>0.16666666666666666</v>
      </c>
      <c r="J144" s="1">
        <v>12</v>
      </c>
    </row>
    <row r="145" spans="1:10" x14ac:dyDescent="0.4">
      <c r="A145" s="9">
        <v>20210407</v>
      </c>
      <c r="B145" s="9">
        <v>-10</v>
      </c>
      <c r="C145" s="1" t="s">
        <v>144</v>
      </c>
      <c r="D145" s="1" t="str">
        <f t="shared" si="6"/>
        <v>D_12_-10</v>
      </c>
      <c r="E145" s="1" t="str">
        <f t="shared" si="7"/>
        <v>D</v>
      </c>
      <c r="F145" s="1">
        <v>65</v>
      </c>
      <c r="G145" s="1">
        <v>60</v>
      </c>
      <c r="H145" s="1">
        <v>30</v>
      </c>
      <c r="I145" s="1">
        <f t="shared" si="8"/>
        <v>0.16666666666666666</v>
      </c>
      <c r="J145" s="1">
        <v>12</v>
      </c>
    </row>
    <row r="146" spans="1:10" x14ac:dyDescent="0.4">
      <c r="A146" s="9">
        <v>20210407</v>
      </c>
      <c r="B146" s="9">
        <v>-10</v>
      </c>
      <c r="C146" s="1" t="s">
        <v>145</v>
      </c>
      <c r="D146" s="1" t="str">
        <f t="shared" si="6"/>
        <v>D_12_-10</v>
      </c>
      <c r="E146" s="1" t="str">
        <f t="shared" si="7"/>
        <v>D</v>
      </c>
      <c r="F146" s="1">
        <v>65</v>
      </c>
      <c r="G146" s="1">
        <v>60</v>
      </c>
      <c r="H146" s="1">
        <v>30</v>
      </c>
      <c r="I146" s="1">
        <f t="shared" si="8"/>
        <v>0.16666666666666666</v>
      </c>
      <c r="J146" s="1">
        <v>12</v>
      </c>
    </row>
    <row r="147" spans="1:10" x14ac:dyDescent="0.4">
      <c r="A147" s="9">
        <v>20210407</v>
      </c>
      <c r="B147" s="9">
        <v>-10</v>
      </c>
      <c r="C147" s="1" t="s">
        <v>147</v>
      </c>
      <c r="D147" s="1" t="str">
        <f t="shared" si="6"/>
        <v>D_12_-10</v>
      </c>
      <c r="E147" s="1" t="str">
        <f t="shared" si="7"/>
        <v>D</v>
      </c>
      <c r="F147" s="1">
        <v>65</v>
      </c>
      <c r="G147" s="1">
        <v>60</v>
      </c>
      <c r="H147" s="1">
        <v>30</v>
      </c>
      <c r="I147" s="1">
        <f t="shared" si="8"/>
        <v>0.16666666666666666</v>
      </c>
      <c r="J147" s="1">
        <v>12</v>
      </c>
    </row>
    <row r="148" spans="1:10" x14ac:dyDescent="0.4">
      <c r="A148" s="9">
        <v>20210407</v>
      </c>
      <c r="B148" s="9">
        <v>-10</v>
      </c>
      <c r="C148" s="1" t="s">
        <v>148</v>
      </c>
      <c r="D148" s="1" t="str">
        <f t="shared" si="6"/>
        <v>D_12_-10</v>
      </c>
      <c r="E148" s="1" t="str">
        <f t="shared" si="7"/>
        <v>D</v>
      </c>
      <c r="F148" s="1">
        <v>65</v>
      </c>
      <c r="G148" s="1">
        <v>60</v>
      </c>
      <c r="H148" s="1">
        <v>30</v>
      </c>
      <c r="I148" s="1">
        <f t="shared" si="8"/>
        <v>0.16666666666666666</v>
      </c>
      <c r="J148" s="1">
        <v>12</v>
      </c>
    </row>
    <row r="149" spans="1:10" x14ac:dyDescent="0.4">
      <c r="A149" s="9">
        <v>20210407</v>
      </c>
      <c r="B149" s="9">
        <v>-10</v>
      </c>
      <c r="C149" s="1" t="s">
        <v>149</v>
      </c>
      <c r="D149" s="1" t="str">
        <f t="shared" si="6"/>
        <v>D_12_-10</v>
      </c>
      <c r="E149" s="1" t="str">
        <f t="shared" si="7"/>
        <v>D</v>
      </c>
      <c r="F149" s="1">
        <v>64</v>
      </c>
      <c r="G149" s="1">
        <v>59</v>
      </c>
      <c r="H149" s="1">
        <v>30</v>
      </c>
      <c r="I149" s="1">
        <f t="shared" si="8"/>
        <v>0.16666666666666666</v>
      </c>
      <c r="J149" s="1">
        <v>12</v>
      </c>
    </row>
    <row r="150" spans="1:10" x14ac:dyDescent="0.4">
      <c r="A150" s="9">
        <v>20210407</v>
      </c>
      <c r="B150" s="9">
        <v>-10</v>
      </c>
      <c r="C150" s="1" t="s">
        <v>150</v>
      </c>
      <c r="D150" s="1" t="str">
        <f t="shared" si="6"/>
        <v>D_12_-10</v>
      </c>
      <c r="E150" s="1" t="str">
        <f t="shared" si="7"/>
        <v>D</v>
      </c>
      <c r="F150" s="1">
        <v>65</v>
      </c>
      <c r="G150" s="1">
        <v>59</v>
      </c>
      <c r="H150" s="1">
        <v>30</v>
      </c>
      <c r="I150" s="1">
        <f t="shared" si="8"/>
        <v>0.2</v>
      </c>
      <c r="J150" s="1">
        <v>12</v>
      </c>
    </row>
    <row r="151" spans="1:10" x14ac:dyDescent="0.4">
      <c r="A151" s="9">
        <v>20210407</v>
      </c>
      <c r="B151" s="9">
        <v>-10</v>
      </c>
      <c r="C151" s="1" t="s">
        <v>151</v>
      </c>
      <c r="D151" s="1" t="str">
        <f t="shared" si="6"/>
        <v>D_12_-10</v>
      </c>
      <c r="E151" s="1" t="str">
        <f t="shared" si="7"/>
        <v>D</v>
      </c>
      <c r="F151" s="1">
        <v>66</v>
      </c>
      <c r="G151" s="1">
        <v>59</v>
      </c>
      <c r="H151" s="1">
        <v>30</v>
      </c>
      <c r="I151" s="1">
        <f t="shared" si="8"/>
        <v>0.23333333333333334</v>
      </c>
      <c r="J151" s="1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3983-CEDB-4BD6-B2A4-CDACCF44F51B}">
  <dimension ref="A1:J111"/>
  <sheetViews>
    <sheetView workbookViewId="0">
      <pane ySplit="1" topLeftCell="A2" activePane="bottomLeft" state="frozen"/>
      <selection pane="bottomLeft" activeCell="J111" sqref="A2:J111"/>
    </sheetView>
  </sheetViews>
  <sheetFormatPr defaultRowHeight="14.6" x14ac:dyDescent="0.4"/>
  <cols>
    <col min="1" max="8" width="9.23046875" style="1"/>
    <col min="9" max="9" width="11.84375" style="1" bestFit="1" customWidth="1"/>
    <col min="10" max="10" width="9.23046875" style="1"/>
  </cols>
  <sheetData>
    <row r="1" spans="1:10" s="6" customFormat="1" x14ac:dyDescent="0.4">
      <c r="A1" s="7" t="s">
        <v>157</v>
      </c>
      <c r="B1" s="4" t="s">
        <v>162</v>
      </c>
      <c r="C1" s="4" t="s">
        <v>0</v>
      </c>
      <c r="D1" s="4" t="s">
        <v>169</v>
      </c>
      <c r="E1" s="4" t="s">
        <v>71</v>
      </c>
      <c r="F1" s="4" t="s">
        <v>74</v>
      </c>
      <c r="G1" s="4" t="s">
        <v>73</v>
      </c>
      <c r="H1" s="4" t="s">
        <v>75</v>
      </c>
      <c r="I1" s="4" t="s">
        <v>72</v>
      </c>
      <c r="J1" s="4" t="s">
        <v>146</v>
      </c>
    </row>
    <row r="2" spans="1:10" x14ac:dyDescent="0.4">
      <c r="A2" s="11">
        <v>44305</v>
      </c>
      <c r="B2" s="10">
        <v>1</v>
      </c>
      <c r="C2" s="1" t="s">
        <v>44</v>
      </c>
      <c r="D2" s="1" t="str">
        <f t="shared" ref="D2:D33" si="0">E2&amp;"_"&amp;J2&amp;"_"&amp;B2</f>
        <v>T_10_1</v>
      </c>
      <c r="E2" s="1" t="str">
        <f t="shared" ref="E2:E33" si="1">LEFT(C2,1)</f>
        <v>T</v>
      </c>
      <c r="F2" s="1">
        <v>70</v>
      </c>
      <c r="G2" s="1">
        <v>67</v>
      </c>
      <c r="H2" s="1">
        <v>30</v>
      </c>
      <c r="I2" s="1">
        <f>IF(((F2-G2)/H2)&gt;0,((F2-G2)/H2)*calibration_curve!$C$2*60,"")</f>
        <v>140016</v>
      </c>
      <c r="J2" s="1">
        <v>10</v>
      </c>
    </row>
    <row r="3" spans="1:10" x14ac:dyDescent="0.4">
      <c r="A3" s="11">
        <v>44305</v>
      </c>
      <c r="B3" s="10">
        <v>1</v>
      </c>
      <c r="C3" s="1" t="s">
        <v>134</v>
      </c>
      <c r="D3" s="1" t="str">
        <f t="shared" si="0"/>
        <v>D_10_1</v>
      </c>
      <c r="E3" s="1" t="str">
        <f t="shared" si="1"/>
        <v>D</v>
      </c>
      <c r="F3" s="1">
        <v>70</v>
      </c>
      <c r="G3" s="1">
        <v>67</v>
      </c>
      <c r="H3" s="1">
        <v>30</v>
      </c>
      <c r="I3" s="1">
        <f>IF(((F3-G3)/H3)&gt;0,((F3-G3)/H3)*calibration_curve!$C$2*60,"")</f>
        <v>140016</v>
      </c>
      <c r="J3" s="1">
        <v>10</v>
      </c>
    </row>
    <row r="4" spans="1:10" x14ac:dyDescent="0.4">
      <c r="A4" s="11">
        <v>44305</v>
      </c>
      <c r="B4" s="10">
        <v>1</v>
      </c>
      <c r="C4" s="1" t="s">
        <v>121</v>
      </c>
      <c r="D4" s="1" t="str">
        <f t="shared" si="0"/>
        <v>D_10_1</v>
      </c>
      <c r="E4" s="1" t="str">
        <f t="shared" si="1"/>
        <v>D</v>
      </c>
      <c r="F4" s="1">
        <v>70</v>
      </c>
      <c r="G4" s="1">
        <v>66</v>
      </c>
      <c r="H4" s="1">
        <v>30</v>
      </c>
      <c r="I4" s="1">
        <f>IF(((F4-G4)/H4)&gt;0,((F4-G4)/H4)*calibration_curve!$C$2*60,"")</f>
        <v>186688</v>
      </c>
      <c r="J4" s="1">
        <v>10</v>
      </c>
    </row>
    <row r="5" spans="1:10" x14ac:dyDescent="0.4">
      <c r="A5" s="11">
        <v>44305</v>
      </c>
      <c r="B5" s="10">
        <v>1</v>
      </c>
      <c r="C5" s="1" t="s">
        <v>46</v>
      </c>
      <c r="D5" s="1" t="str">
        <f t="shared" si="0"/>
        <v>T_10_1</v>
      </c>
      <c r="E5" s="1" t="str">
        <f t="shared" si="1"/>
        <v>T</v>
      </c>
      <c r="F5" s="1">
        <v>70</v>
      </c>
      <c r="G5" s="1">
        <v>66</v>
      </c>
      <c r="H5" s="1">
        <v>30</v>
      </c>
      <c r="I5" s="1">
        <f>IF(((F5-G5)/H5)&gt;0,((F5-G5)/H5)*calibration_curve!$C$2*60,"")</f>
        <v>186688</v>
      </c>
      <c r="J5" s="1">
        <v>10</v>
      </c>
    </row>
    <row r="6" spans="1:10" x14ac:dyDescent="0.4">
      <c r="A6" s="11">
        <v>44305</v>
      </c>
      <c r="B6" s="10">
        <v>1</v>
      </c>
      <c r="C6" s="1" t="s">
        <v>140</v>
      </c>
      <c r="D6" s="1" t="str">
        <f t="shared" si="0"/>
        <v>D_10_1</v>
      </c>
      <c r="E6" s="1" t="str">
        <f t="shared" si="1"/>
        <v>D</v>
      </c>
      <c r="F6" s="1">
        <v>70</v>
      </c>
      <c r="G6" s="1">
        <v>65</v>
      </c>
      <c r="H6" s="1">
        <v>30</v>
      </c>
      <c r="I6" s="1">
        <f>IF(((F6-G6)/H6)&gt;0,((F6-G6)/H6)*calibration_curve!$C$2*60,"")</f>
        <v>233359.99999999997</v>
      </c>
      <c r="J6" s="1">
        <v>10</v>
      </c>
    </row>
    <row r="7" spans="1:10" x14ac:dyDescent="0.4">
      <c r="A7" s="11">
        <v>44305</v>
      </c>
      <c r="B7" s="10">
        <v>1</v>
      </c>
      <c r="C7" s="1" t="s">
        <v>161</v>
      </c>
      <c r="D7" s="1" t="str">
        <f t="shared" si="0"/>
        <v>T_10_1</v>
      </c>
      <c r="E7" s="1" t="str">
        <f t="shared" si="1"/>
        <v>T</v>
      </c>
      <c r="F7" s="1">
        <v>70</v>
      </c>
      <c r="G7" s="1">
        <v>65</v>
      </c>
      <c r="H7" s="1">
        <v>30</v>
      </c>
      <c r="I7" s="1">
        <f>IF(((F7-G7)/H7)&gt;0,((F7-G7)/H7)*calibration_curve!$C$2*60,"")</f>
        <v>233359.99999999997</v>
      </c>
      <c r="J7" s="1">
        <v>10</v>
      </c>
    </row>
    <row r="8" spans="1:10" x14ac:dyDescent="0.4">
      <c r="A8" s="11">
        <v>44305</v>
      </c>
      <c r="B8" s="10">
        <v>1</v>
      </c>
      <c r="C8" s="1" t="s">
        <v>43</v>
      </c>
      <c r="D8" s="1" t="str">
        <f t="shared" si="0"/>
        <v>T_10_1</v>
      </c>
      <c r="E8" s="1" t="str">
        <f t="shared" si="1"/>
        <v>T</v>
      </c>
      <c r="F8" s="1">
        <v>70</v>
      </c>
      <c r="G8" s="1">
        <v>64</v>
      </c>
      <c r="H8" s="1">
        <v>30</v>
      </c>
      <c r="I8" s="1">
        <f>IF(((F8-G8)/H8)&gt;0,((F8-G8)/H8)*calibration_curve!$C$2*60,"")</f>
        <v>280032</v>
      </c>
      <c r="J8" s="1">
        <v>10</v>
      </c>
    </row>
    <row r="9" spans="1:10" x14ac:dyDescent="0.4">
      <c r="A9" s="11">
        <v>44305</v>
      </c>
      <c r="B9" s="10">
        <v>1</v>
      </c>
      <c r="C9" s="1" t="s">
        <v>51</v>
      </c>
      <c r="D9" s="1" t="str">
        <f t="shared" si="0"/>
        <v>T_10_1</v>
      </c>
      <c r="E9" s="1" t="str">
        <f t="shared" si="1"/>
        <v>T</v>
      </c>
      <c r="F9" s="1">
        <v>70</v>
      </c>
      <c r="G9" s="1">
        <v>64</v>
      </c>
      <c r="H9" s="1">
        <v>30</v>
      </c>
      <c r="I9" s="1">
        <f>IF(((F9-G9)/H9)&gt;0,((F9-G9)/H9)*calibration_curve!$C$2*60,"")</f>
        <v>280032</v>
      </c>
      <c r="J9" s="1">
        <v>10</v>
      </c>
    </row>
    <row r="10" spans="1:10" x14ac:dyDescent="0.4">
      <c r="A10" s="11">
        <v>44305</v>
      </c>
      <c r="B10" s="10">
        <v>1</v>
      </c>
      <c r="C10" s="1" t="s">
        <v>137</v>
      </c>
      <c r="D10" s="1" t="str">
        <f t="shared" si="0"/>
        <v>D_10_1</v>
      </c>
      <c r="E10" s="1" t="str">
        <f t="shared" si="1"/>
        <v>D</v>
      </c>
      <c r="F10" s="1">
        <v>70</v>
      </c>
      <c r="G10" s="1">
        <v>64</v>
      </c>
      <c r="H10" s="1">
        <v>30</v>
      </c>
      <c r="I10" s="1">
        <f>IF(((F10-G10)/H10)&gt;0,((F10-G10)/H10)*calibration_curve!$C$2*60,"")</f>
        <v>280032</v>
      </c>
      <c r="J10" s="1">
        <v>10</v>
      </c>
    </row>
    <row r="11" spans="1:10" x14ac:dyDescent="0.4">
      <c r="A11" s="11">
        <v>44305</v>
      </c>
      <c r="B11" s="10">
        <v>1</v>
      </c>
      <c r="C11" s="1" t="s">
        <v>122</v>
      </c>
      <c r="D11" s="1" t="str">
        <f t="shared" si="0"/>
        <v>D_10_1</v>
      </c>
      <c r="E11" s="1" t="str">
        <f t="shared" si="1"/>
        <v>D</v>
      </c>
      <c r="F11" s="1">
        <v>70</v>
      </c>
      <c r="G11" s="1">
        <v>64</v>
      </c>
      <c r="H11" s="1">
        <v>30</v>
      </c>
      <c r="I11" s="1">
        <f>IF(((F11-G11)/H11)&gt;0,((F11-G11)/H11)*calibration_curve!$C$2*60,"")</f>
        <v>280032</v>
      </c>
      <c r="J11" s="1">
        <v>10</v>
      </c>
    </row>
    <row r="12" spans="1:10" x14ac:dyDescent="0.4">
      <c r="A12" s="11">
        <v>44305</v>
      </c>
      <c r="B12" s="10">
        <v>1</v>
      </c>
      <c r="C12" s="1" t="s">
        <v>153</v>
      </c>
      <c r="D12" s="1" t="str">
        <f t="shared" si="0"/>
        <v>T_10_1</v>
      </c>
      <c r="E12" s="1" t="str">
        <f t="shared" si="1"/>
        <v>T</v>
      </c>
      <c r="F12" s="1">
        <v>70</v>
      </c>
      <c r="G12" s="1">
        <v>64</v>
      </c>
      <c r="H12" s="1">
        <v>30</v>
      </c>
      <c r="I12" s="1">
        <f>IF(((F12-G12)/H12)&gt;0,((F12-G12)/H12)*calibration_curve!$C$2*60,"")</f>
        <v>280032</v>
      </c>
      <c r="J12" s="1">
        <v>10</v>
      </c>
    </row>
    <row r="13" spans="1:10" x14ac:dyDescent="0.4">
      <c r="A13" s="11">
        <v>44305</v>
      </c>
      <c r="B13" s="10">
        <v>1</v>
      </c>
      <c r="C13" s="1" t="s">
        <v>133</v>
      </c>
      <c r="D13" s="1" t="str">
        <f t="shared" si="0"/>
        <v>D_10_1</v>
      </c>
      <c r="E13" s="1" t="str">
        <f t="shared" si="1"/>
        <v>D</v>
      </c>
      <c r="F13" s="1">
        <v>70</v>
      </c>
      <c r="G13" s="1">
        <v>63</v>
      </c>
      <c r="H13" s="1">
        <v>30</v>
      </c>
      <c r="I13" s="1">
        <f>IF(((F13-G13)/H13)&gt;0,((F13-G13)/H13)*calibration_curve!$C$2*60,"")</f>
        <v>326704</v>
      </c>
      <c r="J13" s="1">
        <v>10</v>
      </c>
    </row>
    <row r="14" spans="1:10" x14ac:dyDescent="0.4">
      <c r="A14" s="11">
        <v>44305</v>
      </c>
      <c r="B14" s="10">
        <v>1</v>
      </c>
      <c r="C14" s="1" t="s">
        <v>70</v>
      </c>
      <c r="D14" s="1" t="str">
        <f t="shared" si="0"/>
        <v>T_10_1</v>
      </c>
      <c r="E14" s="1" t="str">
        <f t="shared" si="1"/>
        <v>T</v>
      </c>
      <c r="F14" s="1">
        <v>70</v>
      </c>
      <c r="G14" s="1">
        <v>63</v>
      </c>
      <c r="H14" s="1">
        <v>30</v>
      </c>
      <c r="I14" s="1">
        <f>IF(((F14-G14)/H14)&gt;0,((F14-G14)/H14)*calibration_curve!$C$2*60,"")</f>
        <v>326704</v>
      </c>
      <c r="J14" s="1">
        <v>10</v>
      </c>
    </row>
    <row r="15" spans="1:10" x14ac:dyDescent="0.4">
      <c r="A15" s="11">
        <v>44305</v>
      </c>
      <c r="B15" s="10">
        <v>1</v>
      </c>
      <c r="C15" s="1" t="s">
        <v>159</v>
      </c>
      <c r="D15" s="1" t="str">
        <f t="shared" si="0"/>
        <v>T_10_1</v>
      </c>
      <c r="E15" s="1" t="str">
        <f t="shared" si="1"/>
        <v>T</v>
      </c>
      <c r="F15" s="1">
        <v>70</v>
      </c>
      <c r="G15" s="1">
        <v>63</v>
      </c>
      <c r="H15" s="1">
        <v>30</v>
      </c>
      <c r="I15" s="1">
        <f>IF(((F15-G15)/H15)&gt;0,((F15-G15)/H15)*calibration_curve!$C$2*60,"")</f>
        <v>326704</v>
      </c>
      <c r="J15" s="1">
        <v>10</v>
      </c>
    </row>
    <row r="16" spans="1:10" x14ac:dyDescent="0.4">
      <c r="A16" s="11">
        <v>44305</v>
      </c>
      <c r="B16" s="10">
        <v>1</v>
      </c>
      <c r="C16" s="1" t="s">
        <v>154</v>
      </c>
      <c r="D16" s="1" t="str">
        <f t="shared" si="0"/>
        <v>T_10_1</v>
      </c>
      <c r="E16" s="1" t="str">
        <f t="shared" si="1"/>
        <v>T</v>
      </c>
      <c r="F16" s="1">
        <v>70</v>
      </c>
      <c r="G16" s="1">
        <v>63</v>
      </c>
      <c r="H16" s="1">
        <v>30</v>
      </c>
      <c r="I16" s="1">
        <f>IF(((F16-G16)/H16)&gt;0,((F16-G16)/H16)*calibration_curve!$C$2*60,"")</f>
        <v>326704</v>
      </c>
      <c r="J16" s="1">
        <v>10</v>
      </c>
    </row>
    <row r="17" spans="1:10" x14ac:dyDescent="0.4">
      <c r="A17" s="11">
        <v>44305</v>
      </c>
      <c r="B17" s="10">
        <v>1</v>
      </c>
      <c r="C17" s="1" t="s">
        <v>156</v>
      </c>
      <c r="D17" s="1" t="str">
        <f t="shared" si="0"/>
        <v>T_10_1</v>
      </c>
      <c r="E17" s="1" t="str">
        <f t="shared" si="1"/>
        <v>T</v>
      </c>
      <c r="F17" s="1">
        <v>70</v>
      </c>
      <c r="G17" s="1">
        <v>63</v>
      </c>
      <c r="H17" s="1">
        <v>30</v>
      </c>
      <c r="I17" s="1">
        <f>IF(((F17-G17)/H17)&gt;0,((F17-G17)/H17)*calibration_curve!$C$2*60,"")</f>
        <v>326704</v>
      </c>
      <c r="J17" s="1">
        <v>10</v>
      </c>
    </row>
    <row r="18" spans="1:10" x14ac:dyDescent="0.4">
      <c r="A18" s="11">
        <v>44305</v>
      </c>
      <c r="B18" s="10">
        <v>1</v>
      </c>
      <c r="C18" s="1" t="s">
        <v>155</v>
      </c>
      <c r="D18" s="1" t="str">
        <f t="shared" si="0"/>
        <v>T_10_1</v>
      </c>
      <c r="E18" s="1" t="str">
        <f t="shared" si="1"/>
        <v>T</v>
      </c>
      <c r="F18" s="1">
        <v>70</v>
      </c>
      <c r="G18" s="1">
        <v>63</v>
      </c>
      <c r="H18" s="1">
        <v>30</v>
      </c>
      <c r="I18" s="1">
        <f>IF(((F18-G18)/H18)&gt;0,((F18-G18)/H18)*calibration_curve!$C$2*60,"")</f>
        <v>326704</v>
      </c>
      <c r="J18" s="1">
        <v>10</v>
      </c>
    </row>
    <row r="19" spans="1:10" x14ac:dyDescent="0.4">
      <c r="A19" s="11">
        <v>44305</v>
      </c>
      <c r="B19" s="10">
        <v>1</v>
      </c>
      <c r="C19" s="1" t="s">
        <v>69</v>
      </c>
      <c r="D19" s="1" t="str">
        <f t="shared" si="0"/>
        <v>T_10_1</v>
      </c>
      <c r="E19" s="1" t="str">
        <f t="shared" si="1"/>
        <v>T</v>
      </c>
      <c r="F19" s="1">
        <v>70</v>
      </c>
      <c r="G19" s="1">
        <v>62</v>
      </c>
      <c r="H19" s="1">
        <v>30</v>
      </c>
      <c r="I19" s="1">
        <f>IF(((F19-G19)/H19)&gt;0,((F19-G19)/H19)*calibration_curve!$C$2*60,"")</f>
        <v>373376</v>
      </c>
      <c r="J19" s="1">
        <v>10</v>
      </c>
    </row>
    <row r="20" spans="1:10" x14ac:dyDescent="0.4">
      <c r="A20" s="11">
        <v>44305</v>
      </c>
      <c r="B20" s="10">
        <v>1</v>
      </c>
      <c r="C20" s="1" t="s">
        <v>125</v>
      </c>
      <c r="D20" s="1" t="str">
        <f t="shared" si="0"/>
        <v>D_10_1</v>
      </c>
      <c r="E20" s="1" t="str">
        <f t="shared" si="1"/>
        <v>D</v>
      </c>
      <c r="F20" s="1">
        <v>70</v>
      </c>
      <c r="G20" s="1">
        <v>62</v>
      </c>
      <c r="H20" s="1">
        <v>30</v>
      </c>
      <c r="I20" s="1">
        <f>IF(((F20-G20)/H20)&gt;0,((F20-G20)/H20)*calibration_curve!$C$2*60,"")</f>
        <v>373376</v>
      </c>
      <c r="J20" s="1">
        <v>10</v>
      </c>
    </row>
    <row r="21" spans="1:10" x14ac:dyDescent="0.4">
      <c r="A21" s="11">
        <v>44305</v>
      </c>
      <c r="B21" s="10">
        <v>1</v>
      </c>
      <c r="C21" s="1" t="s">
        <v>124</v>
      </c>
      <c r="D21" s="1" t="str">
        <f t="shared" si="0"/>
        <v>D_10_1</v>
      </c>
      <c r="E21" s="1" t="str">
        <f t="shared" si="1"/>
        <v>D</v>
      </c>
      <c r="F21" s="1">
        <v>70</v>
      </c>
      <c r="G21" s="1">
        <v>61</v>
      </c>
      <c r="H21" s="1">
        <v>30</v>
      </c>
      <c r="I21" s="1">
        <f>IF(((F21-G21)/H21)&gt;0,((F21-G21)/H21)*calibration_curve!$C$2*60,"")</f>
        <v>420048</v>
      </c>
      <c r="J21" s="1">
        <v>10</v>
      </c>
    </row>
    <row r="22" spans="1:10" x14ac:dyDescent="0.4">
      <c r="A22" s="11">
        <v>44305</v>
      </c>
      <c r="B22" s="10">
        <v>1</v>
      </c>
      <c r="C22" s="1" t="s">
        <v>152</v>
      </c>
      <c r="D22" s="1" t="str">
        <f t="shared" si="0"/>
        <v>T_10_1</v>
      </c>
      <c r="E22" s="1" t="str">
        <f t="shared" si="1"/>
        <v>T</v>
      </c>
      <c r="F22" s="1">
        <v>70</v>
      </c>
      <c r="G22" s="1">
        <v>61</v>
      </c>
      <c r="H22" s="1">
        <v>30</v>
      </c>
      <c r="I22" s="1">
        <f>IF(((F22-G22)/H22)&gt;0,((F22-G22)/H22)*calibration_curve!$C$2*60,"")</f>
        <v>420048</v>
      </c>
      <c r="J22" s="1">
        <v>10</v>
      </c>
    </row>
    <row r="23" spans="1:10" x14ac:dyDescent="0.4">
      <c r="A23" s="11">
        <v>44305</v>
      </c>
      <c r="B23" s="10">
        <v>1</v>
      </c>
      <c r="C23" s="1" t="s">
        <v>130</v>
      </c>
      <c r="D23" s="1" t="str">
        <f t="shared" si="0"/>
        <v>D_10_1</v>
      </c>
      <c r="E23" s="1" t="str">
        <f t="shared" si="1"/>
        <v>D</v>
      </c>
      <c r="F23" s="1">
        <v>70</v>
      </c>
      <c r="G23" s="1">
        <v>58</v>
      </c>
      <c r="H23" s="1">
        <v>30</v>
      </c>
      <c r="I23" s="1">
        <f>IF(((F23-G23)/H23)&gt;0,((F23-G23)/H23)*calibration_curve!$C$2*60,"")</f>
        <v>560064</v>
      </c>
      <c r="J23" s="1">
        <v>10</v>
      </c>
    </row>
    <row r="24" spans="1:10" x14ac:dyDescent="0.4">
      <c r="A24" s="11">
        <v>44305</v>
      </c>
      <c r="B24" s="10">
        <v>1</v>
      </c>
      <c r="C24" s="1" t="s">
        <v>42</v>
      </c>
      <c r="D24" s="1" t="str">
        <f t="shared" si="0"/>
        <v>T_10_1</v>
      </c>
      <c r="E24" s="1" t="str">
        <f t="shared" si="1"/>
        <v>T</v>
      </c>
      <c r="F24" s="1">
        <v>70</v>
      </c>
      <c r="G24" s="1">
        <v>58</v>
      </c>
      <c r="H24" s="1">
        <v>30</v>
      </c>
      <c r="I24" s="1">
        <f>IF(((F24-G24)/H24)&gt;0,((F24-G24)/H24)*calibration_curve!$C$2*60,"")</f>
        <v>560064</v>
      </c>
      <c r="J24" s="1">
        <v>10</v>
      </c>
    </row>
    <row r="25" spans="1:10" x14ac:dyDescent="0.4">
      <c r="A25" s="11">
        <v>44305</v>
      </c>
      <c r="B25" s="10">
        <v>1</v>
      </c>
      <c r="C25" s="1" t="s">
        <v>41</v>
      </c>
      <c r="D25" s="1" t="str">
        <f t="shared" si="0"/>
        <v>T_10_1</v>
      </c>
      <c r="E25" s="1" t="str">
        <f t="shared" si="1"/>
        <v>T</v>
      </c>
      <c r="F25" s="1">
        <v>70</v>
      </c>
      <c r="G25" s="1">
        <v>58</v>
      </c>
      <c r="H25" s="1">
        <v>30</v>
      </c>
      <c r="I25" s="1">
        <f>IF(((F25-G25)/H25)&gt;0,((F25-G25)/H25)*calibration_curve!$C$2*60,"")</f>
        <v>560064</v>
      </c>
      <c r="J25" s="1">
        <v>10</v>
      </c>
    </row>
    <row r="26" spans="1:10" x14ac:dyDescent="0.4">
      <c r="A26" s="11">
        <v>44305</v>
      </c>
      <c r="B26" s="10">
        <v>1</v>
      </c>
      <c r="C26" s="1" t="s">
        <v>50</v>
      </c>
      <c r="D26" s="1" t="str">
        <f t="shared" si="0"/>
        <v>T_10_1</v>
      </c>
      <c r="E26" s="1" t="str">
        <f t="shared" si="1"/>
        <v>T</v>
      </c>
      <c r="F26" s="1">
        <v>70</v>
      </c>
      <c r="G26" s="1">
        <v>58</v>
      </c>
      <c r="H26" s="1">
        <v>30</v>
      </c>
      <c r="I26" s="1">
        <f>IF(((F26-G26)/H26)&gt;0,((F26-G26)/H26)*calibration_curve!$C$2*60,"")</f>
        <v>560064</v>
      </c>
      <c r="J26" s="1">
        <v>10</v>
      </c>
    </row>
    <row r="27" spans="1:10" x14ac:dyDescent="0.4">
      <c r="A27" s="11">
        <v>44305</v>
      </c>
      <c r="B27" s="10">
        <v>1</v>
      </c>
      <c r="C27" s="1" t="s">
        <v>129</v>
      </c>
      <c r="D27" s="1" t="str">
        <f t="shared" si="0"/>
        <v>D_10_1</v>
      </c>
      <c r="E27" s="1" t="str">
        <f t="shared" si="1"/>
        <v>D</v>
      </c>
      <c r="F27" s="1">
        <v>70</v>
      </c>
      <c r="G27" s="1">
        <v>53</v>
      </c>
      <c r="H27" s="1">
        <v>30</v>
      </c>
      <c r="I27" s="1">
        <f>IF(((F27-G27)/H27)&gt;0,((F27-G27)/H27)*calibration_curve!$C$2*60,"")</f>
        <v>793424</v>
      </c>
      <c r="J27" s="1">
        <v>10</v>
      </c>
    </row>
    <row r="28" spans="1:10" x14ac:dyDescent="0.4">
      <c r="A28" s="11">
        <v>44305</v>
      </c>
      <c r="B28" s="10">
        <v>1</v>
      </c>
      <c r="C28" s="1" t="s">
        <v>160</v>
      </c>
      <c r="D28" s="1" t="str">
        <f t="shared" si="0"/>
        <v>T_10_1</v>
      </c>
      <c r="E28" s="1" t="str">
        <f t="shared" si="1"/>
        <v>T</v>
      </c>
      <c r="F28" s="1">
        <v>70</v>
      </c>
      <c r="G28" s="1">
        <v>53</v>
      </c>
      <c r="H28" s="1">
        <v>30</v>
      </c>
      <c r="I28" s="1">
        <f>IF(((F28-G28)/H28)&gt;0,((F28-G28)/H28)*calibration_curve!$C$2*60,"")</f>
        <v>793424</v>
      </c>
      <c r="J28" s="1">
        <v>10</v>
      </c>
    </row>
    <row r="29" spans="1:10" x14ac:dyDescent="0.4">
      <c r="A29" s="11">
        <v>44305</v>
      </c>
      <c r="B29" s="10">
        <v>1</v>
      </c>
      <c r="C29" s="1" t="s">
        <v>39</v>
      </c>
      <c r="D29" s="1" t="str">
        <f t="shared" si="0"/>
        <v>T_10_1</v>
      </c>
      <c r="E29" s="1" t="str">
        <f t="shared" si="1"/>
        <v>T</v>
      </c>
      <c r="F29" s="1">
        <v>70</v>
      </c>
      <c r="G29" s="1">
        <v>52</v>
      </c>
      <c r="H29" s="1">
        <v>30</v>
      </c>
      <c r="I29" s="1">
        <f>IF(((F29-G29)/H29)&gt;0,((F29-G29)/H29)*calibration_curve!$C$2*60,"")</f>
        <v>840096</v>
      </c>
      <c r="J29" s="1">
        <v>10</v>
      </c>
    </row>
    <row r="30" spans="1:10" x14ac:dyDescent="0.4">
      <c r="A30" s="11">
        <v>44305</v>
      </c>
      <c r="B30" s="10">
        <v>1</v>
      </c>
      <c r="C30" s="1" t="s">
        <v>60</v>
      </c>
      <c r="D30" s="1" t="str">
        <f t="shared" si="0"/>
        <v>T_10_1</v>
      </c>
      <c r="E30" s="1" t="str">
        <f t="shared" si="1"/>
        <v>T</v>
      </c>
      <c r="F30" s="1">
        <v>70</v>
      </c>
      <c r="G30" s="1">
        <v>50</v>
      </c>
      <c r="H30" s="1">
        <v>30</v>
      </c>
      <c r="I30" s="1">
        <f>IF(((F30-G30)/H30)&gt;0,((F30-G30)/H30)*calibration_curve!$C$2*60,"")</f>
        <v>933439.99999999988</v>
      </c>
      <c r="J30" s="1">
        <v>10</v>
      </c>
    </row>
    <row r="31" spans="1:10" x14ac:dyDescent="0.4">
      <c r="A31" s="11">
        <v>44305</v>
      </c>
      <c r="B31" s="10">
        <v>1</v>
      </c>
      <c r="C31" s="1" t="s">
        <v>54</v>
      </c>
      <c r="D31" s="1" t="str">
        <f t="shared" si="0"/>
        <v>T_10_1</v>
      </c>
      <c r="E31" s="1" t="str">
        <f t="shared" si="1"/>
        <v>T</v>
      </c>
      <c r="F31" s="1">
        <v>70</v>
      </c>
      <c r="G31" s="1">
        <v>50</v>
      </c>
      <c r="H31" s="1">
        <v>30</v>
      </c>
      <c r="I31" s="1">
        <f>IF(((F31-G31)/H31)&gt;0,((F31-G31)/H31)*calibration_curve!$C$2*60,"")</f>
        <v>933439.99999999988</v>
      </c>
      <c r="J31" s="1">
        <v>10</v>
      </c>
    </row>
    <row r="32" spans="1:10" x14ac:dyDescent="0.4">
      <c r="A32" s="11">
        <v>44305</v>
      </c>
      <c r="B32" s="10">
        <v>1</v>
      </c>
      <c r="C32" s="1" t="s">
        <v>131</v>
      </c>
      <c r="D32" s="1" t="str">
        <f t="shared" si="0"/>
        <v>D_10_1</v>
      </c>
      <c r="E32" s="1" t="str">
        <f t="shared" si="1"/>
        <v>D</v>
      </c>
      <c r="F32" s="1">
        <v>70</v>
      </c>
      <c r="G32" s="1">
        <v>49</v>
      </c>
      <c r="H32" s="1">
        <v>30</v>
      </c>
      <c r="I32" s="1">
        <f>IF(((F32-G32)/H32)&gt;0,((F32-G32)/H32)*calibration_curve!$C$2*60,"")</f>
        <v>980111.99999999988</v>
      </c>
      <c r="J32" s="1">
        <v>10</v>
      </c>
    </row>
    <row r="33" spans="1:10" x14ac:dyDescent="0.4">
      <c r="A33" s="11">
        <v>44305</v>
      </c>
      <c r="B33" s="10">
        <v>1</v>
      </c>
      <c r="C33" s="1" t="s">
        <v>116</v>
      </c>
      <c r="D33" s="1" t="str">
        <f t="shared" si="0"/>
        <v>D_10_1</v>
      </c>
      <c r="E33" s="1" t="str">
        <f t="shared" si="1"/>
        <v>D</v>
      </c>
      <c r="F33" s="1">
        <v>70</v>
      </c>
      <c r="G33" s="1">
        <v>45</v>
      </c>
      <c r="H33" s="1">
        <v>30</v>
      </c>
      <c r="I33" s="1">
        <f>IF(((F33-G33)/H33)&gt;0,((F33-G33)/H33)*calibration_curve!$C$2*60,"")</f>
        <v>1166800</v>
      </c>
      <c r="J33" s="1">
        <v>10</v>
      </c>
    </row>
    <row r="34" spans="1:10" x14ac:dyDescent="0.4">
      <c r="A34" s="11">
        <v>44305</v>
      </c>
      <c r="B34" s="10">
        <v>1</v>
      </c>
      <c r="C34" s="1" t="s">
        <v>52</v>
      </c>
      <c r="D34" s="1" t="str">
        <f t="shared" ref="D34:D65" si="2">E34&amp;"_"&amp;J34&amp;"_"&amp;B34</f>
        <v>T_10_1</v>
      </c>
      <c r="E34" s="1" t="str">
        <f t="shared" ref="E34:E65" si="3">LEFT(C34,1)</f>
        <v>T</v>
      </c>
      <c r="F34" s="1">
        <v>70</v>
      </c>
      <c r="G34" s="1">
        <v>43</v>
      </c>
      <c r="H34" s="1">
        <v>30</v>
      </c>
      <c r="I34" s="1">
        <f>IF(((F34-G34)/H34)&gt;0,((F34-G34)/H34)*calibration_curve!$C$2*60,"")</f>
        <v>1260144</v>
      </c>
      <c r="J34" s="1">
        <v>10</v>
      </c>
    </row>
    <row r="35" spans="1:10" x14ac:dyDescent="0.4">
      <c r="A35" s="11">
        <v>44305</v>
      </c>
      <c r="B35" s="10">
        <v>1</v>
      </c>
      <c r="C35" s="1" t="s">
        <v>132</v>
      </c>
      <c r="D35" s="1" t="str">
        <f t="shared" si="2"/>
        <v>D_10_1</v>
      </c>
      <c r="E35" s="1" t="str">
        <f t="shared" si="3"/>
        <v>D</v>
      </c>
      <c r="F35" s="1">
        <v>70</v>
      </c>
      <c r="G35" s="1">
        <v>43</v>
      </c>
      <c r="H35" s="1">
        <v>30</v>
      </c>
      <c r="I35" s="1">
        <f>IF(((F35-G35)/H35)&gt;0,((F35-G35)/H35)*calibration_curve!$C$2*60,"")</f>
        <v>1260144</v>
      </c>
      <c r="J35" s="1">
        <v>10</v>
      </c>
    </row>
    <row r="36" spans="1:10" x14ac:dyDescent="0.4">
      <c r="A36" s="11">
        <v>44305</v>
      </c>
      <c r="B36" s="10">
        <v>1</v>
      </c>
      <c r="C36" s="1" t="s">
        <v>115</v>
      </c>
      <c r="D36" s="1" t="str">
        <f t="shared" si="2"/>
        <v>D_10_1</v>
      </c>
      <c r="E36" s="1" t="str">
        <f t="shared" si="3"/>
        <v>D</v>
      </c>
      <c r="F36" s="1">
        <v>70</v>
      </c>
      <c r="G36" s="1">
        <v>41</v>
      </c>
      <c r="H36" s="1">
        <v>30</v>
      </c>
      <c r="I36" s="1">
        <f>IF(((F36-G36)/H36)&gt;0,((F36-G36)/H36)*calibration_curve!$C$2*60,"")</f>
        <v>1353488</v>
      </c>
      <c r="J36" s="1">
        <v>10</v>
      </c>
    </row>
    <row r="37" spans="1:10" x14ac:dyDescent="0.4">
      <c r="A37" s="11">
        <v>44305</v>
      </c>
      <c r="B37" s="10">
        <v>1</v>
      </c>
      <c r="C37" s="1" t="s">
        <v>123</v>
      </c>
      <c r="D37" s="1" t="str">
        <f t="shared" si="2"/>
        <v>D_10_1</v>
      </c>
      <c r="E37" s="1" t="str">
        <f t="shared" si="3"/>
        <v>D</v>
      </c>
      <c r="F37" s="1">
        <v>70</v>
      </c>
      <c r="G37" s="1">
        <v>41</v>
      </c>
      <c r="H37" s="1">
        <v>30</v>
      </c>
      <c r="I37" s="1">
        <f>IF(((F37-G37)/H37)&gt;0,((F37-G37)/H37)*calibration_curve!$C$2*60,"")</f>
        <v>1353488</v>
      </c>
      <c r="J37" s="1">
        <v>10</v>
      </c>
    </row>
    <row r="38" spans="1:10" x14ac:dyDescent="0.4">
      <c r="A38" s="11">
        <v>44305</v>
      </c>
      <c r="B38" s="10">
        <v>1</v>
      </c>
      <c r="C38" s="1" t="s">
        <v>147</v>
      </c>
      <c r="D38" s="1" t="str">
        <f t="shared" si="2"/>
        <v>D_10_1</v>
      </c>
      <c r="E38" s="1" t="str">
        <f t="shared" si="3"/>
        <v>D</v>
      </c>
      <c r="F38" s="1">
        <v>70</v>
      </c>
      <c r="G38" s="1">
        <v>38</v>
      </c>
      <c r="H38" s="1">
        <v>30</v>
      </c>
      <c r="I38" s="1">
        <f>IF(((F38-G38)/H38)&gt;0,((F38-G38)/H38)*calibration_curve!$C$2*60,"")</f>
        <v>1493504</v>
      </c>
      <c r="J38" s="1">
        <v>10</v>
      </c>
    </row>
    <row r="39" spans="1:10" x14ac:dyDescent="0.4">
      <c r="A39" s="11">
        <v>44305</v>
      </c>
      <c r="B39" s="10">
        <v>1</v>
      </c>
      <c r="C39" s="1" t="s">
        <v>149</v>
      </c>
      <c r="D39" s="1" t="str">
        <f t="shared" si="2"/>
        <v>D_10_1</v>
      </c>
      <c r="E39" s="1" t="str">
        <f t="shared" si="3"/>
        <v>D</v>
      </c>
      <c r="F39" s="1">
        <v>70</v>
      </c>
      <c r="G39" s="1">
        <v>37</v>
      </c>
      <c r="H39" s="1">
        <v>30</v>
      </c>
      <c r="I39" s="1">
        <f>IF(((F39-G39)/H39)&gt;0,((F39-G39)/H39)*calibration_curve!$C$2*60,"")</f>
        <v>1540176.0000000002</v>
      </c>
      <c r="J39" s="1">
        <v>10</v>
      </c>
    </row>
    <row r="40" spans="1:10" x14ac:dyDescent="0.4">
      <c r="A40" s="11">
        <v>44305</v>
      </c>
      <c r="B40" s="10">
        <v>1</v>
      </c>
      <c r="C40" s="1" t="s">
        <v>127</v>
      </c>
      <c r="D40" s="1" t="str">
        <f t="shared" si="2"/>
        <v>D_10_1</v>
      </c>
      <c r="E40" s="1" t="str">
        <f t="shared" si="3"/>
        <v>D</v>
      </c>
      <c r="F40" s="1">
        <v>70</v>
      </c>
      <c r="G40" s="1">
        <v>34</v>
      </c>
      <c r="H40" s="1">
        <v>30</v>
      </c>
      <c r="I40" s="1">
        <f>IF(((F40-G40)/H40)&gt;0,((F40-G40)/H40)*calibration_curve!$C$2*60,"")</f>
        <v>1680192</v>
      </c>
      <c r="J40" s="1">
        <v>10</v>
      </c>
    </row>
    <row r="41" spans="1:10" x14ac:dyDescent="0.4">
      <c r="A41" s="11">
        <v>44305</v>
      </c>
      <c r="B41" s="10">
        <v>1</v>
      </c>
      <c r="C41" s="1" t="s">
        <v>128</v>
      </c>
      <c r="D41" s="1" t="str">
        <f t="shared" si="2"/>
        <v>D_10_1</v>
      </c>
      <c r="E41" s="1" t="str">
        <f t="shared" si="3"/>
        <v>D</v>
      </c>
      <c r="F41" s="1">
        <v>70</v>
      </c>
      <c r="G41" s="1">
        <v>34</v>
      </c>
      <c r="H41" s="1">
        <v>30</v>
      </c>
      <c r="I41" s="1">
        <f>IF(((F41-G41)/H41)&gt;0,((F41-G41)/H41)*calibration_curve!$C$2*60,"")</f>
        <v>1680192</v>
      </c>
      <c r="J41" s="1">
        <v>10</v>
      </c>
    </row>
    <row r="42" spans="1:10" x14ac:dyDescent="0.4">
      <c r="A42" s="11">
        <v>44305</v>
      </c>
      <c r="B42" s="10">
        <v>1</v>
      </c>
      <c r="C42" s="1" t="s">
        <v>138</v>
      </c>
      <c r="D42" s="1" t="str">
        <f t="shared" si="2"/>
        <v>D_10_1</v>
      </c>
      <c r="E42" s="1" t="str">
        <f t="shared" si="3"/>
        <v>D</v>
      </c>
      <c r="F42" s="1">
        <v>70</v>
      </c>
      <c r="G42" s="1">
        <v>34</v>
      </c>
      <c r="H42" s="1">
        <v>30</v>
      </c>
      <c r="I42" s="1">
        <f>IF(((F42-G42)/H42)&gt;0,((F42-G42)/H42)*calibration_curve!$C$2*60,"")</f>
        <v>1680192</v>
      </c>
      <c r="J42" s="1">
        <v>10</v>
      </c>
    </row>
    <row r="43" spans="1:10" x14ac:dyDescent="0.4">
      <c r="A43" s="11">
        <v>44305</v>
      </c>
      <c r="B43" s="10">
        <v>1</v>
      </c>
      <c r="C43" s="1" t="s">
        <v>126</v>
      </c>
      <c r="D43" s="1" t="str">
        <f t="shared" si="2"/>
        <v>D_10_1</v>
      </c>
      <c r="E43" s="1" t="str">
        <f t="shared" si="3"/>
        <v>D</v>
      </c>
      <c r="F43" s="1">
        <v>70</v>
      </c>
      <c r="G43" s="1">
        <v>31</v>
      </c>
      <c r="H43" s="1">
        <v>30</v>
      </c>
      <c r="I43" s="1">
        <f>IF(((F43-G43)/H43)&gt;0,((F43-G43)/H43)*calibration_curve!$C$2*60,"")</f>
        <v>1820208</v>
      </c>
      <c r="J43" s="1">
        <v>10</v>
      </c>
    </row>
    <row r="44" spans="1:10" x14ac:dyDescent="0.4">
      <c r="A44" s="11">
        <v>44305</v>
      </c>
      <c r="B44" s="10">
        <v>1</v>
      </c>
      <c r="C44" s="1" t="s">
        <v>158</v>
      </c>
      <c r="D44" s="1" t="str">
        <f t="shared" si="2"/>
        <v>D_10_1</v>
      </c>
      <c r="E44" s="1" t="str">
        <f t="shared" si="3"/>
        <v>D</v>
      </c>
      <c r="F44" s="1">
        <v>70</v>
      </c>
      <c r="G44" s="1">
        <v>27</v>
      </c>
      <c r="H44" s="1">
        <v>30</v>
      </c>
      <c r="I44" s="1">
        <f>IF(((F44-G44)/H44)&gt;0,((F44-G44)/H44)*calibration_curve!$C$2*60,"")</f>
        <v>2006896.0000000002</v>
      </c>
      <c r="J44" s="1">
        <v>10</v>
      </c>
    </row>
    <row r="45" spans="1:10" x14ac:dyDescent="0.4">
      <c r="A45" s="11">
        <v>44305</v>
      </c>
      <c r="B45" s="10">
        <v>1</v>
      </c>
      <c r="C45" s="1" t="s">
        <v>21</v>
      </c>
      <c r="D45" s="1" t="str">
        <f t="shared" si="2"/>
        <v>T_30_1</v>
      </c>
      <c r="E45" s="1" t="str">
        <f t="shared" si="3"/>
        <v>T</v>
      </c>
      <c r="F45" s="1">
        <v>72</v>
      </c>
      <c r="G45" s="1">
        <v>68</v>
      </c>
      <c r="H45" s="1">
        <v>30</v>
      </c>
      <c r="I45" s="1">
        <f>IF(((F45-G45)/H45)&gt;0,((F45-G45)/H45)*calibration_curve!$C$2*60,"")</f>
        <v>186688</v>
      </c>
      <c r="J45" s="1">
        <v>30</v>
      </c>
    </row>
    <row r="46" spans="1:10" x14ac:dyDescent="0.4">
      <c r="A46" s="11">
        <v>44305</v>
      </c>
      <c r="B46" s="10">
        <v>1</v>
      </c>
      <c r="C46" s="1" t="s">
        <v>25</v>
      </c>
      <c r="D46" s="1" t="str">
        <f t="shared" si="2"/>
        <v>T_30_1</v>
      </c>
      <c r="E46" s="1" t="str">
        <f t="shared" si="3"/>
        <v>T</v>
      </c>
      <c r="F46" s="1">
        <v>72</v>
      </c>
      <c r="G46" s="1">
        <v>65</v>
      </c>
      <c r="H46" s="1">
        <v>45</v>
      </c>
      <c r="I46" s="1">
        <f>IF(((F46-G46)/H46)&gt;0,((F46-G46)/H46)*calibration_curve!$C$2*60,"")</f>
        <v>217802.66666666669</v>
      </c>
      <c r="J46" s="1">
        <v>30</v>
      </c>
    </row>
    <row r="47" spans="1:10" x14ac:dyDescent="0.4">
      <c r="A47" s="11">
        <v>44305</v>
      </c>
      <c r="B47" s="10">
        <v>1</v>
      </c>
      <c r="C47" s="1" t="s">
        <v>3</v>
      </c>
      <c r="D47" s="1" t="str">
        <f t="shared" si="2"/>
        <v>T_30_1</v>
      </c>
      <c r="E47" s="1" t="str">
        <f t="shared" si="3"/>
        <v>T</v>
      </c>
      <c r="F47" s="1">
        <v>72</v>
      </c>
      <c r="G47" s="1">
        <v>67</v>
      </c>
      <c r="H47" s="1">
        <v>30</v>
      </c>
      <c r="I47" s="1">
        <f>IF(((F47-G47)/H47)&gt;0,((F47-G47)/H47)*calibration_curve!$C$2*60,"")</f>
        <v>233359.99999999997</v>
      </c>
      <c r="J47" s="1">
        <v>30</v>
      </c>
    </row>
    <row r="48" spans="1:10" x14ac:dyDescent="0.4">
      <c r="A48" s="11">
        <v>44305</v>
      </c>
      <c r="B48" s="10">
        <v>1</v>
      </c>
      <c r="C48" s="1" t="s">
        <v>31</v>
      </c>
      <c r="D48" s="1" t="str">
        <f t="shared" si="2"/>
        <v>T_30_1</v>
      </c>
      <c r="E48" s="1" t="str">
        <f t="shared" si="3"/>
        <v>T</v>
      </c>
      <c r="F48" s="1">
        <v>72</v>
      </c>
      <c r="G48" s="1">
        <v>63</v>
      </c>
      <c r="H48" s="1">
        <v>45</v>
      </c>
      <c r="I48" s="1">
        <f>IF(((F48-G48)/H48)&gt;0,((F48-G48)/H48)*calibration_curve!$C$2*60,"")</f>
        <v>280032</v>
      </c>
      <c r="J48" s="1">
        <v>30</v>
      </c>
    </row>
    <row r="49" spans="1:10" x14ac:dyDescent="0.4">
      <c r="A49" s="11">
        <v>44305</v>
      </c>
      <c r="B49" s="10">
        <v>1</v>
      </c>
      <c r="C49" s="1" t="s">
        <v>26</v>
      </c>
      <c r="D49" s="1" t="str">
        <f t="shared" si="2"/>
        <v>T_30_1</v>
      </c>
      <c r="E49" s="1" t="str">
        <f t="shared" si="3"/>
        <v>T</v>
      </c>
      <c r="F49" s="1">
        <v>72</v>
      </c>
      <c r="G49" s="1">
        <v>62</v>
      </c>
      <c r="H49" s="1">
        <v>45</v>
      </c>
      <c r="I49" s="1">
        <f>IF(((F49-G49)/H49)&gt;0,((F49-G49)/H49)*calibration_curve!$C$2*60,"")</f>
        <v>311146.66666666663</v>
      </c>
      <c r="J49" s="1">
        <v>30</v>
      </c>
    </row>
    <row r="50" spans="1:10" x14ac:dyDescent="0.4">
      <c r="A50" s="11">
        <v>44305</v>
      </c>
      <c r="B50" s="10">
        <v>1</v>
      </c>
      <c r="C50" s="1" t="s">
        <v>32</v>
      </c>
      <c r="D50" s="1" t="str">
        <f t="shared" si="2"/>
        <v>T_30_1</v>
      </c>
      <c r="E50" s="1" t="str">
        <f t="shared" si="3"/>
        <v>T</v>
      </c>
      <c r="F50" s="1">
        <v>72</v>
      </c>
      <c r="G50" s="1">
        <v>62</v>
      </c>
      <c r="H50" s="1">
        <v>45</v>
      </c>
      <c r="I50" s="1">
        <f>IF(((F50-G50)/H50)&gt;0,((F50-G50)/H50)*calibration_curve!$C$2*60,"")</f>
        <v>311146.66666666663</v>
      </c>
      <c r="J50" s="1">
        <v>30</v>
      </c>
    </row>
    <row r="51" spans="1:10" x14ac:dyDescent="0.4">
      <c r="A51" s="11">
        <v>44305</v>
      </c>
      <c r="B51" s="10">
        <v>1</v>
      </c>
      <c r="C51" s="1" t="s">
        <v>9</v>
      </c>
      <c r="D51" s="1" t="str">
        <f t="shared" si="2"/>
        <v>T_30_1</v>
      </c>
      <c r="E51" s="1" t="str">
        <f t="shared" si="3"/>
        <v>T</v>
      </c>
      <c r="F51" s="1">
        <v>72</v>
      </c>
      <c r="G51" s="1">
        <v>65</v>
      </c>
      <c r="H51" s="1">
        <v>30</v>
      </c>
      <c r="I51" s="1">
        <f>IF(((F51-G51)/H51)&gt;0,((F51-G51)/H51)*calibration_curve!$C$2*60,"")</f>
        <v>326704</v>
      </c>
      <c r="J51" s="1">
        <v>30</v>
      </c>
    </row>
    <row r="52" spans="1:10" x14ac:dyDescent="0.4">
      <c r="A52" s="11">
        <v>44305</v>
      </c>
      <c r="B52" s="10">
        <v>1</v>
      </c>
      <c r="C52" s="1" t="s">
        <v>17</v>
      </c>
      <c r="D52" s="1" t="str">
        <f t="shared" si="2"/>
        <v>T_30_1</v>
      </c>
      <c r="E52" s="1" t="str">
        <f t="shared" si="3"/>
        <v>T</v>
      </c>
      <c r="F52" s="1">
        <v>72</v>
      </c>
      <c r="G52" s="1">
        <v>65</v>
      </c>
      <c r="H52" s="1">
        <v>30</v>
      </c>
      <c r="I52" s="1">
        <f>IF(((F52-G52)/H52)&gt;0,((F52-G52)/H52)*calibration_curve!$C$2*60,"")</f>
        <v>326704</v>
      </c>
      <c r="J52" s="1">
        <v>30</v>
      </c>
    </row>
    <row r="53" spans="1:10" x14ac:dyDescent="0.4">
      <c r="A53" s="11">
        <v>44305</v>
      </c>
      <c r="B53" s="10">
        <v>1</v>
      </c>
      <c r="C53" s="1" t="s">
        <v>29</v>
      </c>
      <c r="D53" s="1" t="str">
        <f t="shared" si="2"/>
        <v>T_30_1</v>
      </c>
      <c r="E53" s="1" t="str">
        <f t="shared" si="3"/>
        <v>T</v>
      </c>
      <c r="F53" s="1">
        <v>72</v>
      </c>
      <c r="G53" s="1">
        <v>61</v>
      </c>
      <c r="H53" s="1">
        <v>45</v>
      </c>
      <c r="I53" s="1">
        <f>IF(((F53-G53)/H53)&gt;0,((F53-G53)/H53)*calibration_curve!$C$2*60,"")</f>
        <v>342261.33333333331</v>
      </c>
      <c r="J53" s="1">
        <v>30</v>
      </c>
    </row>
    <row r="54" spans="1:10" x14ac:dyDescent="0.4">
      <c r="A54" s="11">
        <v>44305</v>
      </c>
      <c r="B54" s="10">
        <v>1</v>
      </c>
      <c r="C54" s="1" t="s">
        <v>114</v>
      </c>
      <c r="D54" s="1" t="str">
        <f t="shared" si="2"/>
        <v>D_30_1</v>
      </c>
      <c r="E54" s="1" t="str">
        <f t="shared" si="3"/>
        <v>D</v>
      </c>
      <c r="F54" s="1">
        <v>86</v>
      </c>
      <c r="G54" s="1">
        <v>75</v>
      </c>
      <c r="H54" s="1">
        <v>45</v>
      </c>
      <c r="I54" s="1">
        <f>IF(((F54-G54)/H54)&gt;0,((F54-G54)/H54)*calibration_curve!$C$2*60,"")</f>
        <v>342261.33333333331</v>
      </c>
      <c r="J54" s="1">
        <v>30</v>
      </c>
    </row>
    <row r="55" spans="1:10" x14ac:dyDescent="0.4">
      <c r="A55" s="11">
        <v>44305</v>
      </c>
      <c r="B55" s="10">
        <v>1</v>
      </c>
      <c r="C55" s="1" t="s">
        <v>5</v>
      </c>
      <c r="D55" s="1" t="str">
        <f t="shared" si="2"/>
        <v>T_30_1</v>
      </c>
      <c r="E55" s="1" t="str">
        <f t="shared" si="3"/>
        <v>T</v>
      </c>
      <c r="F55" s="1">
        <v>72</v>
      </c>
      <c r="G55" s="1">
        <v>64</v>
      </c>
      <c r="H55" s="1">
        <v>30</v>
      </c>
      <c r="I55" s="1">
        <f>IF(((F55-G55)/H55)&gt;0,((F55-G55)/H55)*calibration_curve!$C$2*60,"")</f>
        <v>373376</v>
      </c>
      <c r="J55" s="1">
        <v>30</v>
      </c>
    </row>
    <row r="56" spans="1:10" x14ac:dyDescent="0.4">
      <c r="A56" s="11">
        <v>44305</v>
      </c>
      <c r="B56" s="10">
        <v>1</v>
      </c>
      <c r="C56" s="1" t="s">
        <v>13</v>
      </c>
      <c r="D56" s="1" t="str">
        <f t="shared" si="2"/>
        <v>T_30_1</v>
      </c>
      <c r="E56" s="1" t="str">
        <f t="shared" si="3"/>
        <v>T</v>
      </c>
      <c r="F56" s="1">
        <v>72</v>
      </c>
      <c r="G56" s="1">
        <v>64</v>
      </c>
      <c r="H56" s="1">
        <v>30</v>
      </c>
      <c r="I56" s="1">
        <f>IF(((F56-G56)/H56)&gt;0,((F56-G56)/H56)*calibration_curve!$C$2*60,"")</f>
        <v>373376</v>
      </c>
      <c r="J56" s="1">
        <v>30</v>
      </c>
    </row>
    <row r="57" spans="1:10" x14ac:dyDescent="0.4">
      <c r="A57" s="11">
        <v>44305</v>
      </c>
      <c r="B57" s="10">
        <v>1</v>
      </c>
      <c r="C57" s="1" t="s">
        <v>30</v>
      </c>
      <c r="D57" s="1" t="str">
        <f t="shared" si="2"/>
        <v>T_30_1</v>
      </c>
      <c r="E57" s="1" t="str">
        <f t="shared" si="3"/>
        <v>T</v>
      </c>
      <c r="F57" s="1">
        <v>72</v>
      </c>
      <c r="G57" s="1">
        <v>60</v>
      </c>
      <c r="H57" s="1">
        <v>45</v>
      </c>
      <c r="I57" s="1">
        <f>IF(((F57-G57)/H57)&gt;0,((F57-G57)/H57)*calibration_curve!$C$2*60,"")</f>
        <v>373376</v>
      </c>
      <c r="J57" s="1">
        <v>30</v>
      </c>
    </row>
    <row r="58" spans="1:10" x14ac:dyDescent="0.4">
      <c r="A58" s="11">
        <v>44305</v>
      </c>
      <c r="B58" s="10">
        <v>1</v>
      </c>
      <c r="C58" s="1" t="s">
        <v>113</v>
      </c>
      <c r="D58" s="1" t="str">
        <f t="shared" si="2"/>
        <v>D_30_1</v>
      </c>
      <c r="E58" s="1" t="str">
        <f t="shared" si="3"/>
        <v>D</v>
      </c>
      <c r="F58" s="1">
        <v>86</v>
      </c>
      <c r="G58" s="1">
        <v>74</v>
      </c>
      <c r="H58" s="1">
        <v>45</v>
      </c>
      <c r="I58" s="1">
        <f>IF(((F58-G58)/H58)&gt;0,((F58-G58)/H58)*calibration_curve!$C$2*60,"")</f>
        <v>373376</v>
      </c>
      <c r="J58" s="1">
        <v>30</v>
      </c>
    </row>
    <row r="59" spans="1:10" x14ac:dyDescent="0.4">
      <c r="A59" s="11">
        <v>44305</v>
      </c>
      <c r="B59" s="10">
        <v>1</v>
      </c>
      <c r="C59" s="1" t="s">
        <v>27</v>
      </c>
      <c r="D59" s="1" t="str">
        <f t="shared" si="2"/>
        <v>T_30_1</v>
      </c>
      <c r="E59" s="1" t="str">
        <f t="shared" si="3"/>
        <v>T</v>
      </c>
      <c r="F59" s="1">
        <v>72</v>
      </c>
      <c r="G59" s="1">
        <v>59</v>
      </c>
      <c r="H59" s="1">
        <v>45</v>
      </c>
      <c r="I59" s="1">
        <f>IF(((F59-G59)/H59)&gt;0,((F59-G59)/H59)*calibration_curve!$C$2*60,"")</f>
        <v>404490.66666666663</v>
      </c>
      <c r="J59" s="1">
        <v>30</v>
      </c>
    </row>
    <row r="60" spans="1:10" x14ac:dyDescent="0.4">
      <c r="A60" s="11">
        <v>44305</v>
      </c>
      <c r="B60" s="10">
        <v>1</v>
      </c>
      <c r="C60" s="1" t="s">
        <v>1</v>
      </c>
      <c r="D60" s="1" t="str">
        <f t="shared" si="2"/>
        <v>T_30_1</v>
      </c>
      <c r="E60" s="1" t="str">
        <f t="shared" si="3"/>
        <v>T</v>
      </c>
      <c r="F60" s="1">
        <v>72</v>
      </c>
      <c r="G60" s="1">
        <v>63</v>
      </c>
      <c r="H60" s="1">
        <v>30</v>
      </c>
      <c r="I60" s="1">
        <f>IF(((F60-G60)/H60)&gt;0,((F60-G60)/H60)*calibration_curve!$C$2*60,"")</f>
        <v>420048</v>
      </c>
      <c r="J60" s="1">
        <v>30</v>
      </c>
    </row>
    <row r="61" spans="1:10" x14ac:dyDescent="0.4">
      <c r="A61" s="11">
        <v>44305</v>
      </c>
      <c r="B61" s="10">
        <v>1</v>
      </c>
      <c r="C61" s="1" t="s">
        <v>6</v>
      </c>
      <c r="D61" s="1" t="str">
        <f t="shared" si="2"/>
        <v>T_30_1</v>
      </c>
      <c r="E61" s="1" t="str">
        <f t="shared" si="3"/>
        <v>T</v>
      </c>
      <c r="F61" s="1">
        <v>72</v>
      </c>
      <c r="G61" s="1">
        <v>63</v>
      </c>
      <c r="H61" s="1">
        <v>30</v>
      </c>
      <c r="I61" s="1">
        <f>IF(((F61-G61)/H61)&gt;0,((F61-G61)/H61)*calibration_curve!$C$2*60,"")</f>
        <v>420048</v>
      </c>
      <c r="J61" s="1">
        <v>30</v>
      </c>
    </row>
    <row r="62" spans="1:10" x14ac:dyDescent="0.4">
      <c r="A62" s="11">
        <v>44305</v>
      </c>
      <c r="B62" s="10">
        <v>1</v>
      </c>
      <c r="C62" s="1" t="s">
        <v>8</v>
      </c>
      <c r="D62" s="1" t="str">
        <f t="shared" si="2"/>
        <v>T_30_1</v>
      </c>
      <c r="E62" s="1" t="str">
        <f t="shared" si="3"/>
        <v>T</v>
      </c>
      <c r="F62" s="1">
        <v>72</v>
      </c>
      <c r="G62" s="1">
        <v>63</v>
      </c>
      <c r="H62" s="1">
        <v>30</v>
      </c>
      <c r="I62" s="1">
        <f>IF(((F62-G62)/H62)&gt;0,((F62-G62)/H62)*calibration_curve!$C$2*60,"")</f>
        <v>420048</v>
      </c>
      <c r="J62" s="1">
        <v>30</v>
      </c>
    </row>
    <row r="63" spans="1:10" x14ac:dyDescent="0.4">
      <c r="A63" s="11">
        <v>44305</v>
      </c>
      <c r="B63" s="10">
        <v>1</v>
      </c>
      <c r="C63" s="1" t="s">
        <v>22</v>
      </c>
      <c r="D63" s="1" t="str">
        <f t="shared" si="2"/>
        <v>T_30_1</v>
      </c>
      <c r="E63" s="1" t="str">
        <f t="shared" si="3"/>
        <v>T</v>
      </c>
      <c r="F63" s="1">
        <v>72</v>
      </c>
      <c r="G63" s="1">
        <v>63</v>
      </c>
      <c r="H63" s="1">
        <v>30</v>
      </c>
      <c r="I63" s="1">
        <f>IF(((F63-G63)/H63)&gt;0,((F63-G63)/H63)*calibration_curve!$C$2*60,"")</f>
        <v>420048</v>
      </c>
      <c r="J63" s="1">
        <v>30</v>
      </c>
    </row>
    <row r="64" spans="1:10" x14ac:dyDescent="0.4">
      <c r="A64" s="11">
        <v>44305</v>
      </c>
      <c r="B64" s="10">
        <v>1</v>
      </c>
      <c r="C64" s="1" t="s">
        <v>7</v>
      </c>
      <c r="D64" s="1" t="str">
        <f t="shared" si="2"/>
        <v>T_30_1</v>
      </c>
      <c r="E64" s="1" t="str">
        <f t="shared" si="3"/>
        <v>T</v>
      </c>
      <c r="F64" s="1">
        <v>72</v>
      </c>
      <c r="G64" s="1">
        <v>62</v>
      </c>
      <c r="H64" s="1">
        <v>30</v>
      </c>
      <c r="I64" s="1">
        <f>IF(((F64-G64)/H64)&gt;0,((F64-G64)/H64)*calibration_curve!$C$2*60,"")</f>
        <v>466719.99999999994</v>
      </c>
      <c r="J64" s="1">
        <v>30</v>
      </c>
    </row>
    <row r="65" spans="1:10" x14ac:dyDescent="0.4">
      <c r="A65" s="11">
        <v>44305</v>
      </c>
      <c r="B65" s="10">
        <v>1</v>
      </c>
      <c r="C65" s="1" t="s">
        <v>10</v>
      </c>
      <c r="D65" s="1" t="str">
        <f t="shared" si="2"/>
        <v>T_30_1</v>
      </c>
      <c r="E65" s="1" t="str">
        <f t="shared" si="3"/>
        <v>T</v>
      </c>
      <c r="F65" s="1">
        <v>72</v>
      </c>
      <c r="G65" s="1">
        <v>62</v>
      </c>
      <c r="H65" s="1">
        <v>30</v>
      </c>
      <c r="I65" s="1">
        <f>IF(((F65-G65)/H65)&gt;0,((F65-G65)/H65)*calibration_curve!$C$2*60,"")</f>
        <v>466719.99999999994</v>
      </c>
      <c r="J65" s="1">
        <v>30</v>
      </c>
    </row>
    <row r="66" spans="1:10" x14ac:dyDescent="0.4">
      <c r="A66" s="11">
        <v>44305</v>
      </c>
      <c r="B66" s="10">
        <v>1</v>
      </c>
      <c r="C66" s="1" t="s">
        <v>11</v>
      </c>
      <c r="D66" s="1" t="str">
        <f t="shared" ref="D66:D97" si="4">E66&amp;"_"&amp;J66&amp;"_"&amp;B66</f>
        <v>T_30_1</v>
      </c>
      <c r="E66" s="1" t="str">
        <f t="shared" ref="E66:E97" si="5">LEFT(C66,1)</f>
        <v>T</v>
      </c>
      <c r="F66" s="1">
        <v>72</v>
      </c>
      <c r="G66" s="1">
        <v>62</v>
      </c>
      <c r="H66" s="1">
        <v>30</v>
      </c>
      <c r="I66" s="1">
        <f>IF(((F66-G66)/H66)&gt;0,((F66-G66)/H66)*calibration_curve!$C$2*60,"")</f>
        <v>466719.99999999994</v>
      </c>
      <c r="J66" s="1">
        <v>30</v>
      </c>
    </row>
    <row r="67" spans="1:10" x14ac:dyDescent="0.4">
      <c r="A67" s="11">
        <v>44305</v>
      </c>
      <c r="B67" s="10">
        <v>1</v>
      </c>
      <c r="C67" s="1" t="s">
        <v>12</v>
      </c>
      <c r="D67" s="1" t="str">
        <f t="shared" si="4"/>
        <v>T_30_1</v>
      </c>
      <c r="E67" s="1" t="str">
        <f t="shared" si="5"/>
        <v>T</v>
      </c>
      <c r="F67" s="1">
        <v>72</v>
      </c>
      <c r="G67" s="1">
        <v>62</v>
      </c>
      <c r="H67" s="1">
        <v>30</v>
      </c>
      <c r="I67" s="1">
        <f>IF(((F67-G67)/H67)&gt;0,((F67-G67)/H67)*calibration_curve!$C$2*60,"")</f>
        <v>466719.99999999994</v>
      </c>
      <c r="J67" s="1">
        <v>30</v>
      </c>
    </row>
    <row r="68" spans="1:10" x14ac:dyDescent="0.4">
      <c r="A68" s="11">
        <v>44305</v>
      </c>
      <c r="B68" s="10">
        <v>1</v>
      </c>
      <c r="C68" s="1" t="s">
        <v>16</v>
      </c>
      <c r="D68" s="1" t="str">
        <f t="shared" si="4"/>
        <v>T_30_1</v>
      </c>
      <c r="E68" s="1" t="str">
        <f t="shared" si="5"/>
        <v>T</v>
      </c>
      <c r="F68" s="1">
        <v>72</v>
      </c>
      <c r="G68" s="1">
        <v>62</v>
      </c>
      <c r="H68" s="1">
        <v>30</v>
      </c>
      <c r="I68" s="1">
        <f>IF(((F68-G68)/H68)&gt;0,((F68-G68)/H68)*calibration_curve!$C$2*60,"")</f>
        <v>466719.99999999994</v>
      </c>
      <c r="J68" s="1">
        <v>30</v>
      </c>
    </row>
    <row r="69" spans="1:10" x14ac:dyDescent="0.4">
      <c r="A69" s="11">
        <v>44305</v>
      </c>
      <c r="B69" s="10">
        <v>1</v>
      </c>
      <c r="C69" s="1" t="s">
        <v>23</v>
      </c>
      <c r="D69" s="1" t="str">
        <f t="shared" si="4"/>
        <v>T_30_1</v>
      </c>
      <c r="E69" s="1" t="str">
        <f t="shared" si="5"/>
        <v>T</v>
      </c>
      <c r="F69" s="1">
        <v>72</v>
      </c>
      <c r="G69" s="1">
        <v>62</v>
      </c>
      <c r="H69" s="1">
        <v>30</v>
      </c>
      <c r="I69" s="1">
        <f>IF(((F69-G69)/H69)&gt;0,((F69-G69)/H69)*calibration_curve!$C$2*60,"")</f>
        <v>466719.99999999994</v>
      </c>
      <c r="J69" s="1">
        <v>30</v>
      </c>
    </row>
    <row r="70" spans="1:10" x14ac:dyDescent="0.4">
      <c r="A70" s="11">
        <v>44305</v>
      </c>
      <c r="B70" s="10">
        <v>1</v>
      </c>
      <c r="C70" s="1" t="s">
        <v>24</v>
      </c>
      <c r="D70" s="1" t="str">
        <f t="shared" si="4"/>
        <v>T_30_1</v>
      </c>
      <c r="E70" s="1" t="str">
        <f t="shared" si="5"/>
        <v>T</v>
      </c>
      <c r="F70" s="1">
        <v>72</v>
      </c>
      <c r="G70" s="1">
        <v>62</v>
      </c>
      <c r="H70" s="1">
        <v>30</v>
      </c>
      <c r="I70" s="1">
        <f>IF(((F70-G70)/H70)&gt;0,((F70-G70)/H70)*calibration_curve!$C$2*60,"")</f>
        <v>466719.99999999994</v>
      </c>
      <c r="J70" s="1">
        <v>30</v>
      </c>
    </row>
    <row r="71" spans="1:10" x14ac:dyDescent="0.4">
      <c r="A71" s="11">
        <v>44305</v>
      </c>
      <c r="B71" s="10">
        <v>1</v>
      </c>
      <c r="C71" s="1" t="s">
        <v>109</v>
      </c>
      <c r="D71" s="1" t="str">
        <f t="shared" si="4"/>
        <v>D_30_1</v>
      </c>
      <c r="E71" s="1" t="str">
        <f t="shared" si="5"/>
        <v>D</v>
      </c>
      <c r="F71" s="1">
        <v>86</v>
      </c>
      <c r="G71" s="1">
        <v>70</v>
      </c>
      <c r="H71" s="1">
        <v>45</v>
      </c>
      <c r="I71" s="1">
        <f>IF(((F71-G71)/H71)&gt;0,((F71-G71)/H71)*calibration_curve!$C$2*60,"")</f>
        <v>497834.66666666669</v>
      </c>
      <c r="J71" s="1">
        <v>30</v>
      </c>
    </row>
    <row r="72" spans="1:10" x14ac:dyDescent="0.4">
      <c r="A72" s="11">
        <v>44305</v>
      </c>
      <c r="B72" s="10">
        <v>1</v>
      </c>
      <c r="C72" s="1" t="s">
        <v>14</v>
      </c>
      <c r="D72" s="1" t="str">
        <f t="shared" si="4"/>
        <v>T_30_1</v>
      </c>
      <c r="E72" s="1" t="str">
        <f t="shared" si="5"/>
        <v>T</v>
      </c>
      <c r="F72" s="1">
        <v>72</v>
      </c>
      <c r="G72" s="1">
        <v>61</v>
      </c>
      <c r="H72" s="1">
        <v>30</v>
      </c>
      <c r="I72" s="1">
        <f>IF(((F72-G72)/H72)&gt;0,((F72-G72)/H72)*calibration_curve!$C$2*60,"")</f>
        <v>513392</v>
      </c>
      <c r="J72" s="1">
        <v>30</v>
      </c>
    </row>
    <row r="73" spans="1:10" x14ac:dyDescent="0.4">
      <c r="A73" s="11">
        <v>44305</v>
      </c>
      <c r="B73" s="10">
        <v>1</v>
      </c>
      <c r="C73" s="1" t="s">
        <v>18</v>
      </c>
      <c r="D73" s="1" t="str">
        <f t="shared" si="4"/>
        <v>T_30_1</v>
      </c>
      <c r="E73" s="1" t="str">
        <f t="shared" si="5"/>
        <v>T</v>
      </c>
      <c r="F73" s="1">
        <v>72</v>
      </c>
      <c r="G73" s="1">
        <v>61</v>
      </c>
      <c r="H73" s="1">
        <v>30</v>
      </c>
      <c r="I73" s="1">
        <f>IF(((F73-G73)/H73)&gt;0,((F73-G73)/H73)*calibration_curve!$C$2*60,"")</f>
        <v>513392</v>
      </c>
      <c r="J73" s="1">
        <v>30</v>
      </c>
    </row>
    <row r="74" spans="1:10" x14ac:dyDescent="0.4">
      <c r="A74" s="11">
        <v>44305</v>
      </c>
      <c r="B74" s="10">
        <v>1</v>
      </c>
      <c r="C74" s="1" t="s">
        <v>20</v>
      </c>
      <c r="D74" s="1" t="str">
        <f t="shared" si="4"/>
        <v>T_30_1</v>
      </c>
      <c r="E74" s="1" t="str">
        <f t="shared" si="5"/>
        <v>T</v>
      </c>
      <c r="F74" s="1">
        <v>72</v>
      </c>
      <c r="G74" s="1">
        <v>61</v>
      </c>
      <c r="H74" s="1">
        <v>30</v>
      </c>
      <c r="I74" s="1">
        <f>IF(((F74-G74)/H74)&gt;0,((F74-G74)/H74)*calibration_curve!$C$2*60,"")</f>
        <v>513392</v>
      </c>
      <c r="J74" s="1">
        <v>30</v>
      </c>
    </row>
    <row r="75" spans="1:10" x14ac:dyDescent="0.4">
      <c r="A75" s="11">
        <v>44305</v>
      </c>
      <c r="B75" s="10">
        <v>1</v>
      </c>
      <c r="C75" s="1" t="s">
        <v>117</v>
      </c>
      <c r="D75" s="1" t="str">
        <f t="shared" si="4"/>
        <v>D_30_1</v>
      </c>
      <c r="E75" s="1" t="str">
        <f t="shared" si="5"/>
        <v>D</v>
      </c>
      <c r="F75" s="1">
        <v>86</v>
      </c>
      <c r="G75" s="1">
        <v>69</v>
      </c>
      <c r="H75" s="1">
        <v>45</v>
      </c>
      <c r="I75" s="1">
        <f>IF(((F75-G75)/H75)&gt;0,((F75-G75)/H75)*calibration_curve!$C$2*60,"")</f>
        <v>528949.33333333326</v>
      </c>
      <c r="J75" s="1">
        <v>30</v>
      </c>
    </row>
    <row r="76" spans="1:10" x14ac:dyDescent="0.4">
      <c r="A76" s="11">
        <v>44305</v>
      </c>
      <c r="B76" s="10">
        <v>1</v>
      </c>
      <c r="C76" s="1" t="s">
        <v>28</v>
      </c>
      <c r="D76" s="1" t="str">
        <f t="shared" si="4"/>
        <v>T_30_1</v>
      </c>
      <c r="E76" s="1" t="str">
        <f t="shared" si="5"/>
        <v>T</v>
      </c>
      <c r="F76" s="1">
        <v>72</v>
      </c>
      <c r="G76" s="1">
        <v>53</v>
      </c>
      <c r="H76" s="1">
        <v>45</v>
      </c>
      <c r="I76" s="1">
        <f>IF(((F76-G76)/H76)&gt;0,((F76-G76)/H76)*calibration_curve!$C$2*60,"")</f>
        <v>591178.66666666674</v>
      </c>
      <c r="J76" s="1">
        <v>30</v>
      </c>
    </row>
    <row r="77" spans="1:10" x14ac:dyDescent="0.4">
      <c r="A77" s="11">
        <v>44305</v>
      </c>
      <c r="B77" s="10">
        <v>1</v>
      </c>
      <c r="C77" s="1" t="s">
        <v>2</v>
      </c>
      <c r="D77" s="1" t="str">
        <f t="shared" si="4"/>
        <v>T_30_1</v>
      </c>
      <c r="E77" s="1" t="str">
        <f t="shared" si="5"/>
        <v>T</v>
      </c>
      <c r="F77" s="1">
        <v>72</v>
      </c>
      <c r="G77" s="1">
        <v>59</v>
      </c>
      <c r="H77" s="1">
        <v>30</v>
      </c>
      <c r="I77" s="1">
        <f>IF(((F77-G77)/H77)&gt;0,((F77-G77)/H77)*calibration_curve!$C$2*60,"")</f>
        <v>606736</v>
      </c>
      <c r="J77" s="1">
        <v>30</v>
      </c>
    </row>
    <row r="78" spans="1:10" x14ac:dyDescent="0.4">
      <c r="A78" s="11">
        <v>44305</v>
      </c>
      <c r="B78" s="10">
        <v>1</v>
      </c>
      <c r="C78" s="1" t="s">
        <v>83</v>
      </c>
      <c r="D78" s="1" t="str">
        <f t="shared" si="4"/>
        <v>D_30_1</v>
      </c>
      <c r="E78" s="1" t="str">
        <f t="shared" si="5"/>
        <v>D</v>
      </c>
      <c r="F78" s="1">
        <v>86</v>
      </c>
      <c r="G78" s="1">
        <v>66</v>
      </c>
      <c r="H78" s="1">
        <v>45</v>
      </c>
      <c r="I78" s="1">
        <f>IF(((F78-G78)/H78)&gt;0,((F78-G78)/H78)*calibration_curve!$C$2*60,"")</f>
        <v>622293.33333333326</v>
      </c>
      <c r="J78" s="1">
        <v>30</v>
      </c>
    </row>
    <row r="79" spans="1:10" x14ac:dyDescent="0.4">
      <c r="A79" s="11">
        <v>44305</v>
      </c>
      <c r="B79" s="10">
        <v>1</v>
      </c>
      <c r="C79" s="1" t="s">
        <v>4</v>
      </c>
      <c r="D79" s="1" t="str">
        <f t="shared" si="4"/>
        <v>T_30_1</v>
      </c>
      <c r="E79" s="1" t="str">
        <f t="shared" si="5"/>
        <v>T</v>
      </c>
      <c r="F79" s="1">
        <v>72</v>
      </c>
      <c r="G79" s="1">
        <v>58</v>
      </c>
      <c r="H79" s="1">
        <v>30</v>
      </c>
      <c r="I79" s="1">
        <f>IF(((F79-G79)/H79)&gt;0,((F79-G79)/H79)*calibration_curve!$C$2*60,"")</f>
        <v>653408</v>
      </c>
      <c r="J79" s="1">
        <v>30</v>
      </c>
    </row>
    <row r="80" spans="1:10" x14ac:dyDescent="0.4">
      <c r="A80" s="11">
        <v>44305</v>
      </c>
      <c r="B80" s="10">
        <v>1</v>
      </c>
      <c r="C80" s="1" t="s">
        <v>19</v>
      </c>
      <c r="D80" s="1" t="str">
        <f t="shared" si="4"/>
        <v>T_30_1</v>
      </c>
      <c r="E80" s="1" t="str">
        <f t="shared" si="5"/>
        <v>T</v>
      </c>
      <c r="F80" s="1">
        <v>72</v>
      </c>
      <c r="G80" s="1">
        <v>57</v>
      </c>
      <c r="H80" s="1">
        <v>30</v>
      </c>
      <c r="I80" s="1">
        <f>IF(((F80-G80)/H80)&gt;0,((F80-G80)/H80)*calibration_curve!$C$2*60,"")</f>
        <v>700080</v>
      </c>
      <c r="J80" s="1">
        <v>30</v>
      </c>
    </row>
    <row r="81" spans="1:10" x14ac:dyDescent="0.4">
      <c r="A81" s="11">
        <v>44305</v>
      </c>
      <c r="B81" s="10">
        <v>1</v>
      </c>
      <c r="C81" s="1" t="s">
        <v>15</v>
      </c>
      <c r="D81" s="1" t="str">
        <f t="shared" si="4"/>
        <v>T_30_1</v>
      </c>
      <c r="E81" s="1" t="str">
        <f t="shared" si="5"/>
        <v>T</v>
      </c>
      <c r="F81" s="1">
        <v>72</v>
      </c>
      <c r="G81" s="1">
        <v>56</v>
      </c>
      <c r="H81" s="1">
        <v>30</v>
      </c>
      <c r="I81" s="1">
        <f>IF(((F81-G81)/H81)&gt;0,((F81-G81)/H81)*calibration_curve!$C$2*60,"")</f>
        <v>746752</v>
      </c>
      <c r="J81" s="1">
        <v>30</v>
      </c>
    </row>
    <row r="82" spans="1:10" x14ac:dyDescent="0.4">
      <c r="A82" s="11">
        <v>44305</v>
      </c>
      <c r="B82" s="10">
        <v>1</v>
      </c>
      <c r="C82" s="1" t="s">
        <v>112</v>
      </c>
      <c r="D82" s="1" t="str">
        <f t="shared" si="4"/>
        <v>D_30_1</v>
      </c>
      <c r="E82" s="1" t="str">
        <f t="shared" si="5"/>
        <v>D</v>
      </c>
      <c r="F82" s="1">
        <v>86</v>
      </c>
      <c r="G82" s="1">
        <v>62</v>
      </c>
      <c r="H82" s="1">
        <v>45</v>
      </c>
      <c r="I82" s="1">
        <f>IF(((F82-G82)/H82)&gt;0,((F82-G82)/H82)*calibration_curve!$C$2*60,"")</f>
        <v>746752</v>
      </c>
      <c r="J82" s="1">
        <v>30</v>
      </c>
    </row>
    <row r="83" spans="1:10" x14ac:dyDescent="0.4">
      <c r="A83" s="11">
        <v>44305</v>
      </c>
      <c r="B83" s="10">
        <v>1</v>
      </c>
      <c r="C83" s="1" t="s">
        <v>82</v>
      </c>
      <c r="D83" s="1" t="str">
        <f t="shared" si="4"/>
        <v>D_30_1</v>
      </c>
      <c r="E83" s="1" t="str">
        <f t="shared" si="5"/>
        <v>D</v>
      </c>
      <c r="F83" s="1">
        <v>86</v>
      </c>
      <c r="G83" s="1">
        <v>61</v>
      </c>
      <c r="H83" s="1">
        <v>45</v>
      </c>
      <c r="I83" s="1">
        <f>IF(((F83-G83)/H83)&gt;0,((F83-G83)/H83)*calibration_curve!$C$2*60,"")</f>
        <v>777866.66666666674</v>
      </c>
      <c r="J83" s="1">
        <v>30</v>
      </c>
    </row>
    <row r="84" spans="1:10" x14ac:dyDescent="0.4">
      <c r="A84" s="11">
        <v>44305</v>
      </c>
      <c r="B84" s="10">
        <v>1</v>
      </c>
      <c r="C84" s="1" t="s">
        <v>108</v>
      </c>
      <c r="D84" s="1" t="str">
        <f t="shared" si="4"/>
        <v>D_30_1</v>
      </c>
      <c r="E84" s="1" t="str">
        <f t="shared" si="5"/>
        <v>D</v>
      </c>
      <c r="F84" s="1">
        <v>86</v>
      </c>
      <c r="G84" s="1">
        <v>61</v>
      </c>
      <c r="H84" s="1">
        <v>45</v>
      </c>
      <c r="I84" s="1">
        <f>IF(((F84-G84)/H84)&gt;0,((F84-G84)/H84)*calibration_curve!$C$2*60,"")</f>
        <v>777866.66666666674</v>
      </c>
      <c r="J84" s="1">
        <v>30</v>
      </c>
    </row>
    <row r="85" spans="1:10" x14ac:dyDescent="0.4">
      <c r="A85" s="11">
        <v>44305</v>
      </c>
      <c r="B85" s="10">
        <v>1</v>
      </c>
      <c r="C85" s="1" t="s">
        <v>80</v>
      </c>
      <c r="D85" s="1" t="str">
        <f t="shared" si="4"/>
        <v>D_30_1</v>
      </c>
      <c r="E85" s="1" t="str">
        <f t="shared" si="5"/>
        <v>D</v>
      </c>
      <c r="F85" s="1">
        <v>86</v>
      </c>
      <c r="G85" s="1">
        <v>60</v>
      </c>
      <c r="H85" s="1">
        <v>45</v>
      </c>
      <c r="I85" s="1">
        <f>IF(((F85-G85)/H85)&gt;0,((F85-G85)/H85)*calibration_curve!$C$2*60,"")</f>
        <v>808981.33333333326</v>
      </c>
      <c r="J85" s="1">
        <v>30</v>
      </c>
    </row>
    <row r="86" spans="1:10" x14ac:dyDescent="0.4">
      <c r="A86" s="11">
        <v>44305</v>
      </c>
      <c r="B86" s="10">
        <v>1</v>
      </c>
      <c r="C86" s="1" t="s">
        <v>86</v>
      </c>
      <c r="D86" s="1" t="str">
        <f t="shared" si="4"/>
        <v>D_30_1</v>
      </c>
      <c r="E86" s="1" t="str">
        <f t="shared" si="5"/>
        <v>D</v>
      </c>
      <c r="F86" s="1">
        <v>86</v>
      </c>
      <c r="G86" s="1">
        <v>60</v>
      </c>
      <c r="H86" s="1">
        <v>45</v>
      </c>
      <c r="I86" s="1">
        <f>IF(((F86-G86)/H86)&gt;0,((F86-G86)/H86)*calibration_curve!$C$2*60,"")</f>
        <v>808981.33333333326</v>
      </c>
      <c r="J86" s="1">
        <v>30</v>
      </c>
    </row>
    <row r="87" spans="1:10" x14ac:dyDescent="0.4">
      <c r="A87" s="11">
        <v>44305</v>
      </c>
      <c r="B87" s="10">
        <v>1</v>
      </c>
      <c r="C87" s="1" t="s">
        <v>87</v>
      </c>
      <c r="D87" s="1" t="str">
        <f t="shared" si="4"/>
        <v>D_30_1</v>
      </c>
      <c r="E87" s="1" t="str">
        <f t="shared" si="5"/>
        <v>D</v>
      </c>
      <c r="F87" s="1">
        <v>86</v>
      </c>
      <c r="G87" s="1">
        <v>60</v>
      </c>
      <c r="H87" s="1">
        <v>45</v>
      </c>
      <c r="I87" s="1">
        <f>IF(((F87-G87)/H87)&gt;0,((F87-G87)/H87)*calibration_curve!$C$2*60,"")</f>
        <v>808981.33333333326</v>
      </c>
      <c r="J87" s="1">
        <v>30</v>
      </c>
    </row>
    <row r="88" spans="1:10" x14ac:dyDescent="0.4">
      <c r="A88" s="11">
        <v>44305</v>
      </c>
      <c r="B88" s="10">
        <v>1</v>
      </c>
      <c r="C88" s="1" t="s">
        <v>79</v>
      </c>
      <c r="D88" s="1" t="str">
        <f t="shared" si="4"/>
        <v>D_30_1</v>
      </c>
      <c r="E88" s="1" t="str">
        <f t="shared" si="5"/>
        <v>D</v>
      </c>
      <c r="F88" s="1">
        <v>86</v>
      </c>
      <c r="G88" s="1">
        <v>59</v>
      </c>
      <c r="H88" s="1">
        <v>45</v>
      </c>
      <c r="I88" s="1">
        <f>IF(((F88-G88)/H88)&gt;0,((F88-G88)/H88)*calibration_curve!$C$2*60,"")</f>
        <v>840096</v>
      </c>
      <c r="J88" s="1">
        <v>30</v>
      </c>
    </row>
    <row r="89" spans="1:10" x14ac:dyDescent="0.4">
      <c r="A89" s="11">
        <v>44305</v>
      </c>
      <c r="B89" s="10">
        <v>1</v>
      </c>
      <c r="C89" s="1" t="s">
        <v>84</v>
      </c>
      <c r="D89" s="1" t="str">
        <f t="shared" si="4"/>
        <v>D_30_1</v>
      </c>
      <c r="E89" s="1" t="str">
        <f t="shared" si="5"/>
        <v>D</v>
      </c>
      <c r="F89" s="1">
        <v>86</v>
      </c>
      <c r="G89" s="1">
        <v>59</v>
      </c>
      <c r="H89" s="1">
        <v>45</v>
      </c>
      <c r="I89" s="1">
        <f>IF(((F89-G89)/H89)&gt;0,((F89-G89)/H89)*calibration_curve!$C$2*60,"")</f>
        <v>840096</v>
      </c>
      <c r="J89" s="1">
        <v>30</v>
      </c>
    </row>
    <row r="90" spans="1:10" x14ac:dyDescent="0.4">
      <c r="A90" s="11">
        <v>44305</v>
      </c>
      <c r="B90" s="10">
        <v>1</v>
      </c>
      <c r="C90" s="1" t="s">
        <v>77</v>
      </c>
      <c r="D90" s="1" t="str">
        <f t="shared" si="4"/>
        <v>D_30_1</v>
      </c>
      <c r="E90" s="1" t="str">
        <f t="shared" si="5"/>
        <v>D</v>
      </c>
      <c r="F90" s="1">
        <v>86</v>
      </c>
      <c r="G90" s="1">
        <v>57</v>
      </c>
      <c r="H90" s="1">
        <v>45</v>
      </c>
      <c r="I90" s="1">
        <f>IF(((F90-G90)/H90)&gt;0,((F90-G90)/H90)*calibration_curve!$C$2*60,"")</f>
        <v>902325.33333333349</v>
      </c>
      <c r="J90" s="1">
        <v>30</v>
      </c>
    </row>
    <row r="91" spans="1:10" x14ac:dyDescent="0.4">
      <c r="A91" s="11">
        <v>44305</v>
      </c>
      <c r="B91" s="10">
        <v>1</v>
      </c>
      <c r="C91" s="1" t="s">
        <v>111</v>
      </c>
      <c r="D91" s="1" t="str">
        <f t="shared" si="4"/>
        <v>D_30_1</v>
      </c>
      <c r="E91" s="1" t="str">
        <f t="shared" si="5"/>
        <v>D</v>
      </c>
      <c r="F91" s="1">
        <v>86</v>
      </c>
      <c r="G91" s="1">
        <v>57</v>
      </c>
      <c r="H91" s="1">
        <v>45</v>
      </c>
      <c r="I91" s="1">
        <f>IF(((F91-G91)/H91)&gt;0,((F91-G91)/H91)*calibration_curve!$C$2*60,"")</f>
        <v>902325.33333333349</v>
      </c>
      <c r="J91" s="1">
        <v>30</v>
      </c>
    </row>
    <row r="92" spans="1:10" x14ac:dyDescent="0.4">
      <c r="A92" s="11">
        <v>44305</v>
      </c>
      <c r="B92" s="10">
        <v>1</v>
      </c>
      <c r="C92" s="1" t="s">
        <v>87</v>
      </c>
      <c r="D92" s="1" t="str">
        <f t="shared" si="4"/>
        <v>D_30_1</v>
      </c>
      <c r="E92" s="1" t="str">
        <f t="shared" si="5"/>
        <v>D</v>
      </c>
      <c r="F92" s="1">
        <v>72</v>
      </c>
      <c r="G92" s="1">
        <v>42</v>
      </c>
      <c r="H92" s="1">
        <v>45</v>
      </c>
      <c r="I92" s="1">
        <f>IF(((F92-G92)/H92)&gt;0,((F92-G92)/H92)*calibration_curve!$C$2*60,"")</f>
        <v>933439.99999999988</v>
      </c>
      <c r="J92" s="1">
        <v>30</v>
      </c>
    </row>
    <row r="93" spans="1:10" x14ac:dyDescent="0.4">
      <c r="A93" s="11">
        <v>44305</v>
      </c>
      <c r="B93" s="10">
        <v>1</v>
      </c>
      <c r="C93" s="1" t="s">
        <v>89</v>
      </c>
      <c r="D93" s="1" t="str">
        <f t="shared" si="4"/>
        <v>D_30_1</v>
      </c>
      <c r="E93" s="1" t="str">
        <f t="shared" si="5"/>
        <v>D</v>
      </c>
      <c r="F93" s="1">
        <v>72</v>
      </c>
      <c r="G93" s="1">
        <v>42</v>
      </c>
      <c r="H93" s="1">
        <v>45</v>
      </c>
      <c r="I93" s="1">
        <f>IF(((F93-G93)/H93)&gt;0,((F93-G93)/H93)*calibration_curve!$C$2*60,"")</f>
        <v>933439.99999999988</v>
      </c>
      <c r="J93" s="1">
        <v>30</v>
      </c>
    </row>
    <row r="94" spans="1:10" x14ac:dyDescent="0.4">
      <c r="A94" s="11">
        <v>44305</v>
      </c>
      <c r="B94" s="10">
        <v>1</v>
      </c>
      <c r="C94" s="1" t="s">
        <v>78</v>
      </c>
      <c r="D94" s="1" t="str">
        <f t="shared" si="4"/>
        <v>D_30_1</v>
      </c>
      <c r="E94" s="1" t="str">
        <f t="shared" si="5"/>
        <v>D</v>
      </c>
      <c r="F94" s="1">
        <v>86</v>
      </c>
      <c r="G94" s="1">
        <v>56</v>
      </c>
      <c r="H94" s="1">
        <v>45</v>
      </c>
      <c r="I94" s="1">
        <f>IF(((F94-G94)/H94)&gt;0,((F94-G94)/H94)*calibration_curve!$C$2*60,"")</f>
        <v>933439.99999999988</v>
      </c>
      <c r="J94" s="1">
        <v>30</v>
      </c>
    </row>
    <row r="95" spans="1:10" x14ac:dyDescent="0.4">
      <c r="A95" s="11">
        <v>44305</v>
      </c>
      <c r="B95" s="10">
        <v>1</v>
      </c>
      <c r="C95" s="1" t="s">
        <v>110</v>
      </c>
      <c r="D95" s="1" t="str">
        <f t="shared" si="4"/>
        <v>D_30_1</v>
      </c>
      <c r="E95" s="1" t="str">
        <f t="shared" si="5"/>
        <v>D</v>
      </c>
      <c r="F95" s="1">
        <v>86</v>
      </c>
      <c r="G95" s="1">
        <v>55</v>
      </c>
      <c r="H95" s="1">
        <v>45</v>
      </c>
      <c r="I95" s="1">
        <f>IF(((F95-G95)/H95)&gt;0,((F95-G95)/H95)*calibration_curve!$C$2*60,"")</f>
        <v>964554.66666666663</v>
      </c>
      <c r="J95" s="1">
        <v>30</v>
      </c>
    </row>
    <row r="96" spans="1:10" x14ac:dyDescent="0.4">
      <c r="A96" s="11">
        <v>44305</v>
      </c>
      <c r="B96" s="10">
        <v>1</v>
      </c>
      <c r="C96" s="1" t="s">
        <v>76</v>
      </c>
      <c r="D96" s="1" t="str">
        <f t="shared" si="4"/>
        <v>D_30_1</v>
      </c>
      <c r="E96" s="1" t="str">
        <f t="shared" si="5"/>
        <v>D</v>
      </c>
      <c r="F96" s="1">
        <v>86</v>
      </c>
      <c r="G96" s="1">
        <v>54</v>
      </c>
      <c r="H96" s="1">
        <v>45</v>
      </c>
      <c r="I96" s="1">
        <f>IF(((F96-G96)/H96)&gt;0,((F96-G96)/H96)*calibration_curve!$C$2*60,"")</f>
        <v>995669.33333333337</v>
      </c>
      <c r="J96" s="1">
        <v>30</v>
      </c>
    </row>
    <row r="97" spans="1:10" x14ac:dyDescent="0.4">
      <c r="A97" s="11">
        <v>44305</v>
      </c>
      <c r="B97" s="10">
        <v>1</v>
      </c>
      <c r="C97" s="1" t="s">
        <v>85</v>
      </c>
      <c r="D97" s="1" t="str">
        <f t="shared" si="4"/>
        <v>D_30_1</v>
      </c>
      <c r="E97" s="1" t="str">
        <f t="shared" si="5"/>
        <v>D</v>
      </c>
      <c r="F97" s="1">
        <v>86</v>
      </c>
      <c r="G97" s="1">
        <v>54</v>
      </c>
      <c r="H97" s="1">
        <v>45</v>
      </c>
      <c r="I97" s="1">
        <f>IF(((F97-G97)/H97)&gt;0,((F97-G97)/H97)*calibration_curve!$C$2*60,"")</f>
        <v>995669.33333333337</v>
      </c>
      <c r="J97" s="1">
        <v>30</v>
      </c>
    </row>
    <row r="98" spans="1:10" x14ac:dyDescent="0.4">
      <c r="A98" s="11">
        <v>44305</v>
      </c>
      <c r="B98" s="10">
        <v>1</v>
      </c>
      <c r="C98" s="1" t="s">
        <v>88</v>
      </c>
      <c r="D98" s="1" t="str">
        <f t="shared" ref="D98:D111" si="6">E98&amp;"_"&amp;J98&amp;"_"&amp;B98</f>
        <v>D_30_1</v>
      </c>
      <c r="E98" s="1" t="str">
        <f t="shared" ref="E98:E111" si="7">LEFT(C98,1)</f>
        <v>D</v>
      </c>
      <c r="F98" s="1">
        <v>72</v>
      </c>
      <c r="G98" s="1">
        <v>39</v>
      </c>
      <c r="H98" s="1">
        <v>45</v>
      </c>
      <c r="I98" s="1">
        <f>IF(((F98-G98)/H98)&gt;0,((F98-G98)/H98)*calibration_curve!$C$2*60,"")</f>
        <v>1026784</v>
      </c>
      <c r="J98" s="1">
        <v>30</v>
      </c>
    </row>
    <row r="99" spans="1:10" x14ac:dyDescent="0.4">
      <c r="A99" s="11">
        <v>44305</v>
      </c>
      <c r="B99" s="10">
        <v>1</v>
      </c>
      <c r="C99" s="1" t="s">
        <v>107</v>
      </c>
      <c r="D99" s="1" t="str">
        <f t="shared" si="6"/>
        <v>D_30_1</v>
      </c>
      <c r="E99" s="1" t="str">
        <f t="shared" si="7"/>
        <v>D</v>
      </c>
      <c r="F99" s="1">
        <v>86</v>
      </c>
      <c r="G99" s="1">
        <v>52</v>
      </c>
      <c r="H99" s="1">
        <v>45</v>
      </c>
      <c r="I99" s="1">
        <f>IF(((F99-G99)/H99)&gt;0,((F99-G99)/H99)*calibration_curve!$C$2*60,"")</f>
        <v>1057898.6666666665</v>
      </c>
      <c r="J99" s="1">
        <v>30</v>
      </c>
    </row>
    <row r="100" spans="1:10" x14ac:dyDescent="0.4">
      <c r="A100" s="11">
        <v>44305</v>
      </c>
      <c r="B100" s="10">
        <v>1</v>
      </c>
      <c r="C100" s="1" t="s">
        <v>106</v>
      </c>
      <c r="D100" s="1" t="str">
        <f t="shared" si="6"/>
        <v>D_30_1</v>
      </c>
      <c r="E100" s="1" t="str">
        <f t="shared" si="7"/>
        <v>D</v>
      </c>
      <c r="F100" s="1">
        <v>86</v>
      </c>
      <c r="G100" s="1">
        <v>51</v>
      </c>
      <c r="H100" s="1">
        <v>45</v>
      </c>
      <c r="I100" s="1">
        <f>IF(((F100-G100)/H100)&gt;0,((F100-G100)/H100)*calibration_curve!$C$2*60,"")</f>
        <v>1089013.3333333333</v>
      </c>
      <c r="J100" s="1">
        <v>30</v>
      </c>
    </row>
    <row r="101" spans="1:10" x14ac:dyDescent="0.4">
      <c r="A101" s="11">
        <v>44305</v>
      </c>
      <c r="B101" s="10">
        <v>1</v>
      </c>
      <c r="C101" s="1" t="s">
        <v>95</v>
      </c>
      <c r="D101" s="1" t="str">
        <f t="shared" si="6"/>
        <v>D_30_1</v>
      </c>
      <c r="E101" s="1" t="str">
        <f t="shared" si="7"/>
        <v>D</v>
      </c>
      <c r="F101" s="1">
        <v>72</v>
      </c>
      <c r="G101" s="1">
        <v>31</v>
      </c>
      <c r="H101" s="1">
        <v>45</v>
      </c>
      <c r="I101" s="1">
        <f>IF(((F101-G101)/H101)&gt;0,((F101-G101)/H101)*calibration_curve!$C$2*60,"")</f>
        <v>1275701.3333333335</v>
      </c>
      <c r="J101" s="1">
        <v>30</v>
      </c>
    </row>
    <row r="102" spans="1:10" x14ac:dyDescent="0.4">
      <c r="A102" s="11">
        <v>44305</v>
      </c>
      <c r="B102" s="10">
        <v>1</v>
      </c>
      <c r="C102" s="1" t="s">
        <v>91</v>
      </c>
      <c r="D102" s="1" t="str">
        <f t="shared" si="6"/>
        <v>D_30_1</v>
      </c>
      <c r="E102" s="1" t="str">
        <f t="shared" si="7"/>
        <v>D</v>
      </c>
      <c r="F102" s="1">
        <v>72</v>
      </c>
      <c r="G102" s="1">
        <v>30</v>
      </c>
      <c r="H102" s="1">
        <v>45</v>
      </c>
      <c r="I102" s="1">
        <f>IF(((F102-G102)/H102)&gt;0,((F102-G102)/H102)*calibration_curve!$C$2*60,"")</f>
        <v>1306816</v>
      </c>
      <c r="J102" s="1">
        <v>30</v>
      </c>
    </row>
    <row r="103" spans="1:10" x14ac:dyDescent="0.4">
      <c r="A103" s="11">
        <v>44305</v>
      </c>
      <c r="B103" s="10">
        <v>1</v>
      </c>
      <c r="C103" s="1" t="s">
        <v>90</v>
      </c>
      <c r="D103" s="1" t="str">
        <f t="shared" si="6"/>
        <v>D_30_1</v>
      </c>
      <c r="E103" s="1" t="str">
        <f t="shared" si="7"/>
        <v>D</v>
      </c>
      <c r="F103" s="1">
        <v>72</v>
      </c>
      <c r="G103" s="1">
        <v>29</v>
      </c>
      <c r="H103" s="1">
        <v>45</v>
      </c>
      <c r="I103" s="1">
        <f>IF(((F103-G103)/H103)&gt;0,((F103-G103)/H103)*calibration_curve!$C$2*60,"")</f>
        <v>1337930.6666666667</v>
      </c>
      <c r="J103" s="1">
        <v>30</v>
      </c>
    </row>
    <row r="104" spans="1:10" x14ac:dyDescent="0.4">
      <c r="A104" s="11">
        <v>44305</v>
      </c>
      <c r="B104" s="10">
        <v>1</v>
      </c>
      <c r="C104" s="1" t="s">
        <v>93</v>
      </c>
      <c r="D104" s="1" t="str">
        <f t="shared" si="6"/>
        <v>D_30_1</v>
      </c>
      <c r="E104" s="1" t="str">
        <f t="shared" si="7"/>
        <v>D</v>
      </c>
      <c r="F104" s="1">
        <v>72</v>
      </c>
      <c r="G104" s="1">
        <v>29</v>
      </c>
      <c r="H104" s="1">
        <v>45</v>
      </c>
      <c r="I104" s="1">
        <f>IF(((F104-G104)/H104)&gt;0,((F104-G104)/H104)*calibration_curve!$C$2*60,"")</f>
        <v>1337930.6666666667</v>
      </c>
      <c r="J104" s="1">
        <v>30</v>
      </c>
    </row>
    <row r="105" spans="1:10" x14ac:dyDescent="0.4">
      <c r="A105" s="11">
        <v>44305</v>
      </c>
      <c r="B105" s="10">
        <v>1</v>
      </c>
      <c r="C105" s="1" t="s">
        <v>92</v>
      </c>
      <c r="D105" s="1" t="str">
        <f t="shared" si="6"/>
        <v>D_30_1</v>
      </c>
      <c r="E105" s="1" t="str">
        <f t="shared" si="7"/>
        <v>D</v>
      </c>
      <c r="F105" s="1">
        <v>72</v>
      </c>
      <c r="G105" s="1">
        <v>28</v>
      </c>
      <c r="H105" s="1">
        <v>45</v>
      </c>
      <c r="I105" s="1">
        <f>IF(((F105-G105)/H105)&gt;0,((F105-G105)/H105)*calibration_curve!$C$2*60,"")</f>
        <v>1369045.3333333333</v>
      </c>
      <c r="J105" s="1">
        <v>30</v>
      </c>
    </row>
    <row r="106" spans="1:10" x14ac:dyDescent="0.4">
      <c r="A106" s="11">
        <v>44305</v>
      </c>
      <c r="B106" s="10">
        <v>1</v>
      </c>
      <c r="C106" s="1" t="s">
        <v>98</v>
      </c>
      <c r="D106" s="1" t="str">
        <f t="shared" si="6"/>
        <v>D_30_1</v>
      </c>
      <c r="E106" s="1" t="str">
        <f t="shared" si="7"/>
        <v>D</v>
      </c>
      <c r="F106" s="1">
        <v>72</v>
      </c>
      <c r="G106" s="1">
        <v>28</v>
      </c>
      <c r="H106" s="1">
        <v>45</v>
      </c>
      <c r="I106" s="1">
        <f>IF(((F106-G106)/H106)&gt;0,((F106-G106)/H106)*calibration_curve!$C$2*60,"")</f>
        <v>1369045.3333333333</v>
      </c>
      <c r="J106" s="1">
        <v>30</v>
      </c>
    </row>
    <row r="107" spans="1:10" x14ac:dyDescent="0.4">
      <c r="A107" s="11">
        <v>44305</v>
      </c>
      <c r="B107" s="10">
        <v>1</v>
      </c>
      <c r="C107" s="1" t="s">
        <v>99</v>
      </c>
      <c r="D107" s="1" t="str">
        <f t="shared" si="6"/>
        <v>D_30_1</v>
      </c>
      <c r="E107" s="1" t="str">
        <f t="shared" si="7"/>
        <v>D</v>
      </c>
      <c r="F107" s="1">
        <v>72</v>
      </c>
      <c r="G107" s="1">
        <v>27</v>
      </c>
      <c r="H107" s="1">
        <v>45</v>
      </c>
      <c r="I107" s="1">
        <f>IF(((F107-G107)/H107)&gt;0,((F107-G107)/H107)*calibration_curve!$C$2*60,"")</f>
        <v>1400160</v>
      </c>
      <c r="J107" s="1">
        <v>30</v>
      </c>
    </row>
    <row r="108" spans="1:10" x14ac:dyDescent="0.4">
      <c r="A108" s="11">
        <v>44305</v>
      </c>
      <c r="B108" s="10">
        <v>1</v>
      </c>
      <c r="C108" s="1" t="s">
        <v>94</v>
      </c>
      <c r="D108" s="1" t="str">
        <f t="shared" si="6"/>
        <v>D_30_1</v>
      </c>
      <c r="E108" s="1" t="str">
        <f t="shared" si="7"/>
        <v>D</v>
      </c>
      <c r="F108" s="1">
        <v>72</v>
      </c>
      <c r="G108" s="1">
        <v>26</v>
      </c>
      <c r="H108" s="1">
        <v>45</v>
      </c>
      <c r="I108" s="1">
        <f>IF(((F108-G108)/H108)&gt;0,((F108-G108)/H108)*calibration_curve!$C$2*60,"")</f>
        <v>1431274.6666666665</v>
      </c>
      <c r="J108" s="1">
        <v>30</v>
      </c>
    </row>
    <row r="109" spans="1:10" x14ac:dyDescent="0.4">
      <c r="A109" s="11">
        <v>44305</v>
      </c>
      <c r="B109" s="10">
        <v>1</v>
      </c>
      <c r="C109" s="1" t="s">
        <v>96</v>
      </c>
      <c r="D109" s="1" t="str">
        <f t="shared" si="6"/>
        <v>D_30_1</v>
      </c>
      <c r="E109" s="1" t="str">
        <f t="shared" si="7"/>
        <v>D</v>
      </c>
      <c r="F109" s="1">
        <v>72</v>
      </c>
      <c r="G109" s="1">
        <v>25</v>
      </c>
      <c r="H109" s="1">
        <v>45</v>
      </c>
      <c r="I109" s="1">
        <f>IF(((F109-G109)/H109)&gt;0,((F109-G109)/H109)*calibration_curve!$C$2*60,"")</f>
        <v>1462389.3333333335</v>
      </c>
      <c r="J109" s="1">
        <v>30</v>
      </c>
    </row>
    <row r="110" spans="1:10" x14ac:dyDescent="0.4">
      <c r="A110" s="11">
        <v>44305</v>
      </c>
      <c r="B110" s="10">
        <v>1</v>
      </c>
      <c r="C110" s="1" t="s">
        <v>97</v>
      </c>
      <c r="D110" s="1" t="str">
        <f t="shared" si="6"/>
        <v>D_30_1</v>
      </c>
      <c r="E110" s="1" t="str">
        <f t="shared" si="7"/>
        <v>D</v>
      </c>
      <c r="F110" s="1">
        <v>72</v>
      </c>
      <c r="G110" s="1">
        <v>23</v>
      </c>
      <c r="H110" s="1">
        <v>45</v>
      </c>
      <c r="I110" s="1">
        <f>IF(((F110-G110)/H110)&gt;0,((F110-G110)/H110)*calibration_curve!$C$2*60,"")</f>
        <v>1524618.6666666665</v>
      </c>
      <c r="J110" s="1">
        <v>30</v>
      </c>
    </row>
    <row r="111" spans="1:10" x14ac:dyDescent="0.4">
      <c r="A111" s="11">
        <v>44305</v>
      </c>
      <c r="B111" s="10">
        <v>1</v>
      </c>
      <c r="C111" s="1" t="s">
        <v>100</v>
      </c>
      <c r="D111" s="1" t="str">
        <f t="shared" si="6"/>
        <v>D_30_1</v>
      </c>
      <c r="E111" s="1" t="str">
        <f t="shared" si="7"/>
        <v>D</v>
      </c>
      <c r="F111" s="1">
        <v>72</v>
      </c>
      <c r="G111" s="1">
        <v>23</v>
      </c>
      <c r="H111" s="1">
        <v>45</v>
      </c>
      <c r="I111" s="1">
        <f>IF(((F111-G111)/H111)&gt;0,((F111-G111)/H111)*calibration_curve!$C$2*60,"")</f>
        <v>1524618.6666666665</v>
      </c>
      <c r="J111" s="1">
        <v>30</v>
      </c>
    </row>
  </sheetData>
  <sortState xmlns:xlrd2="http://schemas.microsoft.com/office/spreadsheetml/2017/richdata2" ref="A2:J111">
    <sortCondition ref="J2:J1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E387-597D-436B-B6AB-E5BB0F418A83}">
  <dimension ref="A1:J41"/>
  <sheetViews>
    <sheetView workbookViewId="0">
      <pane ySplit="1" topLeftCell="A2" activePane="bottomLeft" state="frozen"/>
      <selection pane="bottomLeft" activeCell="J41" sqref="A2:J41"/>
    </sheetView>
  </sheetViews>
  <sheetFormatPr defaultRowHeight="14.6" x14ac:dyDescent="0.4"/>
  <cols>
    <col min="1" max="10" width="9.23046875" style="1"/>
  </cols>
  <sheetData>
    <row r="1" spans="1:10" s="6" customFormat="1" x14ac:dyDescent="0.4">
      <c r="A1" s="4" t="s">
        <v>157</v>
      </c>
      <c r="B1" s="8" t="s">
        <v>162</v>
      </c>
      <c r="C1" s="4" t="s">
        <v>0</v>
      </c>
      <c r="D1" s="4" t="s">
        <v>169</v>
      </c>
      <c r="E1" s="4" t="s">
        <v>71</v>
      </c>
      <c r="F1" s="4" t="s">
        <v>74</v>
      </c>
      <c r="G1" s="4" t="s">
        <v>73</v>
      </c>
      <c r="H1" s="4" t="s">
        <v>75</v>
      </c>
      <c r="I1" s="4" t="s">
        <v>72</v>
      </c>
      <c r="J1" s="4" t="s">
        <v>146</v>
      </c>
    </row>
    <row r="2" spans="1:10" x14ac:dyDescent="0.4">
      <c r="A2" s="11">
        <v>44309</v>
      </c>
      <c r="B2" s="10">
        <v>5</v>
      </c>
      <c r="C2" s="1" t="s">
        <v>45</v>
      </c>
      <c r="D2" s="1" t="str">
        <f t="shared" ref="D2:D41" si="0">E2&amp;"_"&amp;J2&amp;"_"&amp;B2</f>
        <v>T_30_5</v>
      </c>
      <c r="E2" s="1" t="str">
        <f t="shared" ref="E2:E41" si="1">LEFT(C2,1)</f>
        <v>T</v>
      </c>
      <c r="F2" s="1">
        <v>71</v>
      </c>
      <c r="G2" s="1">
        <v>63</v>
      </c>
      <c r="H2" s="1">
        <v>40</v>
      </c>
      <c r="I2" s="1">
        <f>IF(((F2-G2)/H2)&gt;0,((F2-G2)/H2)*calibration_curve!$C$2*60,"")</f>
        <v>280032</v>
      </c>
      <c r="J2" s="1">
        <v>30</v>
      </c>
    </row>
    <row r="3" spans="1:10" x14ac:dyDescent="0.4">
      <c r="A3" s="11">
        <v>44309</v>
      </c>
      <c r="B3" s="10">
        <v>5</v>
      </c>
      <c r="C3" s="1" t="s">
        <v>30</v>
      </c>
      <c r="D3" s="1" t="str">
        <f t="shared" si="0"/>
        <v>T_30_5</v>
      </c>
      <c r="E3" s="1" t="str">
        <f t="shared" si="1"/>
        <v>T</v>
      </c>
      <c r="F3" s="1">
        <v>68</v>
      </c>
      <c r="G3" s="1">
        <v>58</v>
      </c>
      <c r="H3" s="1">
        <v>40</v>
      </c>
      <c r="I3" s="1">
        <f>IF(((F3-G3)/H3)&gt;0,((F3-G3)/H3)*calibration_curve!$C$2*60,"")</f>
        <v>350040</v>
      </c>
      <c r="J3" s="1">
        <v>30</v>
      </c>
    </row>
    <row r="4" spans="1:10" x14ac:dyDescent="0.4">
      <c r="A4" s="11">
        <v>44309</v>
      </c>
      <c r="B4" s="10">
        <v>5</v>
      </c>
      <c r="C4" s="1" t="s">
        <v>28</v>
      </c>
      <c r="D4" s="1" t="str">
        <f t="shared" si="0"/>
        <v>T_30_5</v>
      </c>
      <c r="E4" s="1" t="str">
        <f t="shared" si="1"/>
        <v>T</v>
      </c>
      <c r="F4" s="1">
        <v>70</v>
      </c>
      <c r="G4" s="1">
        <v>59</v>
      </c>
      <c r="H4" s="1">
        <v>40</v>
      </c>
      <c r="I4" s="1">
        <f>IF(((F4-G4)/H4)&gt;0,((F4-G4)/H4)*calibration_curve!$C$2*60,"")</f>
        <v>385044.00000000006</v>
      </c>
      <c r="J4" s="1">
        <v>30</v>
      </c>
    </row>
    <row r="5" spans="1:10" x14ac:dyDescent="0.4">
      <c r="A5" s="11">
        <v>44309</v>
      </c>
      <c r="B5" s="10">
        <v>5</v>
      </c>
      <c r="C5" s="1" t="s">
        <v>37</v>
      </c>
      <c r="D5" s="1" t="str">
        <f t="shared" si="0"/>
        <v>T_30_5</v>
      </c>
      <c r="E5" s="1" t="str">
        <f t="shared" si="1"/>
        <v>T</v>
      </c>
      <c r="F5" s="1">
        <v>69</v>
      </c>
      <c r="G5" s="1">
        <v>58</v>
      </c>
      <c r="H5" s="1">
        <v>40</v>
      </c>
      <c r="I5" s="1">
        <f>IF(((F5-G5)/H5)&gt;0,((F5-G5)/H5)*calibration_curve!$C$2*60,"")</f>
        <v>385044.00000000006</v>
      </c>
      <c r="J5" s="1">
        <v>30</v>
      </c>
    </row>
    <row r="6" spans="1:10" x14ac:dyDescent="0.4">
      <c r="A6" s="11">
        <v>44309</v>
      </c>
      <c r="B6" s="10">
        <v>5</v>
      </c>
      <c r="C6" s="1" t="s">
        <v>16</v>
      </c>
      <c r="D6" s="1" t="str">
        <f t="shared" si="0"/>
        <v>T_30_5</v>
      </c>
      <c r="E6" s="1" t="str">
        <f t="shared" si="1"/>
        <v>T</v>
      </c>
      <c r="F6" s="1">
        <v>77</v>
      </c>
      <c r="G6" s="1">
        <v>64</v>
      </c>
      <c r="H6" s="1">
        <v>40</v>
      </c>
      <c r="I6" s="1">
        <f>IF(((F6-G6)/H6)&gt;0,((F6-G6)/H6)*calibration_curve!$C$2*60,"")</f>
        <v>455052</v>
      </c>
      <c r="J6" s="1">
        <v>30</v>
      </c>
    </row>
    <row r="7" spans="1:10" x14ac:dyDescent="0.4">
      <c r="A7" s="11">
        <v>44309</v>
      </c>
      <c r="B7" s="10">
        <v>5</v>
      </c>
      <c r="C7" s="1" t="s">
        <v>20</v>
      </c>
      <c r="D7" s="1" t="str">
        <f t="shared" si="0"/>
        <v>T_30_5</v>
      </c>
      <c r="E7" s="1" t="str">
        <f t="shared" si="1"/>
        <v>T</v>
      </c>
      <c r="F7" s="1">
        <v>71</v>
      </c>
      <c r="G7" s="1">
        <v>57</v>
      </c>
      <c r="H7" s="1">
        <v>40</v>
      </c>
      <c r="I7" s="1">
        <f>IF(((F7-G7)/H7)&gt;0,((F7-G7)/H7)*calibration_curve!$C$2*60,"")</f>
        <v>490055.99999999994</v>
      </c>
      <c r="J7" s="1">
        <v>30</v>
      </c>
    </row>
    <row r="8" spans="1:10" x14ac:dyDescent="0.4">
      <c r="A8" s="11">
        <v>44309</v>
      </c>
      <c r="B8" s="10">
        <v>5</v>
      </c>
      <c r="C8" s="1" t="s">
        <v>33</v>
      </c>
      <c r="D8" s="1" t="str">
        <f t="shared" si="0"/>
        <v>T_30_5</v>
      </c>
      <c r="E8" s="1" t="str">
        <f t="shared" si="1"/>
        <v>T</v>
      </c>
      <c r="F8" s="1">
        <v>71</v>
      </c>
      <c r="G8" s="1">
        <v>55</v>
      </c>
      <c r="H8" s="1">
        <v>40</v>
      </c>
      <c r="I8" s="1">
        <f>IF(((F8-G8)/H8)&gt;0,((F8-G8)/H8)*calibration_curve!$C$2*60,"")</f>
        <v>560064</v>
      </c>
      <c r="J8" s="1">
        <v>30</v>
      </c>
    </row>
    <row r="9" spans="1:10" x14ac:dyDescent="0.4">
      <c r="A9" s="11">
        <v>44309</v>
      </c>
      <c r="B9" s="10">
        <v>5</v>
      </c>
      <c r="C9" s="1" t="s">
        <v>24</v>
      </c>
      <c r="D9" s="1" t="str">
        <f t="shared" si="0"/>
        <v>T_30_5</v>
      </c>
      <c r="E9" s="1" t="str">
        <f t="shared" si="1"/>
        <v>T</v>
      </c>
      <c r="F9" s="1">
        <v>74</v>
      </c>
      <c r="G9" s="1">
        <v>50</v>
      </c>
      <c r="H9" s="1">
        <v>40</v>
      </c>
      <c r="I9" s="1">
        <f>IF(((F9-G9)/H9)&gt;0,((F9-G9)/H9)*calibration_curve!$C$2*60,"")</f>
        <v>840096</v>
      </c>
      <c r="J9" s="1">
        <v>30</v>
      </c>
    </row>
    <row r="10" spans="1:10" x14ac:dyDescent="0.4">
      <c r="A10" s="11">
        <v>44309</v>
      </c>
      <c r="B10" s="10">
        <v>5</v>
      </c>
      <c r="C10" s="1" t="s">
        <v>34</v>
      </c>
      <c r="D10" s="1" t="str">
        <f t="shared" si="0"/>
        <v>T_30_5</v>
      </c>
      <c r="E10" s="1" t="str">
        <f t="shared" si="1"/>
        <v>T</v>
      </c>
      <c r="F10" s="1">
        <v>71</v>
      </c>
      <c r="G10" s="1">
        <v>46</v>
      </c>
      <c r="H10" s="1">
        <v>40</v>
      </c>
      <c r="I10" s="1">
        <f>IF(((F10-G10)/H10)&gt;0,((F10-G10)/H10)*calibration_curve!$C$2*60,"")</f>
        <v>875100</v>
      </c>
      <c r="J10" s="1">
        <v>30</v>
      </c>
    </row>
    <row r="11" spans="1:10" x14ac:dyDescent="0.4">
      <c r="A11" s="11">
        <v>44309</v>
      </c>
      <c r="B11" s="10">
        <v>5</v>
      </c>
      <c r="C11" s="1" t="s">
        <v>89</v>
      </c>
      <c r="D11" s="1" t="str">
        <f t="shared" si="0"/>
        <v>D_30_5</v>
      </c>
      <c r="E11" s="1" t="str">
        <f t="shared" si="1"/>
        <v>D</v>
      </c>
      <c r="F11" s="1">
        <v>69</v>
      </c>
      <c r="G11" s="1">
        <v>43</v>
      </c>
      <c r="H11" s="1">
        <v>40</v>
      </c>
      <c r="I11" s="1">
        <f>IF(((F11-G11)/H11)&gt;0,((F11-G11)/H11)*calibration_curve!$C$2*60,"")</f>
        <v>910104</v>
      </c>
      <c r="J11" s="1">
        <v>30</v>
      </c>
    </row>
    <row r="12" spans="1:10" x14ac:dyDescent="0.4">
      <c r="A12" s="11">
        <v>44309</v>
      </c>
      <c r="B12" s="10">
        <v>5</v>
      </c>
      <c r="C12" s="1" t="s">
        <v>15</v>
      </c>
      <c r="D12" s="1" t="str">
        <f t="shared" si="0"/>
        <v>T_30_5</v>
      </c>
      <c r="E12" s="1" t="str">
        <f t="shared" si="1"/>
        <v>T</v>
      </c>
      <c r="F12" s="1">
        <v>79</v>
      </c>
      <c r="G12" s="1">
        <v>53</v>
      </c>
      <c r="H12" s="1">
        <v>40</v>
      </c>
      <c r="I12" s="1">
        <f>IF(((F12-G12)/H12)&gt;0,((F12-G12)/H12)*calibration_curve!$C$2*60,"")</f>
        <v>910104</v>
      </c>
      <c r="J12" s="1">
        <v>30</v>
      </c>
    </row>
    <row r="13" spans="1:10" x14ac:dyDescent="0.4">
      <c r="A13" s="11">
        <v>44309</v>
      </c>
      <c r="B13" s="10">
        <v>5</v>
      </c>
      <c r="C13" s="1" t="s">
        <v>23</v>
      </c>
      <c r="D13" s="1" t="str">
        <f t="shared" si="0"/>
        <v>T_30_5</v>
      </c>
      <c r="E13" s="1" t="str">
        <f t="shared" si="1"/>
        <v>T</v>
      </c>
      <c r="F13" s="1">
        <v>74</v>
      </c>
      <c r="G13" s="1">
        <v>48</v>
      </c>
      <c r="H13" s="1">
        <v>40</v>
      </c>
      <c r="I13" s="1">
        <f>IF(((F13-G13)/H13)&gt;0,((F13-G13)/H13)*calibration_curve!$C$2*60,"")</f>
        <v>910104</v>
      </c>
      <c r="J13" s="1">
        <v>30</v>
      </c>
    </row>
    <row r="14" spans="1:10" x14ac:dyDescent="0.4">
      <c r="A14" s="11">
        <v>44309</v>
      </c>
      <c r="B14" s="10">
        <v>5</v>
      </c>
      <c r="C14" s="1" t="s">
        <v>59</v>
      </c>
      <c r="D14" s="1" t="str">
        <f t="shared" si="0"/>
        <v>T_30_5</v>
      </c>
      <c r="E14" s="1" t="str">
        <f t="shared" si="1"/>
        <v>T</v>
      </c>
      <c r="F14" s="1">
        <v>68</v>
      </c>
      <c r="G14" s="1">
        <v>41</v>
      </c>
      <c r="H14" s="1">
        <v>40</v>
      </c>
      <c r="I14" s="1">
        <f>IF(((F14-G14)/H14)&gt;0,((F14-G14)/H14)*calibration_curve!$C$2*60,"")</f>
        <v>945108.00000000012</v>
      </c>
      <c r="J14" s="1">
        <v>30</v>
      </c>
    </row>
    <row r="15" spans="1:10" x14ac:dyDescent="0.4">
      <c r="A15" s="11">
        <v>44309</v>
      </c>
      <c r="B15" s="10">
        <v>5</v>
      </c>
      <c r="C15" s="1" t="s">
        <v>65</v>
      </c>
      <c r="D15" s="1" t="str">
        <f t="shared" si="0"/>
        <v>T_30_5</v>
      </c>
      <c r="E15" s="1" t="str">
        <f t="shared" si="1"/>
        <v>T</v>
      </c>
      <c r="F15" s="1">
        <v>69</v>
      </c>
      <c r="G15" s="1">
        <v>42</v>
      </c>
      <c r="H15" s="1">
        <v>40</v>
      </c>
      <c r="I15" s="1">
        <f>IF(((F15-G15)/H15)&gt;0,((F15-G15)/H15)*calibration_curve!$C$2*60,"")</f>
        <v>945108.00000000012</v>
      </c>
      <c r="J15" s="1">
        <v>30</v>
      </c>
    </row>
    <row r="16" spans="1:10" x14ac:dyDescent="0.4">
      <c r="A16" s="11">
        <v>44309</v>
      </c>
      <c r="B16" s="10">
        <v>5</v>
      </c>
      <c r="C16" s="1" t="s">
        <v>19</v>
      </c>
      <c r="D16" s="1" t="str">
        <f t="shared" si="0"/>
        <v>T_30_5</v>
      </c>
      <c r="E16" s="1" t="str">
        <f t="shared" si="1"/>
        <v>T</v>
      </c>
      <c r="F16" s="1">
        <v>74</v>
      </c>
      <c r="G16" s="1">
        <v>45</v>
      </c>
      <c r="H16" s="1">
        <v>40</v>
      </c>
      <c r="I16" s="1">
        <f>IF(((F16-G16)/H16)&gt;0,((F16-G16)/H16)*calibration_curve!$C$2*60,"")</f>
        <v>1015115.9999999999</v>
      </c>
      <c r="J16" s="1">
        <v>30</v>
      </c>
    </row>
    <row r="17" spans="1:10" x14ac:dyDescent="0.4">
      <c r="A17" s="11">
        <v>44309</v>
      </c>
      <c r="B17" s="10">
        <v>5</v>
      </c>
      <c r="C17" s="1" t="s">
        <v>32</v>
      </c>
      <c r="D17" s="1" t="str">
        <f t="shared" si="0"/>
        <v>T_30_5</v>
      </c>
      <c r="E17" s="1" t="str">
        <f t="shared" si="1"/>
        <v>T</v>
      </c>
      <c r="F17" s="1">
        <v>71</v>
      </c>
      <c r="G17" s="1">
        <v>41</v>
      </c>
      <c r="H17" s="1">
        <v>40</v>
      </c>
      <c r="I17" s="1">
        <f>IF(((F17-G17)/H17)&gt;0,((F17-G17)/H17)*calibration_curve!$C$2*60,"")</f>
        <v>1050120</v>
      </c>
      <c r="J17" s="1">
        <v>30</v>
      </c>
    </row>
    <row r="18" spans="1:10" x14ac:dyDescent="0.4">
      <c r="A18" s="11">
        <v>44309</v>
      </c>
      <c r="B18" s="10">
        <v>5</v>
      </c>
      <c r="C18" s="1" t="s">
        <v>22</v>
      </c>
      <c r="D18" s="1" t="str">
        <f t="shared" si="0"/>
        <v>T_30_5</v>
      </c>
      <c r="E18" s="1" t="str">
        <f t="shared" si="1"/>
        <v>T</v>
      </c>
      <c r="F18" s="1">
        <v>77</v>
      </c>
      <c r="G18" s="1">
        <v>44</v>
      </c>
      <c r="H18" s="1">
        <v>40</v>
      </c>
      <c r="I18" s="1">
        <f>IF(((F18-G18)/H18)&gt;0,((F18-G18)/H18)*calibration_curve!$C$2*60,"")</f>
        <v>1155132</v>
      </c>
      <c r="J18" s="1">
        <v>30</v>
      </c>
    </row>
    <row r="19" spans="1:10" x14ac:dyDescent="0.4">
      <c r="A19" s="11">
        <v>44309</v>
      </c>
      <c r="B19" s="10">
        <v>5</v>
      </c>
      <c r="C19" s="1" t="s">
        <v>18</v>
      </c>
      <c r="D19" s="1" t="str">
        <f t="shared" si="0"/>
        <v>T_30_5</v>
      </c>
      <c r="E19" s="1" t="str">
        <f t="shared" si="1"/>
        <v>T</v>
      </c>
      <c r="F19" s="1">
        <v>76</v>
      </c>
      <c r="G19" s="1">
        <v>41</v>
      </c>
      <c r="H19" s="1">
        <v>40</v>
      </c>
      <c r="I19" s="1">
        <f>IF(((F19-G19)/H19)&gt;0,((F19-G19)/H19)*calibration_curve!$C$2*60,"")</f>
        <v>1225140</v>
      </c>
      <c r="J19" s="1">
        <v>30</v>
      </c>
    </row>
    <row r="20" spans="1:10" x14ac:dyDescent="0.4">
      <c r="A20" s="11">
        <v>44309</v>
      </c>
      <c r="B20" s="10">
        <v>5</v>
      </c>
      <c r="C20" s="1" t="s">
        <v>25</v>
      </c>
      <c r="D20" s="1" t="str">
        <f t="shared" si="0"/>
        <v>T_30_5</v>
      </c>
      <c r="E20" s="1" t="str">
        <f t="shared" si="1"/>
        <v>T</v>
      </c>
      <c r="F20" s="1">
        <v>71</v>
      </c>
      <c r="G20" s="1">
        <v>35</v>
      </c>
      <c r="H20" s="1">
        <v>40</v>
      </c>
      <c r="I20" s="1">
        <f>IF(((F20-G20)/H20)&gt;0,((F20-G20)/H20)*calibration_curve!$C$2*60,"")</f>
        <v>1260144</v>
      </c>
      <c r="J20" s="1">
        <v>30</v>
      </c>
    </row>
    <row r="21" spans="1:10" x14ac:dyDescent="0.4">
      <c r="A21" s="11">
        <v>44309</v>
      </c>
      <c r="B21" s="10">
        <v>5</v>
      </c>
      <c r="C21" s="1" t="s">
        <v>31</v>
      </c>
      <c r="D21" s="1" t="str">
        <f t="shared" si="0"/>
        <v>T_30_5</v>
      </c>
      <c r="E21" s="1" t="str">
        <f t="shared" si="1"/>
        <v>T</v>
      </c>
      <c r="F21" s="1">
        <v>68</v>
      </c>
      <c r="G21" s="1">
        <v>31</v>
      </c>
      <c r="H21" s="1">
        <v>40</v>
      </c>
      <c r="I21" s="1">
        <f>IF(((F21-G21)/H21)&gt;0,((F21-G21)/H21)*calibration_curve!$C$2*60,"")</f>
        <v>1295148</v>
      </c>
      <c r="J21" s="1">
        <v>30</v>
      </c>
    </row>
    <row r="22" spans="1:10" x14ac:dyDescent="0.4">
      <c r="A22" s="11">
        <v>44309</v>
      </c>
      <c r="B22" s="10">
        <v>5</v>
      </c>
      <c r="C22" s="1" t="s">
        <v>90</v>
      </c>
      <c r="D22" s="1" t="str">
        <f t="shared" si="0"/>
        <v>D_30_5</v>
      </c>
      <c r="E22" s="1" t="str">
        <f t="shared" si="1"/>
        <v>D</v>
      </c>
      <c r="F22" s="1">
        <v>75</v>
      </c>
      <c r="G22" s="1">
        <v>36</v>
      </c>
      <c r="H22" s="1">
        <v>40</v>
      </c>
      <c r="I22" s="1">
        <f>IF(((F22-G22)/H22)&gt;0,((F22-G22)/H22)*calibration_curve!$C$2*60,"")</f>
        <v>1365156</v>
      </c>
      <c r="J22" s="1">
        <v>30</v>
      </c>
    </row>
    <row r="23" spans="1:10" x14ac:dyDescent="0.4">
      <c r="A23" s="11">
        <v>44309</v>
      </c>
      <c r="B23" s="10">
        <v>5</v>
      </c>
      <c r="C23" s="1" t="s">
        <v>29</v>
      </c>
      <c r="D23" s="1" t="str">
        <f t="shared" si="0"/>
        <v>T_30_5</v>
      </c>
      <c r="E23" s="1" t="str">
        <f t="shared" si="1"/>
        <v>T</v>
      </c>
      <c r="F23" s="1">
        <v>73</v>
      </c>
      <c r="G23" s="1">
        <v>34</v>
      </c>
      <c r="H23" s="1">
        <v>40</v>
      </c>
      <c r="I23" s="1">
        <f>IF(((F23-G23)/H23)&gt;0,((F23-G23)/H23)*calibration_curve!$C$2*60,"")</f>
        <v>1365156</v>
      </c>
      <c r="J23" s="1">
        <v>30</v>
      </c>
    </row>
    <row r="24" spans="1:10" x14ac:dyDescent="0.4">
      <c r="A24" s="11">
        <v>44309</v>
      </c>
      <c r="B24" s="10">
        <v>5</v>
      </c>
      <c r="C24" s="1" t="s">
        <v>13</v>
      </c>
      <c r="D24" s="1" t="str">
        <f t="shared" si="0"/>
        <v>T_30_5</v>
      </c>
      <c r="E24" s="1" t="str">
        <f t="shared" si="1"/>
        <v>T</v>
      </c>
      <c r="F24" s="1">
        <v>79</v>
      </c>
      <c r="G24" s="1">
        <v>39</v>
      </c>
      <c r="H24" s="1">
        <v>40</v>
      </c>
      <c r="I24" s="1">
        <f>IF(((F24-G24)/H24)&gt;0,((F24-G24)/H24)*calibration_curve!$C$2*60,"")</f>
        <v>1400160</v>
      </c>
      <c r="J24" s="1">
        <v>30</v>
      </c>
    </row>
    <row r="25" spans="1:10" x14ac:dyDescent="0.4">
      <c r="A25" s="11">
        <v>44309</v>
      </c>
      <c r="B25" s="10">
        <v>5</v>
      </c>
      <c r="C25" s="1" t="s">
        <v>26</v>
      </c>
      <c r="D25" s="1" t="str">
        <f t="shared" si="0"/>
        <v>T_30_5</v>
      </c>
      <c r="E25" s="1" t="str">
        <f t="shared" si="1"/>
        <v>T</v>
      </c>
      <c r="F25" s="1">
        <v>72</v>
      </c>
      <c r="G25" s="1">
        <v>32</v>
      </c>
      <c r="H25" s="1">
        <v>40</v>
      </c>
      <c r="I25" s="1">
        <f>IF(((F25-G25)/H25)&gt;0,((F25-G25)/H25)*calibration_curve!$C$2*60,"")</f>
        <v>1400160</v>
      </c>
      <c r="J25" s="1">
        <v>30</v>
      </c>
    </row>
    <row r="26" spans="1:10" x14ac:dyDescent="0.4">
      <c r="A26" s="11">
        <v>44309</v>
      </c>
      <c r="B26" s="10">
        <v>5</v>
      </c>
      <c r="C26" s="1" t="s">
        <v>93</v>
      </c>
      <c r="D26" s="1" t="str">
        <f t="shared" si="0"/>
        <v>D_30_5</v>
      </c>
      <c r="E26" s="1" t="str">
        <f t="shared" si="1"/>
        <v>D</v>
      </c>
      <c r="F26" s="1">
        <v>69</v>
      </c>
      <c r="G26" s="1">
        <v>28</v>
      </c>
      <c r="H26" s="1">
        <v>40</v>
      </c>
      <c r="I26" s="1">
        <f>IF(((F26-G26)/H26)&gt;0,((F26-G26)/H26)*calibration_curve!$C$2*60,"")</f>
        <v>1435163.9999999998</v>
      </c>
      <c r="J26" s="1">
        <v>30</v>
      </c>
    </row>
    <row r="27" spans="1:10" x14ac:dyDescent="0.4">
      <c r="A27" s="11">
        <v>44309</v>
      </c>
      <c r="B27" s="10">
        <v>5</v>
      </c>
      <c r="C27" s="1" t="s">
        <v>64</v>
      </c>
      <c r="D27" s="1" t="str">
        <f t="shared" si="0"/>
        <v>T_30_5</v>
      </c>
      <c r="E27" s="1" t="str">
        <f t="shared" si="1"/>
        <v>T</v>
      </c>
      <c r="F27" s="1">
        <v>67</v>
      </c>
      <c r="G27" s="1">
        <v>25</v>
      </c>
      <c r="H27" s="1">
        <v>40</v>
      </c>
      <c r="I27" s="1">
        <f>IF(((F27-G27)/H27)&gt;0,((F27-G27)/H27)*calibration_curve!$C$2*60,"")</f>
        <v>1470168</v>
      </c>
      <c r="J27" s="1">
        <v>30</v>
      </c>
    </row>
    <row r="28" spans="1:10" x14ac:dyDescent="0.4">
      <c r="A28" s="11">
        <v>44309</v>
      </c>
      <c r="B28" s="10">
        <v>5</v>
      </c>
      <c r="C28" s="1" t="s">
        <v>91</v>
      </c>
      <c r="D28" s="1" t="str">
        <f t="shared" si="0"/>
        <v>D_30_5</v>
      </c>
      <c r="E28" s="1" t="str">
        <f t="shared" si="1"/>
        <v>D</v>
      </c>
      <c r="F28" s="1">
        <v>72</v>
      </c>
      <c r="G28" s="1">
        <v>29</v>
      </c>
      <c r="H28" s="1">
        <v>40</v>
      </c>
      <c r="I28" s="1">
        <f>IF(((F28-G28)/H28)&gt;0,((F28-G28)/H28)*calibration_curve!$C$2*60,"")</f>
        <v>1505172</v>
      </c>
      <c r="J28" s="1">
        <v>30</v>
      </c>
    </row>
    <row r="29" spans="1:10" x14ac:dyDescent="0.4">
      <c r="A29" s="11">
        <v>44309</v>
      </c>
      <c r="B29" s="10">
        <v>5</v>
      </c>
      <c r="C29" s="1" t="s">
        <v>17</v>
      </c>
      <c r="D29" s="1" t="str">
        <f t="shared" si="0"/>
        <v>T_30_5</v>
      </c>
      <c r="E29" s="1" t="str">
        <f t="shared" si="1"/>
        <v>T</v>
      </c>
      <c r="F29" s="1">
        <v>79</v>
      </c>
      <c r="G29" s="1">
        <v>36</v>
      </c>
      <c r="H29" s="1">
        <v>40</v>
      </c>
      <c r="I29" s="1">
        <f>IF(((F29-G29)/H29)&gt;0,((F29-G29)/H29)*calibration_curve!$C$2*60,"")</f>
        <v>1505172</v>
      </c>
      <c r="J29" s="1">
        <v>30</v>
      </c>
    </row>
    <row r="30" spans="1:10" x14ac:dyDescent="0.4">
      <c r="A30" s="11">
        <v>44309</v>
      </c>
      <c r="B30" s="10">
        <v>5</v>
      </c>
      <c r="C30" s="1" t="s">
        <v>40</v>
      </c>
      <c r="D30" s="1" t="str">
        <f t="shared" si="0"/>
        <v>T_30_5</v>
      </c>
      <c r="E30" s="1" t="str">
        <f t="shared" si="1"/>
        <v>T</v>
      </c>
      <c r="F30" s="1">
        <v>73</v>
      </c>
      <c r="G30" s="1">
        <v>30</v>
      </c>
      <c r="H30" s="1">
        <v>40</v>
      </c>
      <c r="I30" s="1">
        <f>IF(((F30-G30)/H30)&gt;0,((F30-G30)/H30)*calibration_curve!$C$2*60,"")</f>
        <v>1505172</v>
      </c>
      <c r="J30" s="1">
        <v>30</v>
      </c>
    </row>
    <row r="31" spans="1:10" x14ac:dyDescent="0.4">
      <c r="A31" s="11">
        <v>44309</v>
      </c>
      <c r="B31" s="10">
        <v>5</v>
      </c>
      <c r="C31" s="1" t="s">
        <v>61</v>
      </c>
      <c r="D31" s="1" t="str">
        <f t="shared" si="0"/>
        <v>T_30_5</v>
      </c>
      <c r="E31" s="1" t="str">
        <f t="shared" si="1"/>
        <v>T</v>
      </c>
      <c r="F31" s="1">
        <v>73</v>
      </c>
      <c r="G31" s="1">
        <v>29</v>
      </c>
      <c r="H31" s="1">
        <v>40</v>
      </c>
      <c r="I31" s="1">
        <f>IF(((F31-G31)/H31)&gt;0,((F31-G31)/H31)*calibration_curve!$C$2*60,"")</f>
        <v>1540176.0000000002</v>
      </c>
      <c r="J31" s="1">
        <v>30</v>
      </c>
    </row>
    <row r="32" spans="1:10" x14ac:dyDescent="0.4">
      <c r="A32" s="11">
        <v>44309</v>
      </c>
      <c r="B32" s="10">
        <v>5</v>
      </c>
      <c r="C32" s="1" t="s">
        <v>27</v>
      </c>
      <c r="D32" s="1" t="str">
        <f t="shared" si="0"/>
        <v>T_30_5</v>
      </c>
      <c r="E32" s="1" t="str">
        <f t="shared" si="1"/>
        <v>T</v>
      </c>
      <c r="F32" s="1">
        <v>71</v>
      </c>
      <c r="G32" s="1">
        <v>26</v>
      </c>
      <c r="H32" s="1">
        <v>40</v>
      </c>
      <c r="I32" s="1">
        <f>IF(((F32-G32)/H32)&gt;0,((F32-G32)/H32)*calibration_curve!$C$2*60,"")</f>
        <v>1575180</v>
      </c>
      <c r="J32" s="1">
        <v>30</v>
      </c>
    </row>
    <row r="33" spans="1:10" x14ac:dyDescent="0.4">
      <c r="A33" s="11">
        <v>44309</v>
      </c>
      <c r="B33" s="10">
        <v>5</v>
      </c>
      <c r="C33" s="1" t="s">
        <v>35</v>
      </c>
      <c r="D33" s="1" t="str">
        <f t="shared" si="0"/>
        <v>T_30_5</v>
      </c>
      <c r="E33" s="1" t="str">
        <f t="shared" si="1"/>
        <v>T</v>
      </c>
      <c r="F33" s="1">
        <v>68</v>
      </c>
      <c r="G33" s="1">
        <v>22</v>
      </c>
      <c r="H33" s="1">
        <v>40</v>
      </c>
      <c r="I33" s="1">
        <f>IF(((F33-G33)/H33)&gt;0,((F33-G33)/H33)*calibration_curve!$C$2*60,"")</f>
        <v>1610183.9999999998</v>
      </c>
      <c r="J33" s="1">
        <v>30</v>
      </c>
    </row>
    <row r="34" spans="1:10" x14ac:dyDescent="0.4">
      <c r="A34" s="11">
        <v>44309</v>
      </c>
      <c r="B34" s="10">
        <v>5</v>
      </c>
      <c r="C34" s="1" t="s">
        <v>21</v>
      </c>
      <c r="D34" s="1" t="str">
        <f t="shared" si="0"/>
        <v>T_30_5</v>
      </c>
      <c r="E34" s="1" t="str">
        <f t="shared" si="1"/>
        <v>T</v>
      </c>
      <c r="F34" s="1">
        <v>72</v>
      </c>
      <c r="G34" s="1">
        <v>25</v>
      </c>
      <c r="H34" s="1">
        <v>40</v>
      </c>
      <c r="I34" s="1">
        <f>IF(((F34-G34)/H34)&gt;0,((F34-G34)/H34)*calibration_curve!$C$2*60,"")</f>
        <v>1645188</v>
      </c>
      <c r="J34" s="1">
        <v>30</v>
      </c>
    </row>
    <row r="35" spans="1:10" x14ac:dyDescent="0.4">
      <c r="A35" s="11">
        <v>44309</v>
      </c>
      <c r="B35" s="10">
        <v>5</v>
      </c>
      <c r="C35" s="1" t="s">
        <v>38</v>
      </c>
      <c r="D35" s="1" t="str">
        <f t="shared" si="0"/>
        <v>T_30_5</v>
      </c>
      <c r="E35" s="1" t="str">
        <f t="shared" si="1"/>
        <v>T</v>
      </c>
      <c r="F35" s="1">
        <v>75</v>
      </c>
      <c r="G35" s="1">
        <v>28</v>
      </c>
      <c r="H35" s="1">
        <v>40</v>
      </c>
      <c r="I35" s="1">
        <f>IF(((F35-G35)/H35)&gt;0,((F35-G35)/H35)*calibration_curve!$C$2*60,"")</f>
        <v>1645188</v>
      </c>
      <c r="J35" s="1">
        <v>30</v>
      </c>
    </row>
    <row r="36" spans="1:10" x14ac:dyDescent="0.4">
      <c r="A36" s="11">
        <v>44309</v>
      </c>
      <c r="B36" s="10">
        <v>5</v>
      </c>
      <c r="C36" s="1" t="s">
        <v>92</v>
      </c>
      <c r="D36" s="1" t="str">
        <f t="shared" si="0"/>
        <v>D_30_5</v>
      </c>
      <c r="E36" s="1" t="str">
        <f t="shared" si="1"/>
        <v>D</v>
      </c>
      <c r="F36" s="1">
        <v>70</v>
      </c>
      <c r="G36" s="1">
        <v>21</v>
      </c>
      <c r="H36" s="1">
        <v>40</v>
      </c>
      <c r="I36" s="1">
        <f>IF(((F36-G36)/H36)&gt;0,((F36-G36)/H36)*calibration_curve!$C$2*60,"")</f>
        <v>1715196.0000000002</v>
      </c>
      <c r="J36" s="1">
        <v>30</v>
      </c>
    </row>
    <row r="37" spans="1:10" x14ac:dyDescent="0.4">
      <c r="A37" s="11">
        <v>44309</v>
      </c>
      <c r="B37" s="10">
        <v>5</v>
      </c>
      <c r="C37" s="1" t="s">
        <v>47</v>
      </c>
      <c r="D37" s="1" t="str">
        <f t="shared" si="0"/>
        <v>T_30_5</v>
      </c>
      <c r="E37" s="1" t="str">
        <f t="shared" si="1"/>
        <v>T</v>
      </c>
      <c r="F37" s="1">
        <v>69</v>
      </c>
      <c r="G37" s="1">
        <v>19</v>
      </c>
      <c r="H37" s="1">
        <v>40</v>
      </c>
      <c r="I37" s="1">
        <f>IF(((F37-G37)/H37)&gt;0,((F37-G37)/H37)*calibration_curve!$C$2*60,"")</f>
        <v>1750200</v>
      </c>
      <c r="J37" s="1">
        <v>30</v>
      </c>
    </row>
    <row r="38" spans="1:10" x14ac:dyDescent="0.4">
      <c r="A38" s="11">
        <v>44309</v>
      </c>
      <c r="B38" s="10">
        <v>5</v>
      </c>
      <c r="C38" s="1" t="s">
        <v>36</v>
      </c>
      <c r="D38" s="1" t="str">
        <f t="shared" si="0"/>
        <v>T_30_5</v>
      </c>
      <c r="E38" s="1" t="str">
        <f t="shared" si="1"/>
        <v>T</v>
      </c>
      <c r="F38" s="1">
        <v>68</v>
      </c>
      <c r="G38" s="1">
        <v>17</v>
      </c>
      <c r="H38" s="1">
        <v>40</v>
      </c>
      <c r="I38" s="1">
        <f>IF(((F38-G38)/H38)&gt;0,((F38-G38)/H38)*calibration_curve!$C$2*60,"")</f>
        <v>1785203.9999999998</v>
      </c>
      <c r="J38" s="1">
        <v>30</v>
      </c>
    </row>
    <row r="39" spans="1:10" x14ac:dyDescent="0.4">
      <c r="A39" s="11">
        <v>44309</v>
      </c>
      <c r="B39" s="10">
        <v>5</v>
      </c>
      <c r="C39" s="1" t="s">
        <v>14</v>
      </c>
      <c r="D39" s="1" t="str">
        <f t="shared" si="0"/>
        <v>T_30_5</v>
      </c>
      <c r="E39" s="1" t="str">
        <f t="shared" si="1"/>
        <v>T</v>
      </c>
      <c r="F39" s="1">
        <v>76</v>
      </c>
      <c r="G39" s="1">
        <v>24</v>
      </c>
      <c r="H39" s="1">
        <v>40</v>
      </c>
      <c r="I39" s="1">
        <f>IF(((F39-G39)/H39)&gt;0,((F39-G39)/H39)*calibration_curve!$C$2*60,"")</f>
        <v>1820208</v>
      </c>
      <c r="J39" s="1">
        <v>30</v>
      </c>
    </row>
    <row r="40" spans="1:10" x14ac:dyDescent="0.4">
      <c r="A40" s="11">
        <v>44309</v>
      </c>
      <c r="B40" s="10">
        <v>5</v>
      </c>
      <c r="C40" s="1" t="s">
        <v>63</v>
      </c>
      <c r="D40" s="1" t="str">
        <f t="shared" si="0"/>
        <v>T_30_5</v>
      </c>
      <c r="E40" s="1" t="str">
        <f t="shared" si="1"/>
        <v>T</v>
      </c>
      <c r="F40" s="1">
        <v>71</v>
      </c>
      <c r="G40" s="1">
        <v>17</v>
      </c>
      <c r="H40" s="1">
        <v>40</v>
      </c>
      <c r="I40" s="1">
        <f>IF(((F40-G40)/H40)&gt;0,((F40-G40)/H40)*calibration_curve!$C$2*60,"")</f>
        <v>1890216.0000000002</v>
      </c>
      <c r="J40" s="1">
        <v>30</v>
      </c>
    </row>
    <row r="41" spans="1:10" x14ac:dyDescent="0.4">
      <c r="A41" s="11">
        <v>44309</v>
      </c>
      <c r="B41" s="10">
        <v>5</v>
      </c>
      <c r="C41" s="1" t="s">
        <v>94</v>
      </c>
      <c r="D41" s="1" t="str">
        <f t="shared" si="0"/>
        <v>D_30_5</v>
      </c>
      <c r="E41" s="1" t="str">
        <f t="shared" si="1"/>
        <v>D</v>
      </c>
      <c r="F41" s="1">
        <v>73</v>
      </c>
      <c r="G41" s="1">
        <v>14</v>
      </c>
      <c r="H41" s="1">
        <v>40</v>
      </c>
      <c r="I41" s="1">
        <f>IF(((F41-G41)/H41)&gt;0,((F41-G41)/H41)*calibration_curve!$C$2*60,"")</f>
        <v>2065236</v>
      </c>
      <c r="J41" s="1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4AFA1-4FAE-4321-BADF-A0B73581B417}">
  <dimension ref="A1:J120"/>
  <sheetViews>
    <sheetView workbookViewId="0">
      <pane ySplit="1" topLeftCell="A95" activePane="bottomLeft" state="frozen"/>
      <selection pane="bottomLeft" activeCell="A2" sqref="A2:J120"/>
    </sheetView>
  </sheetViews>
  <sheetFormatPr defaultRowHeight="14.6" x14ac:dyDescent="0.4"/>
  <cols>
    <col min="1" max="1" width="8.84375" style="9" bestFit="1" customWidth="1"/>
    <col min="2" max="2" width="9" style="10" bestFit="1" customWidth="1"/>
    <col min="3" max="3" width="4.07421875" style="1" bestFit="1" customWidth="1"/>
    <col min="4" max="4" width="8.07421875" style="1" bestFit="1" customWidth="1"/>
    <col min="5" max="5" width="5.921875" style="1" bestFit="1" customWidth="1"/>
    <col min="6" max="6" width="5.07421875" style="1" bestFit="1" customWidth="1"/>
    <col min="7" max="7" width="7.69140625" style="3" bestFit="1" customWidth="1"/>
    <col min="8" max="8" width="6.3828125" style="1" bestFit="1" customWidth="1"/>
    <col min="9" max="9" width="11.84375" style="1" bestFit="1" customWidth="1"/>
    <col min="10" max="10" width="5.23046875" style="1" bestFit="1" customWidth="1"/>
    <col min="11" max="16384" width="9.23046875" style="1"/>
  </cols>
  <sheetData>
    <row r="1" spans="1:10" s="4" customFormat="1" x14ac:dyDescent="0.4">
      <c r="A1" s="7" t="s">
        <v>157</v>
      </c>
      <c r="B1" s="8" t="s">
        <v>162</v>
      </c>
      <c r="C1" s="4" t="s">
        <v>0</v>
      </c>
      <c r="D1" s="4" t="s">
        <v>169</v>
      </c>
      <c r="E1" s="4" t="s">
        <v>71</v>
      </c>
      <c r="F1" s="4" t="s">
        <v>74</v>
      </c>
      <c r="G1" s="5" t="s">
        <v>73</v>
      </c>
      <c r="H1" s="4" t="s">
        <v>75</v>
      </c>
      <c r="I1" s="4" t="s">
        <v>72</v>
      </c>
      <c r="J1" s="4" t="s">
        <v>146</v>
      </c>
    </row>
    <row r="2" spans="1:10" x14ac:dyDescent="0.4">
      <c r="A2" s="9">
        <v>20210430</v>
      </c>
      <c r="B2" s="10">
        <v>10</v>
      </c>
      <c r="C2" s="1" t="s">
        <v>115</v>
      </c>
      <c r="D2" s="1" t="str">
        <f>E2&amp;"_"&amp;J2&amp;"_"&amp;B2</f>
        <v>D_15_10</v>
      </c>
      <c r="E2" s="1" t="str">
        <f>LEFT(C2,1)</f>
        <v>D</v>
      </c>
      <c r="F2" s="1">
        <v>108</v>
      </c>
      <c r="G2" s="3">
        <v>77</v>
      </c>
      <c r="H2" s="1">
        <v>35</v>
      </c>
      <c r="I2" s="1">
        <f>((F2-G2)/H2)</f>
        <v>0.88571428571428568</v>
      </c>
      <c r="J2" s="1">
        <v>15</v>
      </c>
    </row>
    <row r="3" spans="1:10" x14ac:dyDescent="0.4">
      <c r="A3" s="9">
        <v>20210430</v>
      </c>
      <c r="B3" s="10">
        <v>10</v>
      </c>
      <c r="C3" s="1" t="s">
        <v>116</v>
      </c>
      <c r="D3" s="1" t="str">
        <f t="shared" ref="D3:D66" si="0">E3&amp;"_"&amp;J3&amp;"_"&amp;B3</f>
        <v>D_15_10</v>
      </c>
      <c r="E3" s="1" t="str">
        <f t="shared" ref="E3:E66" si="1">LEFT(C3,1)</f>
        <v>D</v>
      </c>
      <c r="F3" s="1">
        <v>108</v>
      </c>
      <c r="G3" s="3">
        <v>47</v>
      </c>
      <c r="H3" s="1">
        <v>35</v>
      </c>
      <c r="I3" s="1">
        <f t="shared" ref="I3:I66" si="2">((F3-G3)/H3)</f>
        <v>1.7428571428571429</v>
      </c>
      <c r="J3" s="1">
        <v>15</v>
      </c>
    </row>
    <row r="4" spans="1:10" x14ac:dyDescent="0.4">
      <c r="A4" s="9">
        <v>20210430</v>
      </c>
      <c r="B4" s="10">
        <v>10</v>
      </c>
      <c r="C4" s="1" t="s">
        <v>121</v>
      </c>
      <c r="D4" s="1" t="str">
        <f t="shared" si="0"/>
        <v>D_15_10</v>
      </c>
      <c r="E4" s="1" t="str">
        <f t="shared" si="1"/>
        <v>D</v>
      </c>
      <c r="F4" s="1">
        <v>106</v>
      </c>
      <c r="G4" s="3">
        <v>55</v>
      </c>
      <c r="H4" s="1">
        <v>35</v>
      </c>
      <c r="I4" s="1">
        <f t="shared" si="2"/>
        <v>1.4571428571428571</v>
      </c>
      <c r="J4" s="1">
        <v>15</v>
      </c>
    </row>
    <row r="5" spans="1:10" x14ac:dyDescent="0.4">
      <c r="A5" s="9">
        <v>20210430</v>
      </c>
      <c r="B5" s="10">
        <v>10</v>
      </c>
      <c r="C5" s="1" t="s">
        <v>122</v>
      </c>
      <c r="D5" s="1" t="str">
        <f t="shared" si="0"/>
        <v>D_15_10</v>
      </c>
      <c r="E5" s="1" t="str">
        <f t="shared" si="1"/>
        <v>D</v>
      </c>
      <c r="F5" s="1">
        <v>105</v>
      </c>
      <c r="G5" s="3">
        <v>32</v>
      </c>
      <c r="H5" s="1">
        <v>35</v>
      </c>
      <c r="I5" s="1">
        <f t="shared" si="2"/>
        <v>2.0857142857142859</v>
      </c>
      <c r="J5" s="1">
        <v>15</v>
      </c>
    </row>
    <row r="6" spans="1:10" x14ac:dyDescent="0.4">
      <c r="A6" s="9">
        <v>20210430</v>
      </c>
      <c r="B6" s="10">
        <v>10</v>
      </c>
      <c r="C6" s="1" t="s">
        <v>123</v>
      </c>
      <c r="D6" s="1" t="str">
        <f t="shared" si="0"/>
        <v>D_15_10</v>
      </c>
      <c r="E6" s="1" t="str">
        <f t="shared" si="1"/>
        <v>D</v>
      </c>
      <c r="F6" s="1">
        <v>88</v>
      </c>
      <c r="G6" s="3">
        <v>50</v>
      </c>
      <c r="H6" s="1">
        <v>35</v>
      </c>
      <c r="I6" s="1">
        <f t="shared" si="2"/>
        <v>1.0857142857142856</v>
      </c>
      <c r="J6" s="1">
        <v>15</v>
      </c>
    </row>
    <row r="7" spans="1:10" x14ac:dyDescent="0.4">
      <c r="A7" s="9">
        <v>20210430</v>
      </c>
      <c r="B7" s="10">
        <v>10</v>
      </c>
      <c r="C7" s="1" t="s">
        <v>124</v>
      </c>
      <c r="D7" s="1" t="str">
        <f t="shared" si="0"/>
        <v>D_15_10</v>
      </c>
      <c r="E7" s="1" t="str">
        <f t="shared" si="1"/>
        <v>D</v>
      </c>
      <c r="F7" s="1">
        <v>104</v>
      </c>
      <c r="G7" s="3">
        <v>55</v>
      </c>
      <c r="H7" s="1">
        <v>35</v>
      </c>
      <c r="I7" s="1">
        <f t="shared" si="2"/>
        <v>1.4</v>
      </c>
      <c r="J7" s="1">
        <v>15</v>
      </c>
    </row>
    <row r="8" spans="1:10" x14ac:dyDescent="0.4">
      <c r="A8" s="9">
        <v>20210430</v>
      </c>
      <c r="B8" s="10">
        <v>10</v>
      </c>
      <c r="C8" s="1" t="s">
        <v>125</v>
      </c>
      <c r="D8" s="1" t="str">
        <f t="shared" si="0"/>
        <v>D_15_10</v>
      </c>
      <c r="E8" s="1" t="str">
        <f t="shared" si="1"/>
        <v>D</v>
      </c>
      <c r="F8" s="1">
        <v>111</v>
      </c>
      <c r="G8" s="3">
        <v>58</v>
      </c>
      <c r="H8" s="1">
        <v>35</v>
      </c>
      <c r="I8" s="1">
        <f t="shared" si="2"/>
        <v>1.5142857142857142</v>
      </c>
      <c r="J8" s="1">
        <v>15</v>
      </c>
    </row>
    <row r="9" spans="1:10" x14ac:dyDescent="0.4">
      <c r="A9" s="9">
        <v>20210430</v>
      </c>
      <c r="B9" s="10">
        <v>10</v>
      </c>
      <c r="C9" s="1" t="s">
        <v>126</v>
      </c>
      <c r="D9" s="1" t="str">
        <f t="shared" si="0"/>
        <v>D_15_10</v>
      </c>
      <c r="E9" s="1" t="str">
        <f t="shared" si="1"/>
        <v>D</v>
      </c>
      <c r="F9" s="1">
        <v>104</v>
      </c>
      <c r="G9" s="3">
        <v>23</v>
      </c>
      <c r="H9" s="1">
        <v>35</v>
      </c>
      <c r="I9" s="1">
        <f t="shared" si="2"/>
        <v>2.3142857142857145</v>
      </c>
      <c r="J9" s="1">
        <v>15</v>
      </c>
    </row>
    <row r="10" spans="1:10" x14ac:dyDescent="0.4">
      <c r="A10" s="9">
        <v>20210430</v>
      </c>
      <c r="B10" s="10">
        <v>10</v>
      </c>
      <c r="C10" s="1" t="s">
        <v>127</v>
      </c>
      <c r="D10" s="1" t="str">
        <f t="shared" si="0"/>
        <v>D_15_10</v>
      </c>
      <c r="E10" s="1" t="str">
        <f t="shared" si="1"/>
        <v>D</v>
      </c>
      <c r="F10" s="1">
        <v>100</v>
      </c>
      <c r="G10" s="3">
        <v>59</v>
      </c>
      <c r="H10" s="1">
        <v>35</v>
      </c>
      <c r="I10" s="1">
        <f t="shared" si="2"/>
        <v>1.1714285714285715</v>
      </c>
      <c r="J10" s="1">
        <v>15</v>
      </c>
    </row>
    <row r="11" spans="1:10" x14ac:dyDescent="0.4">
      <c r="A11" s="9">
        <v>20210430</v>
      </c>
      <c r="B11" s="10">
        <v>10</v>
      </c>
      <c r="C11" s="1" t="s">
        <v>128</v>
      </c>
      <c r="D11" s="1" t="str">
        <f t="shared" si="0"/>
        <v>D_15_10</v>
      </c>
      <c r="E11" s="1" t="str">
        <f t="shared" si="1"/>
        <v>D</v>
      </c>
      <c r="F11" s="1">
        <v>97</v>
      </c>
      <c r="G11" s="3">
        <v>63</v>
      </c>
      <c r="H11" s="1">
        <v>35</v>
      </c>
      <c r="I11" s="1">
        <f t="shared" si="2"/>
        <v>0.97142857142857142</v>
      </c>
      <c r="J11" s="1">
        <v>15</v>
      </c>
    </row>
    <row r="12" spans="1:10" x14ac:dyDescent="0.4">
      <c r="A12" s="9">
        <v>20210430</v>
      </c>
      <c r="B12" s="10">
        <v>10</v>
      </c>
      <c r="C12" s="1" t="s">
        <v>129</v>
      </c>
      <c r="D12" s="1" t="str">
        <f t="shared" si="0"/>
        <v>D_15_10</v>
      </c>
      <c r="E12" s="1" t="str">
        <f t="shared" si="1"/>
        <v>D</v>
      </c>
      <c r="F12" s="1">
        <v>101</v>
      </c>
      <c r="G12" s="3">
        <v>66</v>
      </c>
      <c r="H12" s="1">
        <v>35</v>
      </c>
      <c r="I12" s="1">
        <f t="shared" si="2"/>
        <v>1</v>
      </c>
      <c r="J12" s="1">
        <v>15</v>
      </c>
    </row>
    <row r="13" spans="1:10" x14ac:dyDescent="0.4">
      <c r="A13" s="9">
        <v>20210430</v>
      </c>
      <c r="B13" s="10">
        <v>10</v>
      </c>
      <c r="C13" s="1" t="s">
        <v>130</v>
      </c>
      <c r="D13" s="1" t="str">
        <f t="shared" si="0"/>
        <v>D_15_10</v>
      </c>
      <c r="E13" s="1" t="str">
        <f t="shared" si="1"/>
        <v>D</v>
      </c>
      <c r="F13" s="1">
        <v>112</v>
      </c>
      <c r="G13" s="3">
        <v>78</v>
      </c>
      <c r="H13" s="1">
        <v>35</v>
      </c>
      <c r="I13" s="1">
        <f t="shared" si="2"/>
        <v>0.97142857142857142</v>
      </c>
      <c r="J13" s="1">
        <v>15</v>
      </c>
    </row>
    <row r="14" spans="1:10" x14ac:dyDescent="0.4">
      <c r="A14" s="9">
        <v>20210430</v>
      </c>
      <c r="B14" s="10">
        <v>10</v>
      </c>
      <c r="C14" s="1" t="s">
        <v>131</v>
      </c>
      <c r="D14" s="1" t="str">
        <f t="shared" si="0"/>
        <v>D_15_10</v>
      </c>
      <c r="E14" s="1" t="str">
        <f t="shared" si="1"/>
        <v>D</v>
      </c>
      <c r="F14" s="1">
        <v>112</v>
      </c>
      <c r="G14" s="3">
        <v>40</v>
      </c>
      <c r="H14" s="1">
        <v>35</v>
      </c>
      <c r="I14" s="1">
        <f t="shared" si="2"/>
        <v>2.0571428571428569</v>
      </c>
      <c r="J14" s="1">
        <v>15</v>
      </c>
    </row>
    <row r="15" spans="1:10" x14ac:dyDescent="0.4">
      <c r="A15" s="9">
        <v>20210430</v>
      </c>
      <c r="B15" s="10">
        <v>10</v>
      </c>
      <c r="C15" s="1" t="s">
        <v>132</v>
      </c>
      <c r="D15" s="1" t="str">
        <f t="shared" si="0"/>
        <v>D_15_10</v>
      </c>
      <c r="E15" s="1" t="str">
        <f t="shared" si="1"/>
        <v>D</v>
      </c>
      <c r="F15" s="1">
        <v>108</v>
      </c>
      <c r="G15" s="3">
        <v>40</v>
      </c>
      <c r="H15" s="1">
        <v>35</v>
      </c>
      <c r="I15" s="1">
        <f t="shared" si="2"/>
        <v>1.9428571428571428</v>
      </c>
      <c r="J15" s="1">
        <v>15</v>
      </c>
    </row>
    <row r="16" spans="1:10" x14ac:dyDescent="0.4">
      <c r="A16" s="9">
        <v>20210430</v>
      </c>
      <c r="B16" s="10">
        <v>10</v>
      </c>
      <c r="C16" s="1" t="s">
        <v>133</v>
      </c>
      <c r="D16" s="1" t="str">
        <f t="shared" si="0"/>
        <v>D_15_10</v>
      </c>
      <c r="E16" s="1" t="str">
        <f t="shared" si="1"/>
        <v>D</v>
      </c>
      <c r="F16" s="1">
        <v>103</v>
      </c>
      <c r="G16" s="3">
        <v>35</v>
      </c>
      <c r="H16" s="1">
        <v>35</v>
      </c>
      <c r="I16" s="1">
        <f t="shared" si="2"/>
        <v>1.9428571428571428</v>
      </c>
      <c r="J16" s="1">
        <v>15</v>
      </c>
    </row>
    <row r="17" spans="1:10" x14ac:dyDescent="0.4">
      <c r="A17" s="9">
        <v>20210430</v>
      </c>
      <c r="B17" s="10">
        <v>10</v>
      </c>
      <c r="C17" s="1" t="s">
        <v>134</v>
      </c>
      <c r="D17" s="1" t="str">
        <f t="shared" si="0"/>
        <v>D_15_10</v>
      </c>
      <c r="E17" s="1" t="str">
        <f t="shared" si="1"/>
        <v>D</v>
      </c>
      <c r="F17" s="1">
        <v>115</v>
      </c>
      <c r="G17" s="3">
        <v>43</v>
      </c>
      <c r="H17" s="1">
        <v>35</v>
      </c>
      <c r="I17" s="1">
        <f t="shared" si="2"/>
        <v>2.0571428571428569</v>
      </c>
      <c r="J17" s="1">
        <v>15</v>
      </c>
    </row>
    <row r="18" spans="1:10" x14ac:dyDescent="0.4">
      <c r="A18" s="9">
        <v>20210430</v>
      </c>
      <c r="B18" s="10">
        <v>10</v>
      </c>
      <c r="C18" s="1" t="s">
        <v>135</v>
      </c>
      <c r="D18" s="1" t="str">
        <f t="shared" si="0"/>
        <v>D_15_10</v>
      </c>
      <c r="E18" s="1" t="str">
        <f t="shared" si="1"/>
        <v>D</v>
      </c>
      <c r="F18" s="1">
        <v>106</v>
      </c>
      <c r="G18" s="3">
        <v>35</v>
      </c>
      <c r="H18" s="1">
        <v>35</v>
      </c>
      <c r="I18" s="1">
        <f t="shared" si="2"/>
        <v>2.0285714285714285</v>
      </c>
      <c r="J18" s="1">
        <v>15</v>
      </c>
    </row>
    <row r="19" spans="1:10" x14ac:dyDescent="0.4">
      <c r="A19" s="9">
        <v>20210430</v>
      </c>
      <c r="B19" s="10">
        <v>10</v>
      </c>
      <c r="C19" s="1" t="s">
        <v>136</v>
      </c>
      <c r="D19" s="1" t="str">
        <f t="shared" si="0"/>
        <v>D_15_10</v>
      </c>
      <c r="E19" s="1" t="str">
        <f t="shared" si="1"/>
        <v>D</v>
      </c>
      <c r="F19" s="1">
        <v>106</v>
      </c>
      <c r="G19" s="3">
        <v>63</v>
      </c>
      <c r="H19" s="1">
        <v>35</v>
      </c>
      <c r="I19" s="1">
        <f t="shared" si="2"/>
        <v>1.2285714285714286</v>
      </c>
      <c r="J19" s="1">
        <v>15</v>
      </c>
    </row>
    <row r="20" spans="1:10" x14ac:dyDescent="0.4">
      <c r="A20" s="9">
        <v>20210430</v>
      </c>
      <c r="B20" s="10">
        <v>10</v>
      </c>
      <c r="C20" s="1" t="s">
        <v>44</v>
      </c>
      <c r="D20" s="1" t="str">
        <f t="shared" si="0"/>
        <v>T_15_10</v>
      </c>
      <c r="E20" s="1" t="str">
        <f t="shared" si="1"/>
        <v>T</v>
      </c>
      <c r="F20" s="1">
        <v>114</v>
      </c>
      <c r="G20" s="3">
        <v>49</v>
      </c>
      <c r="H20" s="1">
        <v>35</v>
      </c>
      <c r="I20" s="1">
        <f t="shared" si="2"/>
        <v>1.8571428571428572</v>
      </c>
      <c r="J20" s="1">
        <v>15</v>
      </c>
    </row>
    <row r="21" spans="1:10" x14ac:dyDescent="0.4">
      <c r="A21" s="9">
        <v>20210430</v>
      </c>
      <c r="B21" s="10">
        <v>10</v>
      </c>
      <c r="C21" s="1" t="s">
        <v>46</v>
      </c>
      <c r="D21" s="1" t="str">
        <f t="shared" si="0"/>
        <v>T_15_10</v>
      </c>
      <c r="E21" s="1" t="str">
        <f t="shared" si="1"/>
        <v>T</v>
      </c>
      <c r="F21" s="1">
        <v>109</v>
      </c>
      <c r="G21" s="3">
        <v>77</v>
      </c>
      <c r="H21" s="1">
        <v>35</v>
      </c>
      <c r="I21" s="1">
        <f t="shared" si="2"/>
        <v>0.91428571428571426</v>
      </c>
      <c r="J21" s="1">
        <v>15</v>
      </c>
    </row>
    <row r="22" spans="1:10" x14ac:dyDescent="0.4">
      <c r="A22" s="9">
        <v>20210430</v>
      </c>
      <c r="B22" s="10">
        <v>10</v>
      </c>
      <c r="C22" s="1" t="s">
        <v>52</v>
      </c>
      <c r="D22" s="1" t="str">
        <f t="shared" si="0"/>
        <v>T_15_10</v>
      </c>
      <c r="E22" s="1" t="str">
        <f t="shared" si="1"/>
        <v>T</v>
      </c>
      <c r="F22" s="1">
        <v>114</v>
      </c>
      <c r="G22" s="3">
        <v>74</v>
      </c>
      <c r="H22" s="1">
        <v>35</v>
      </c>
      <c r="I22" s="1">
        <f t="shared" si="2"/>
        <v>1.1428571428571428</v>
      </c>
      <c r="J22" s="1">
        <v>15</v>
      </c>
    </row>
    <row r="23" spans="1:10" x14ac:dyDescent="0.4">
      <c r="A23" s="9">
        <v>20210430</v>
      </c>
      <c r="B23" s="10">
        <v>10</v>
      </c>
      <c r="C23" s="1" t="s">
        <v>53</v>
      </c>
      <c r="D23" s="1" t="str">
        <f t="shared" si="0"/>
        <v>T_15_10</v>
      </c>
      <c r="E23" s="1" t="str">
        <f t="shared" si="1"/>
        <v>T</v>
      </c>
      <c r="F23" s="1">
        <v>111</v>
      </c>
      <c r="G23" s="3">
        <v>67</v>
      </c>
      <c r="H23" s="1">
        <v>35</v>
      </c>
      <c r="I23" s="1">
        <f t="shared" si="2"/>
        <v>1.2571428571428571</v>
      </c>
      <c r="J23" s="1">
        <v>15</v>
      </c>
    </row>
    <row r="24" spans="1:10" x14ac:dyDescent="0.4">
      <c r="A24" s="9">
        <v>20210430</v>
      </c>
      <c r="B24" s="10">
        <v>10</v>
      </c>
      <c r="C24" s="1" t="s">
        <v>54</v>
      </c>
      <c r="D24" s="1" t="str">
        <f t="shared" si="0"/>
        <v>T_15_10</v>
      </c>
      <c r="E24" s="1" t="str">
        <f t="shared" si="1"/>
        <v>T</v>
      </c>
      <c r="F24" s="1">
        <v>108</v>
      </c>
      <c r="G24" s="3">
        <v>73</v>
      </c>
      <c r="H24" s="1">
        <v>35</v>
      </c>
      <c r="I24" s="1">
        <f t="shared" si="2"/>
        <v>1</v>
      </c>
      <c r="J24" s="1">
        <v>15</v>
      </c>
    </row>
    <row r="25" spans="1:10" x14ac:dyDescent="0.4">
      <c r="A25" s="9">
        <v>20210430</v>
      </c>
      <c r="B25" s="10">
        <v>10</v>
      </c>
      <c r="C25" s="1" t="s">
        <v>55</v>
      </c>
      <c r="D25" s="1" t="str">
        <f t="shared" si="0"/>
        <v>T_15_10</v>
      </c>
      <c r="E25" s="1" t="str">
        <f t="shared" si="1"/>
        <v>T</v>
      </c>
      <c r="F25" s="1">
        <v>118</v>
      </c>
      <c r="G25" s="3">
        <v>75</v>
      </c>
      <c r="H25" s="1">
        <v>35</v>
      </c>
      <c r="I25" s="1">
        <f t="shared" si="2"/>
        <v>1.2285714285714286</v>
      </c>
      <c r="J25" s="1">
        <v>15</v>
      </c>
    </row>
    <row r="26" spans="1:10" x14ac:dyDescent="0.4">
      <c r="A26" s="9">
        <v>20210430</v>
      </c>
      <c r="B26" s="10">
        <v>10</v>
      </c>
      <c r="C26" s="1" t="s">
        <v>56</v>
      </c>
      <c r="D26" s="1" t="str">
        <f t="shared" si="0"/>
        <v>T_15_10</v>
      </c>
      <c r="E26" s="1" t="str">
        <f t="shared" si="1"/>
        <v>T</v>
      </c>
      <c r="F26" s="1">
        <v>113</v>
      </c>
      <c r="G26" s="3">
        <v>38</v>
      </c>
      <c r="H26" s="1">
        <v>35</v>
      </c>
      <c r="I26" s="1">
        <f t="shared" si="2"/>
        <v>2.1428571428571428</v>
      </c>
      <c r="J26" s="1">
        <v>15</v>
      </c>
    </row>
    <row r="27" spans="1:10" x14ac:dyDescent="0.4">
      <c r="A27" s="9">
        <v>20210430</v>
      </c>
      <c r="B27" s="10">
        <v>10</v>
      </c>
      <c r="C27" s="1" t="s">
        <v>70</v>
      </c>
      <c r="D27" s="1" t="str">
        <f t="shared" si="0"/>
        <v>T_15_10</v>
      </c>
      <c r="E27" s="1" t="str">
        <f t="shared" si="1"/>
        <v>T</v>
      </c>
      <c r="F27" s="1">
        <v>110</v>
      </c>
      <c r="G27" s="3">
        <v>76</v>
      </c>
      <c r="H27" s="1">
        <v>35</v>
      </c>
      <c r="I27" s="1">
        <f t="shared" si="2"/>
        <v>0.97142857142857142</v>
      </c>
      <c r="J27" s="1">
        <v>15</v>
      </c>
    </row>
    <row r="28" spans="1:10" x14ac:dyDescent="0.4">
      <c r="A28" s="9">
        <v>20210430</v>
      </c>
      <c r="B28" s="10">
        <v>10</v>
      </c>
      <c r="C28" s="1" t="s">
        <v>159</v>
      </c>
      <c r="D28" s="1" t="str">
        <f t="shared" si="0"/>
        <v>T_15_10</v>
      </c>
      <c r="E28" s="1" t="str">
        <f t="shared" si="1"/>
        <v>T</v>
      </c>
      <c r="F28" s="1">
        <v>104</v>
      </c>
      <c r="G28" s="3">
        <v>78</v>
      </c>
      <c r="H28" s="1">
        <v>35</v>
      </c>
      <c r="I28" s="1">
        <f t="shared" si="2"/>
        <v>0.74285714285714288</v>
      </c>
      <c r="J28" s="1">
        <v>15</v>
      </c>
    </row>
    <row r="29" spans="1:10" x14ac:dyDescent="0.4">
      <c r="A29" s="9">
        <v>20210430</v>
      </c>
      <c r="B29" s="10">
        <v>10</v>
      </c>
      <c r="C29" s="1" t="s">
        <v>57</v>
      </c>
      <c r="D29" s="1" t="str">
        <f t="shared" si="0"/>
        <v>T_15_10</v>
      </c>
      <c r="E29" s="1" t="str">
        <f t="shared" si="1"/>
        <v>T</v>
      </c>
      <c r="F29" s="1">
        <v>109</v>
      </c>
      <c r="G29" s="3">
        <v>69</v>
      </c>
      <c r="H29" s="1">
        <v>35</v>
      </c>
      <c r="I29" s="1">
        <f t="shared" si="2"/>
        <v>1.1428571428571428</v>
      </c>
      <c r="J29" s="1">
        <v>15</v>
      </c>
    </row>
    <row r="30" spans="1:10" x14ac:dyDescent="0.4">
      <c r="A30" s="9">
        <v>20210430</v>
      </c>
      <c r="B30" s="10">
        <v>10</v>
      </c>
      <c r="C30" s="1" t="s">
        <v>58</v>
      </c>
      <c r="D30" s="1" t="str">
        <f t="shared" si="0"/>
        <v>T_15_10</v>
      </c>
      <c r="E30" s="1" t="str">
        <f t="shared" si="1"/>
        <v>T</v>
      </c>
      <c r="F30" s="1">
        <v>108</v>
      </c>
      <c r="G30" s="3">
        <v>73</v>
      </c>
      <c r="H30" s="1">
        <v>35</v>
      </c>
      <c r="I30" s="1">
        <f t="shared" si="2"/>
        <v>1</v>
      </c>
      <c r="J30" s="1">
        <v>15</v>
      </c>
    </row>
    <row r="31" spans="1:10" x14ac:dyDescent="0.4">
      <c r="A31" s="9">
        <v>20210430</v>
      </c>
      <c r="B31" s="10">
        <v>10</v>
      </c>
      <c r="C31" s="1" t="s">
        <v>60</v>
      </c>
      <c r="D31" s="1" t="str">
        <f t="shared" si="0"/>
        <v>T_15_10</v>
      </c>
      <c r="E31" s="1" t="str">
        <f t="shared" si="1"/>
        <v>T</v>
      </c>
      <c r="F31" s="1">
        <v>106</v>
      </c>
      <c r="G31" s="3">
        <v>77</v>
      </c>
      <c r="H31" s="1">
        <v>35</v>
      </c>
      <c r="I31" s="1">
        <f t="shared" si="2"/>
        <v>0.82857142857142863</v>
      </c>
      <c r="J31" s="1">
        <v>15</v>
      </c>
    </row>
    <row r="32" spans="1:10" x14ac:dyDescent="0.4">
      <c r="A32" s="9">
        <v>20210430</v>
      </c>
      <c r="B32" s="10">
        <v>10</v>
      </c>
      <c r="C32" s="1" t="s">
        <v>62</v>
      </c>
      <c r="D32" s="1" t="str">
        <f t="shared" si="0"/>
        <v>T_15_10</v>
      </c>
      <c r="E32" s="1" t="str">
        <f t="shared" si="1"/>
        <v>T</v>
      </c>
      <c r="F32" s="1">
        <v>116</v>
      </c>
      <c r="G32" s="3">
        <v>75</v>
      </c>
      <c r="H32" s="1">
        <v>35</v>
      </c>
      <c r="I32" s="1">
        <f t="shared" si="2"/>
        <v>1.1714285714285715</v>
      </c>
      <c r="J32" s="1">
        <v>15</v>
      </c>
    </row>
    <row r="33" spans="1:10" x14ac:dyDescent="0.4">
      <c r="A33" s="9">
        <v>20210430</v>
      </c>
      <c r="B33" s="10">
        <v>10</v>
      </c>
      <c r="C33" s="1" t="s">
        <v>66</v>
      </c>
      <c r="D33" s="1" t="str">
        <f t="shared" si="0"/>
        <v>T_15_10</v>
      </c>
      <c r="E33" s="1" t="str">
        <f t="shared" si="1"/>
        <v>T</v>
      </c>
      <c r="F33" s="1">
        <v>103</v>
      </c>
      <c r="G33" s="3">
        <v>64</v>
      </c>
      <c r="H33" s="1">
        <v>35</v>
      </c>
      <c r="I33" s="1">
        <f t="shared" si="2"/>
        <v>1.1142857142857143</v>
      </c>
      <c r="J33" s="1">
        <v>15</v>
      </c>
    </row>
    <row r="34" spans="1:10" x14ac:dyDescent="0.4">
      <c r="A34" s="9">
        <v>20210430</v>
      </c>
      <c r="B34" s="10">
        <v>10</v>
      </c>
      <c r="C34" s="1" t="s">
        <v>68</v>
      </c>
      <c r="D34" s="1" t="str">
        <f t="shared" si="0"/>
        <v>T_15_10</v>
      </c>
      <c r="E34" s="1" t="str">
        <f t="shared" si="1"/>
        <v>T</v>
      </c>
      <c r="F34" s="1">
        <v>116</v>
      </c>
      <c r="G34" s="3">
        <v>64</v>
      </c>
      <c r="H34" s="1">
        <v>35</v>
      </c>
      <c r="I34" s="1">
        <f t="shared" si="2"/>
        <v>1.4857142857142858</v>
      </c>
      <c r="J34" s="1">
        <v>15</v>
      </c>
    </row>
    <row r="35" spans="1:10" x14ac:dyDescent="0.4">
      <c r="A35" s="9">
        <v>20210430</v>
      </c>
      <c r="B35" s="10">
        <v>10</v>
      </c>
      <c r="C35" s="1" t="s">
        <v>67</v>
      </c>
      <c r="D35" s="1" t="str">
        <f t="shared" si="0"/>
        <v>T_15_10</v>
      </c>
      <c r="E35" s="1" t="str">
        <f t="shared" si="1"/>
        <v>T</v>
      </c>
      <c r="F35" s="1">
        <v>103</v>
      </c>
      <c r="G35" s="3">
        <v>71</v>
      </c>
      <c r="H35" s="1">
        <v>35</v>
      </c>
      <c r="I35" s="1">
        <f t="shared" si="2"/>
        <v>0.91428571428571426</v>
      </c>
      <c r="J35" s="1">
        <v>15</v>
      </c>
    </row>
    <row r="36" spans="1:10" x14ac:dyDescent="0.4">
      <c r="A36" s="9">
        <v>20210430</v>
      </c>
      <c r="B36" s="10">
        <v>10</v>
      </c>
      <c r="C36" s="1" t="s">
        <v>69</v>
      </c>
      <c r="D36" s="1" t="str">
        <f t="shared" si="0"/>
        <v>T_15_10</v>
      </c>
      <c r="E36" s="1" t="str">
        <f t="shared" si="1"/>
        <v>T</v>
      </c>
      <c r="F36" s="1">
        <v>109</v>
      </c>
      <c r="G36" s="3">
        <v>42</v>
      </c>
      <c r="H36" s="1">
        <v>35</v>
      </c>
      <c r="I36" s="1">
        <f t="shared" si="2"/>
        <v>1.9142857142857144</v>
      </c>
      <c r="J36" s="1">
        <v>15</v>
      </c>
    </row>
    <row r="37" spans="1:10" x14ac:dyDescent="0.4">
      <c r="A37" s="9">
        <v>20210430</v>
      </c>
      <c r="B37" s="10">
        <v>10</v>
      </c>
      <c r="C37" s="1" t="s">
        <v>70</v>
      </c>
      <c r="D37" s="1" t="str">
        <f t="shared" si="0"/>
        <v>T_15_10</v>
      </c>
      <c r="E37" s="1" t="str">
        <f t="shared" si="1"/>
        <v>T</v>
      </c>
      <c r="F37" s="1">
        <v>103</v>
      </c>
      <c r="G37" s="3">
        <v>42</v>
      </c>
      <c r="H37" s="1">
        <v>35</v>
      </c>
      <c r="I37" s="1">
        <f t="shared" si="2"/>
        <v>1.7428571428571429</v>
      </c>
      <c r="J37" s="1">
        <v>15</v>
      </c>
    </row>
    <row r="38" spans="1:10" x14ac:dyDescent="0.4">
      <c r="A38" s="9">
        <v>20210430</v>
      </c>
      <c r="B38" s="10">
        <v>10</v>
      </c>
      <c r="C38" s="1" t="s">
        <v>152</v>
      </c>
      <c r="D38" s="1" t="str">
        <f t="shared" si="0"/>
        <v>T_15_10</v>
      </c>
      <c r="E38" s="1" t="str">
        <f t="shared" si="1"/>
        <v>T</v>
      </c>
      <c r="F38" s="1">
        <v>112</v>
      </c>
      <c r="G38" s="3">
        <v>75</v>
      </c>
      <c r="H38" s="1">
        <v>35</v>
      </c>
      <c r="I38" s="1">
        <f t="shared" si="2"/>
        <v>1.0571428571428572</v>
      </c>
      <c r="J38" s="1">
        <v>15</v>
      </c>
    </row>
    <row r="39" spans="1:10" x14ac:dyDescent="0.4">
      <c r="A39" s="9">
        <v>20210430</v>
      </c>
      <c r="B39" s="10">
        <v>10</v>
      </c>
      <c r="C39" s="1" t="s">
        <v>153</v>
      </c>
      <c r="D39" s="1" t="str">
        <f t="shared" si="0"/>
        <v>T_15_10</v>
      </c>
      <c r="E39" s="1" t="str">
        <f t="shared" si="1"/>
        <v>T</v>
      </c>
      <c r="F39" s="1">
        <v>99</v>
      </c>
      <c r="G39" s="3">
        <v>51</v>
      </c>
      <c r="H39" s="1">
        <v>35</v>
      </c>
      <c r="I39" s="1">
        <f t="shared" si="2"/>
        <v>1.3714285714285714</v>
      </c>
      <c r="J39" s="1">
        <v>15</v>
      </c>
    </row>
    <row r="40" spans="1:10" x14ac:dyDescent="0.4">
      <c r="A40" s="9">
        <v>20210430</v>
      </c>
      <c r="B40" s="10">
        <v>10</v>
      </c>
      <c r="C40" s="1" t="s">
        <v>154</v>
      </c>
      <c r="D40" s="1" t="str">
        <f t="shared" si="0"/>
        <v>T_15_10</v>
      </c>
      <c r="E40" s="1" t="str">
        <f t="shared" si="1"/>
        <v>T</v>
      </c>
      <c r="F40" s="1">
        <v>93</v>
      </c>
      <c r="G40" s="3">
        <v>57</v>
      </c>
      <c r="H40" s="1">
        <v>35</v>
      </c>
      <c r="I40" s="1">
        <f t="shared" si="2"/>
        <v>1.0285714285714285</v>
      </c>
      <c r="J40" s="1">
        <v>15</v>
      </c>
    </row>
    <row r="41" spans="1:10" x14ac:dyDescent="0.4">
      <c r="A41" s="9">
        <v>20210430</v>
      </c>
      <c r="B41" s="10">
        <v>10</v>
      </c>
      <c r="C41" s="1" t="s">
        <v>155</v>
      </c>
      <c r="D41" s="1" t="str">
        <f t="shared" si="0"/>
        <v>T_15_10</v>
      </c>
      <c r="E41" s="1" t="str">
        <f t="shared" si="1"/>
        <v>T</v>
      </c>
      <c r="F41" s="1">
        <v>93</v>
      </c>
      <c r="G41" s="3">
        <v>67</v>
      </c>
      <c r="H41" s="1">
        <v>35</v>
      </c>
      <c r="I41" s="1">
        <f t="shared" si="2"/>
        <v>0.74285714285714288</v>
      </c>
      <c r="J41" s="1">
        <v>15</v>
      </c>
    </row>
    <row r="42" spans="1:10" x14ac:dyDescent="0.4">
      <c r="A42" s="9">
        <v>20210430</v>
      </c>
      <c r="B42" s="10">
        <v>10</v>
      </c>
      <c r="C42" s="1" t="s">
        <v>156</v>
      </c>
      <c r="D42" s="1" t="str">
        <f t="shared" si="0"/>
        <v>T_15_10</v>
      </c>
      <c r="E42" s="1" t="str">
        <f t="shared" si="1"/>
        <v>T</v>
      </c>
      <c r="F42" s="1">
        <v>98</v>
      </c>
      <c r="G42" s="3">
        <v>42</v>
      </c>
      <c r="H42" s="1">
        <v>35</v>
      </c>
      <c r="I42" s="1">
        <f t="shared" si="2"/>
        <v>1.6</v>
      </c>
      <c r="J42" s="1">
        <v>15</v>
      </c>
    </row>
    <row r="43" spans="1:10" x14ac:dyDescent="0.4">
      <c r="A43" s="9">
        <v>20210430</v>
      </c>
      <c r="B43" s="10">
        <v>10</v>
      </c>
      <c r="C43" s="1" t="s">
        <v>161</v>
      </c>
      <c r="D43" s="1" t="str">
        <f t="shared" si="0"/>
        <v>T_15_10</v>
      </c>
      <c r="E43" s="1" t="str">
        <f t="shared" si="1"/>
        <v>T</v>
      </c>
      <c r="F43" s="1">
        <v>96</v>
      </c>
      <c r="G43" s="3">
        <v>48</v>
      </c>
      <c r="H43" s="1">
        <v>35</v>
      </c>
      <c r="I43" s="1">
        <f t="shared" si="2"/>
        <v>1.3714285714285714</v>
      </c>
      <c r="J43" s="1">
        <v>15</v>
      </c>
    </row>
    <row r="44" spans="1:10" x14ac:dyDescent="0.4">
      <c r="A44" s="9">
        <v>20210430</v>
      </c>
      <c r="B44" s="10">
        <v>10</v>
      </c>
      <c r="C44" s="1" t="s">
        <v>140</v>
      </c>
      <c r="D44" s="1" t="str">
        <f t="shared" si="0"/>
        <v>D_15_10</v>
      </c>
      <c r="E44" s="1" t="str">
        <f t="shared" si="1"/>
        <v>D</v>
      </c>
      <c r="F44" s="1">
        <v>108</v>
      </c>
      <c r="G44" s="3">
        <v>73</v>
      </c>
      <c r="H44" s="1">
        <v>35</v>
      </c>
      <c r="I44" s="1">
        <f t="shared" si="2"/>
        <v>1</v>
      </c>
      <c r="J44" s="1">
        <v>15</v>
      </c>
    </row>
    <row r="45" spans="1:10" x14ac:dyDescent="0.4">
      <c r="A45" s="9">
        <v>20210430</v>
      </c>
      <c r="B45" s="10">
        <v>10</v>
      </c>
      <c r="C45" s="1" t="s">
        <v>141</v>
      </c>
      <c r="D45" s="1" t="str">
        <f t="shared" si="0"/>
        <v>D_15_10</v>
      </c>
      <c r="E45" s="1" t="str">
        <f t="shared" si="1"/>
        <v>D</v>
      </c>
      <c r="F45" s="1">
        <v>106</v>
      </c>
      <c r="G45" s="3">
        <v>75</v>
      </c>
      <c r="H45" s="1">
        <v>35</v>
      </c>
      <c r="I45" s="1">
        <f t="shared" si="2"/>
        <v>0.88571428571428568</v>
      </c>
      <c r="J45" s="1">
        <v>15</v>
      </c>
    </row>
    <row r="46" spans="1:10" x14ac:dyDescent="0.4">
      <c r="A46" s="9">
        <v>20210430</v>
      </c>
      <c r="B46" s="10">
        <v>10</v>
      </c>
      <c r="C46" s="1" t="s">
        <v>137</v>
      </c>
      <c r="D46" s="1" t="str">
        <f t="shared" si="0"/>
        <v>D_15_10</v>
      </c>
      <c r="E46" s="1" t="str">
        <f t="shared" si="1"/>
        <v>D</v>
      </c>
      <c r="F46" s="1">
        <v>103</v>
      </c>
      <c r="G46" s="3">
        <v>58</v>
      </c>
      <c r="H46" s="1">
        <v>35</v>
      </c>
      <c r="I46" s="1">
        <f t="shared" si="2"/>
        <v>1.2857142857142858</v>
      </c>
      <c r="J46" s="1">
        <v>15</v>
      </c>
    </row>
    <row r="47" spans="1:10" x14ac:dyDescent="0.4">
      <c r="A47" s="9">
        <v>20210430</v>
      </c>
      <c r="B47" s="10">
        <v>10</v>
      </c>
      <c r="C47" s="1" t="s">
        <v>147</v>
      </c>
      <c r="D47" s="1" t="str">
        <f t="shared" si="0"/>
        <v>D_15_10</v>
      </c>
      <c r="E47" s="1" t="str">
        <f t="shared" si="1"/>
        <v>D</v>
      </c>
      <c r="F47" s="1">
        <v>104</v>
      </c>
      <c r="G47" s="3">
        <v>56</v>
      </c>
      <c r="H47" s="1">
        <v>35</v>
      </c>
      <c r="I47" s="1">
        <f t="shared" si="2"/>
        <v>1.3714285714285714</v>
      </c>
      <c r="J47" s="1">
        <v>15</v>
      </c>
    </row>
    <row r="48" spans="1:10" x14ac:dyDescent="0.4">
      <c r="A48" s="9">
        <v>20210430</v>
      </c>
      <c r="B48" s="10">
        <v>10</v>
      </c>
      <c r="C48" s="1" t="s">
        <v>138</v>
      </c>
      <c r="D48" s="1" t="str">
        <f t="shared" si="0"/>
        <v>D_15_10</v>
      </c>
      <c r="E48" s="1" t="str">
        <f t="shared" si="1"/>
        <v>D</v>
      </c>
      <c r="F48" s="1">
        <v>110</v>
      </c>
      <c r="G48" s="3">
        <v>71</v>
      </c>
      <c r="H48" s="1">
        <v>35</v>
      </c>
      <c r="I48" s="1">
        <f t="shared" si="2"/>
        <v>1.1142857142857143</v>
      </c>
      <c r="J48" s="1">
        <v>15</v>
      </c>
    </row>
    <row r="49" spans="1:10" x14ac:dyDescent="0.4">
      <c r="A49" s="9">
        <v>20210430</v>
      </c>
      <c r="B49" s="10">
        <v>10</v>
      </c>
      <c r="C49" s="1" t="s">
        <v>150</v>
      </c>
      <c r="D49" s="1" t="str">
        <f t="shared" si="0"/>
        <v>D_15_10</v>
      </c>
      <c r="E49" s="1" t="str">
        <f t="shared" si="1"/>
        <v>D</v>
      </c>
      <c r="F49" s="1">
        <v>109</v>
      </c>
      <c r="G49" s="3">
        <v>33</v>
      </c>
      <c r="H49" s="1">
        <v>35</v>
      </c>
      <c r="I49" s="1">
        <f t="shared" si="2"/>
        <v>2.1714285714285713</v>
      </c>
      <c r="J49" s="1">
        <v>15</v>
      </c>
    </row>
    <row r="50" spans="1:10" x14ac:dyDescent="0.4">
      <c r="A50" s="9">
        <v>20210430</v>
      </c>
      <c r="B50" s="10">
        <v>10</v>
      </c>
      <c r="C50" s="1" t="s">
        <v>125</v>
      </c>
      <c r="D50" s="1" t="str">
        <f t="shared" si="0"/>
        <v>D_15_10</v>
      </c>
      <c r="E50" s="1" t="str">
        <f t="shared" si="1"/>
        <v>D</v>
      </c>
      <c r="F50" s="1">
        <v>107</v>
      </c>
      <c r="G50" s="3">
        <v>32</v>
      </c>
      <c r="H50" s="1">
        <v>35</v>
      </c>
      <c r="I50" s="1">
        <f t="shared" si="2"/>
        <v>2.1428571428571428</v>
      </c>
      <c r="J50" s="1">
        <v>15</v>
      </c>
    </row>
    <row r="51" spans="1:10" x14ac:dyDescent="0.4">
      <c r="A51" s="9">
        <v>20210430</v>
      </c>
      <c r="B51" s="10">
        <v>10</v>
      </c>
      <c r="C51" s="1" t="s">
        <v>168</v>
      </c>
      <c r="D51" s="1" t="str">
        <f t="shared" si="0"/>
        <v>D_15_10</v>
      </c>
      <c r="E51" s="1" t="str">
        <f t="shared" si="1"/>
        <v>D</v>
      </c>
      <c r="F51" s="1">
        <v>107</v>
      </c>
      <c r="G51" s="3">
        <v>70</v>
      </c>
      <c r="H51" s="1">
        <v>35</v>
      </c>
      <c r="I51" s="1">
        <f t="shared" si="2"/>
        <v>1.0571428571428572</v>
      </c>
      <c r="J51" s="1">
        <v>15</v>
      </c>
    </row>
    <row r="52" spans="1:10" x14ac:dyDescent="0.4">
      <c r="A52" s="9">
        <v>20210430</v>
      </c>
      <c r="B52" s="10">
        <v>10</v>
      </c>
      <c r="C52" s="1" t="s">
        <v>142</v>
      </c>
      <c r="D52" s="1" t="str">
        <f t="shared" si="0"/>
        <v>D_15_10</v>
      </c>
      <c r="E52" s="1" t="str">
        <f t="shared" si="1"/>
        <v>D</v>
      </c>
      <c r="F52" s="1">
        <v>106</v>
      </c>
      <c r="G52" s="3">
        <v>71</v>
      </c>
      <c r="H52" s="1">
        <v>35</v>
      </c>
      <c r="I52" s="1">
        <f t="shared" si="2"/>
        <v>1</v>
      </c>
      <c r="J52" s="1">
        <v>15</v>
      </c>
    </row>
    <row r="53" spans="1:10" x14ac:dyDescent="0.4">
      <c r="A53" s="9">
        <v>20210430</v>
      </c>
      <c r="B53" s="10">
        <v>10</v>
      </c>
      <c r="C53" s="1" t="s">
        <v>126</v>
      </c>
      <c r="D53" s="1" t="str">
        <f t="shared" si="0"/>
        <v>D_15_10</v>
      </c>
      <c r="E53" s="1" t="str">
        <f t="shared" si="1"/>
        <v>D</v>
      </c>
      <c r="F53" s="1">
        <v>104</v>
      </c>
      <c r="G53" s="3">
        <v>81</v>
      </c>
      <c r="H53" s="1">
        <v>35</v>
      </c>
      <c r="I53" s="1">
        <f t="shared" si="2"/>
        <v>0.65714285714285714</v>
      </c>
      <c r="J53" s="1">
        <v>15</v>
      </c>
    </row>
    <row r="54" spans="1:10" x14ac:dyDescent="0.4">
      <c r="A54" s="9">
        <v>20210430</v>
      </c>
      <c r="B54" s="10">
        <v>10</v>
      </c>
      <c r="C54" s="1" t="s">
        <v>144</v>
      </c>
      <c r="D54" s="1" t="str">
        <f t="shared" si="0"/>
        <v>D_15_10</v>
      </c>
      <c r="E54" s="1" t="str">
        <f t="shared" si="1"/>
        <v>D</v>
      </c>
      <c r="F54" s="1">
        <v>99</v>
      </c>
      <c r="G54" s="3">
        <v>82</v>
      </c>
      <c r="H54" s="1">
        <v>35</v>
      </c>
      <c r="I54" s="1">
        <f t="shared" si="2"/>
        <v>0.48571428571428571</v>
      </c>
      <c r="J54" s="1">
        <v>15</v>
      </c>
    </row>
    <row r="55" spans="1:10" x14ac:dyDescent="0.4">
      <c r="A55" s="9">
        <v>20210430</v>
      </c>
      <c r="B55" s="10">
        <v>10</v>
      </c>
      <c r="C55" s="1" t="s">
        <v>149</v>
      </c>
      <c r="D55" s="1" t="str">
        <f t="shared" si="0"/>
        <v>D_15_10</v>
      </c>
      <c r="E55" s="1" t="str">
        <f t="shared" si="1"/>
        <v>D</v>
      </c>
      <c r="F55" s="1">
        <v>104</v>
      </c>
      <c r="G55" s="3">
        <v>77</v>
      </c>
      <c r="H55" s="1">
        <v>35</v>
      </c>
      <c r="I55" s="1">
        <f t="shared" si="2"/>
        <v>0.77142857142857146</v>
      </c>
      <c r="J55" s="1">
        <v>15</v>
      </c>
    </row>
    <row r="56" spans="1:10" x14ac:dyDescent="0.4">
      <c r="A56" s="9">
        <v>20210430</v>
      </c>
      <c r="B56" s="10">
        <v>10</v>
      </c>
      <c r="C56" s="1" t="s">
        <v>89</v>
      </c>
      <c r="D56" s="1" t="str">
        <f t="shared" si="0"/>
        <v>D_30_10</v>
      </c>
      <c r="E56" s="1" t="str">
        <f t="shared" si="1"/>
        <v>D</v>
      </c>
      <c r="F56" s="1">
        <v>83</v>
      </c>
      <c r="G56" s="3">
        <v>74</v>
      </c>
      <c r="H56" s="1">
        <v>35</v>
      </c>
      <c r="I56" s="1">
        <f t="shared" si="2"/>
        <v>0.25714285714285712</v>
      </c>
      <c r="J56" s="1">
        <v>30</v>
      </c>
    </row>
    <row r="57" spans="1:10" x14ac:dyDescent="0.4">
      <c r="A57" s="9">
        <v>20210430</v>
      </c>
      <c r="B57" s="10">
        <v>10</v>
      </c>
      <c r="C57" s="1" t="s">
        <v>90</v>
      </c>
      <c r="D57" s="1" t="str">
        <f t="shared" si="0"/>
        <v>D_30_10</v>
      </c>
      <c r="E57" s="1" t="str">
        <f t="shared" si="1"/>
        <v>D</v>
      </c>
      <c r="F57" s="1">
        <v>82</v>
      </c>
      <c r="G57" s="3">
        <v>68</v>
      </c>
      <c r="H57" s="1">
        <v>35</v>
      </c>
      <c r="I57" s="1">
        <f t="shared" si="2"/>
        <v>0.4</v>
      </c>
      <c r="J57" s="1">
        <v>30</v>
      </c>
    </row>
    <row r="58" spans="1:10" x14ac:dyDescent="0.4">
      <c r="A58" s="9">
        <v>20210430</v>
      </c>
      <c r="B58" s="10">
        <v>10</v>
      </c>
      <c r="C58" s="1" t="s">
        <v>91</v>
      </c>
      <c r="D58" s="1" t="str">
        <f t="shared" si="0"/>
        <v>D_30_10</v>
      </c>
      <c r="E58" s="1" t="str">
        <f t="shared" si="1"/>
        <v>D</v>
      </c>
      <c r="F58" s="1">
        <v>79</v>
      </c>
      <c r="G58" s="3">
        <v>48</v>
      </c>
      <c r="H58" s="1">
        <v>35</v>
      </c>
      <c r="I58" s="1">
        <f t="shared" si="2"/>
        <v>0.88571428571428568</v>
      </c>
      <c r="J58" s="1">
        <v>30</v>
      </c>
    </row>
    <row r="59" spans="1:10" x14ac:dyDescent="0.4">
      <c r="A59" s="9">
        <v>20210430</v>
      </c>
      <c r="B59" s="10">
        <v>10</v>
      </c>
      <c r="C59" s="1" t="s">
        <v>92</v>
      </c>
      <c r="D59" s="1" t="str">
        <f t="shared" si="0"/>
        <v>D_30_10</v>
      </c>
      <c r="E59" s="1" t="str">
        <f t="shared" si="1"/>
        <v>D</v>
      </c>
      <c r="F59" s="1">
        <v>81</v>
      </c>
      <c r="G59" s="3">
        <v>13</v>
      </c>
      <c r="H59" s="1">
        <v>35</v>
      </c>
      <c r="I59" s="1">
        <f t="shared" si="2"/>
        <v>1.9428571428571428</v>
      </c>
      <c r="J59" s="1">
        <v>30</v>
      </c>
    </row>
    <row r="60" spans="1:10" x14ac:dyDescent="0.4">
      <c r="A60" s="9">
        <v>20210430</v>
      </c>
      <c r="B60" s="10">
        <v>10</v>
      </c>
      <c r="C60" s="1" t="s">
        <v>93</v>
      </c>
      <c r="D60" s="1" t="str">
        <f t="shared" si="0"/>
        <v>D_30_10</v>
      </c>
      <c r="E60" s="1" t="str">
        <f t="shared" si="1"/>
        <v>D</v>
      </c>
      <c r="F60" s="1">
        <v>73</v>
      </c>
      <c r="G60" s="3">
        <v>62</v>
      </c>
      <c r="H60" s="1">
        <v>35</v>
      </c>
      <c r="I60" s="1">
        <f t="shared" si="2"/>
        <v>0.31428571428571428</v>
      </c>
      <c r="J60" s="1">
        <v>30</v>
      </c>
    </row>
    <row r="61" spans="1:10" x14ac:dyDescent="0.4">
      <c r="A61" s="9">
        <v>20210430</v>
      </c>
      <c r="B61" s="10">
        <v>10</v>
      </c>
      <c r="C61" s="1" t="s">
        <v>94</v>
      </c>
      <c r="D61" s="1" t="str">
        <f t="shared" si="0"/>
        <v>D_30_10</v>
      </c>
      <c r="E61" s="1" t="str">
        <f t="shared" si="1"/>
        <v>D</v>
      </c>
      <c r="F61" s="1">
        <v>83</v>
      </c>
      <c r="G61" s="3">
        <v>21</v>
      </c>
      <c r="H61" s="1">
        <v>35</v>
      </c>
      <c r="I61" s="1">
        <f t="shared" si="2"/>
        <v>1.7714285714285714</v>
      </c>
      <c r="J61" s="1">
        <v>30</v>
      </c>
    </row>
    <row r="62" spans="1:10" x14ac:dyDescent="0.4">
      <c r="A62" s="9">
        <v>20210430</v>
      </c>
      <c r="B62" s="10">
        <v>10</v>
      </c>
      <c r="C62" s="1" t="s">
        <v>96</v>
      </c>
      <c r="D62" s="1" t="str">
        <f t="shared" si="0"/>
        <v>D_30_10</v>
      </c>
      <c r="E62" s="1" t="str">
        <f t="shared" si="1"/>
        <v>D</v>
      </c>
      <c r="F62" s="1">
        <v>78</v>
      </c>
      <c r="G62" s="3">
        <v>45</v>
      </c>
      <c r="H62" s="1">
        <v>35</v>
      </c>
      <c r="I62" s="1">
        <f t="shared" si="2"/>
        <v>0.94285714285714284</v>
      </c>
      <c r="J62" s="1">
        <v>30</v>
      </c>
    </row>
    <row r="63" spans="1:10" x14ac:dyDescent="0.4">
      <c r="A63" s="9">
        <v>20210430</v>
      </c>
      <c r="B63" s="10">
        <v>10</v>
      </c>
      <c r="C63" s="1" t="s">
        <v>97</v>
      </c>
      <c r="D63" s="1" t="str">
        <f t="shared" si="0"/>
        <v>D_30_10</v>
      </c>
      <c r="E63" s="1" t="str">
        <f t="shared" si="1"/>
        <v>D</v>
      </c>
      <c r="F63" s="1">
        <v>97</v>
      </c>
      <c r="G63" s="3">
        <v>52</v>
      </c>
      <c r="H63" s="1">
        <v>35</v>
      </c>
      <c r="I63" s="1">
        <f t="shared" si="2"/>
        <v>1.2857142857142858</v>
      </c>
      <c r="J63" s="1">
        <v>30</v>
      </c>
    </row>
    <row r="64" spans="1:10" x14ac:dyDescent="0.4">
      <c r="A64" s="9">
        <v>20210430</v>
      </c>
      <c r="B64" s="10">
        <v>10</v>
      </c>
      <c r="C64" s="1" t="s">
        <v>98</v>
      </c>
      <c r="D64" s="1" t="str">
        <f t="shared" si="0"/>
        <v>D_30_10</v>
      </c>
      <c r="E64" s="1" t="str">
        <f t="shared" si="1"/>
        <v>D</v>
      </c>
      <c r="F64" s="1">
        <v>73</v>
      </c>
      <c r="G64" s="3">
        <v>67</v>
      </c>
      <c r="H64" s="1">
        <v>35</v>
      </c>
      <c r="I64" s="1">
        <f t="shared" si="2"/>
        <v>0.17142857142857143</v>
      </c>
      <c r="J64" s="1">
        <v>30</v>
      </c>
    </row>
    <row r="65" spans="1:10" x14ac:dyDescent="0.4">
      <c r="A65" s="9">
        <v>20210430</v>
      </c>
      <c r="B65" s="10">
        <v>10</v>
      </c>
      <c r="C65" s="1" t="s">
        <v>13</v>
      </c>
      <c r="D65" s="1" t="str">
        <f t="shared" si="0"/>
        <v>T_30_10</v>
      </c>
      <c r="E65" s="1" t="str">
        <f t="shared" si="1"/>
        <v>T</v>
      </c>
      <c r="F65" s="1">
        <v>74</v>
      </c>
      <c r="G65" s="3">
        <v>20</v>
      </c>
      <c r="H65" s="1">
        <v>35</v>
      </c>
      <c r="I65" s="1">
        <f t="shared" si="2"/>
        <v>1.5428571428571429</v>
      </c>
      <c r="J65" s="1">
        <v>30</v>
      </c>
    </row>
    <row r="66" spans="1:10" x14ac:dyDescent="0.4">
      <c r="A66" s="9">
        <v>20210430</v>
      </c>
      <c r="B66" s="10">
        <v>10</v>
      </c>
      <c r="C66" s="1" t="s">
        <v>14</v>
      </c>
      <c r="D66" s="1" t="str">
        <f t="shared" si="0"/>
        <v>T_30_10</v>
      </c>
      <c r="E66" s="1" t="str">
        <f t="shared" si="1"/>
        <v>T</v>
      </c>
      <c r="F66" s="1">
        <v>75</v>
      </c>
      <c r="G66" s="3">
        <v>39</v>
      </c>
      <c r="H66" s="1">
        <v>35</v>
      </c>
      <c r="I66" s="1">
        <f t="shared" si="2"/>
        <v>1.0285714285714285</v>
      </c>
      <c r="J66" s="1">
        <v>30</v>
      </c>
    </row>
    <row r="67" spans="1:10" x14ac:dyDescent="0.4">
      <c r="A67" s="9">
        <v>20210430</v>
      </c>
      <c r="B67" s="10">
        <v>10</v>
      </c>
      <c r="C67" s="1" t="s">
        <v>16</v>
      </c>
      <c r="D67" s="1" t="str">
        <f t="shared" ref="D67:D120" si="3">E67&amp;"_"&amp;J67&amp;"_"&amp;B67</f>
        <v>T_30_10</v>
      </c>
      <c r="E67" s="1" t="str">
        <f t="shared" ref="E67:E120" si="4">LEFT(C67,1)</f>
        <v>T</v>
      </c>
      <c r="F67" s="1">
        <v>78</v>
      </c>
      <c r="G67" s="3">
        <v>36</v>
      </c>
      <c r="H67" s="1">
        <v>35</v>
      </c>
      <c r="I67" s="1">
        <f t="shared" ref="I67:I120" si="5">((F67-G67)/H67)</f>
        <v>1.2</v>
      </c>
      <c r="J67" s="1">
        <v>30</v>
      </c>
    </row>
    <row r="68" spans="1:10" x14ac:dyDescent="0.4">
      <c r="A68" s="9">
        <v>20210430</v>
      </c>
      <c r="B68" s="10">
        <v>10</v>
      </c>
      <c r="C68" s="1" t="s">
        <v>17</v>
      </c>
      <c r="D68" s="1" t="str">
        <f t="shared" si="3"/>
        <v>T_30_10</v>
      </c>
      <c r="E68" s="1" t="str">
        <f t="shared" si="4"/>
        <v>T</v>
      </c>
      <c r="F68" s="1">
        <v>76</v>
      </c>
      <c r="G68" s="3">
        <v>22</v>
      </c>
      <c r="H68" s="1">
        <v>35</v>
      </c>
      <c r="I68" s="1">
        <f t="shared" si="5"/>
        <v>1.5428571428571429</v>
      </c>
      <c r="J68" s="1">
        <v>30</v>
      </c>
    </row>
    <row r="69" spans="1:10" x14ac:dyDescent="0.4">
      <c r="A69" s="9">
        <v>20210430</v>
      </c>
      <c r="B69" s="10">
        <v>10</v>
      </c>
      <c r="C69" s="1" t="s">
        <v>18</v>
      </c>
      <c r="D69" s="1" t="str">
        <f t="shared" si="3"/>
        <v>T_30_10</v>
      </c>
      <c r="E69" s="1" t="str">
        <f t="shared" si="4"/>
        <v>T</v>
      </c>
      <c r="F69" s="1">
        <v>76</v>
      </c>
      <c r="G69" s="3">
        <v>40</v>
      </c>
      <c r="H69" s="1">
        <v>35</v>
      </c>
      <c r="I69" s="1">
        <f t="shared" si="5"/>
        <v>1.0285714285714285</v>
      </c>
      <c r="J69" s="1">
        <v>30</v>
      </c>
    </row>
    <row r="70" spans="1:10" x14ac:dyDescent="0.4">
      <c r="A70" s="9">
        <v>20210430</v>
      </c>
      <c r="B70" s="10">
        <v>10</v>
      </c>
      <c r="C70" s="1" t="s">
        <v>19</v>
      </c>
      <c r="D70" s="1" t="str">
        <f t="shared" si="3"/>
        <v>T_30_10</v>
      </c>
      <c r="E70" s="1" t="str">
        <f t="shared" si="4"/>
        <v>T</v>
      </c>
      <c r="F70" s="1">
        <v>72</v>
      </c>
      <c r="G70" s="3">
        <v>26</v>
      </c>
      <c r="H70" s="1">
        <v>35</v>
      </c>
      <c r="I70" s="1">
        <f t="shared" si="5"/>
        <v>1.3142857142857143</v>
      </c>
      <c r="J70" s="1">
        <v>30</v>
      </c>
    </row>
    <row r="71" spans="1:10" x14ac:dyDescent="0.4">
      <c r="A71" s="9">
        <v>20210430</v>
      </c>
      <c r="B71" s="10">
        <v>10</v>
      </c>
      <c r="C71" s="1" t="s">
        <v>20</v>
      </c>
      <c r="D71" s="1" t="str">
        <f t="shared" si="3"/>
        <v>T_30_10</v>
      </c>
      <c r="E71" s="1" t="str">
        <f t="shared" si="4"/>
        <v>T</v>
      </c>
      <c r="F71" s="1">
        <v>73</v>
      </c>
      <c r="G71" s="3">
        <v>63</v>
      </c>
      <c r="H71" s="1">
        <v>35</v>
      </c>
      <c r="I71" s="1">
        <f t="shared" si="5"/>
        <v>0.2857142857142857</v>
      </c>
      <c r="J71" s="1">
        <v>30</v>
      </c>
    </row>
    <row r="72" spans="1:10" x14ac:dyDescent="0.4">
      <c r="A72" s="9">
        <v>20210430</v>
      </c>
      <c r="B72" s="10">
        <v>10</v>
      </c>
      <c r="C72" s="1" t="s">
        <v>21</v>
      </c>
      <c r="D72" s="1" t="str">
        <f t="shared" si="3"/>
        <v>T_30_10</v>
      </c>
      <c r="E72" s="1" t="str">
        <f t="shared" si="4"/>
        <v>T</v>
      </c>
      <c r="F72" s="1">
        <v>70</v>
      </c>
      <c r="G72" s="3">
        <v>35</v>
      </c>
      <c r="H72" s="1">
        <v>35</v>
      </c>
      <c r="I72" s="1">
        <f t="shared" si="5"/>
        <v>1</v>
      </c>
      <c r="J72" s="1">
        <v>30</v>
      </c>
    </row>
    <row r="73" spans="1:10" x14ac:dyDescent="0.4">
      <c r="A73" s="9">
        <v>20210430</v>
      </c>
      <c r="B73" s="10">
        <v>10</v>
      </c>
      <c r="C73" s="1" t="s">
        <v>22</v>
      </c>
      <c r="D73" s="1" t="str">
        <f t="shared" si="3"/>
        <v>T_30_10</v>
      </c>
      <c r="E73" s="1" t="str">
        <f t="shared" si="4"/>
        <v>T</v>
      </c>
      <c r="F73" s="1">
        <v>78</v>
      </c>
      <c r="G73" s="3">
        <v>28</v>
      </c>
      <c r="H73" s="1">
        <v>35</v>
      </c>
      <c r="I73" s="1">
        <f t="shared" si="5"/>
        <v>1.4285714285714286</v>
      </c>
      <c r="J73" s="1">
        <v>30</v>
      </c>
    </row>
    <row r="74" spans="1:10" x14ac:dyDescent="0.4">
      <c r="A74" s="9">
        <v>20210430</v>
      </c>
      <c r="B74" s="10">
        <v>10</v>
      </c>
      <c r="C74" s="1" t="s">
        <v>23</v>
      </c>
      <c r="D74" s="1" t="str">
        <f t="shared" si="3"/>
        <v>T_30_10</v>
      </c>
      <c r="E74" s="1" t="str">
        <f t="shared" si="4"/>
        <v>T</v>
      </c>
      <c r="F74" s="1">
        <v>76</v>
      </c>
      <c r="G74" s="3">
        <v>16</v>
      </c>
      <c r="H74" s="1">
        <v>35</v>
      </c>
      <c r="I74" s="1">
        <f t="shared" si="5"/>
        <v>1.7142857142857142</v>
      </c>
      <c r="J74" s="1">
        <v>30</v>
      </c>
    </row>
    <row r="75" spans="1:10" x14ac:dyDescent="0.4">
      <c r="A75" s="9">
        <v>20210430</v>
      </c>
      <c r="B75" s="10">
        <v>10</v>
      </c>
      <c r="C75" s="1" t="s">
        <v>24</v>
      </c>
      <c r="D75" s="1" t="str">
        <f t="shared" si="3"/>
        <v>T_30_10</v>
      </c>
      <c r="E75" s="1" t="str">
        <f t="shared" si="4"/>
        <v>T</v>
      </c>
      <c r="F75" s="1">
        <v>70</v>
      </c>
      <c r="G75" s="3">
        <v>22</v>
      </c>
      <c r="H75" s="1">
        <v>35</v>
      </c>
      <c r="I75" s="1">
        <f t="shared" si="5"/>
        <v>1.3714285714285714</v>
      </c>
      <c r="J75" s="1">
        <v>30</v>
      </c>
    </row>
    <row r="76" spans="1:10" x14ac:dyDescent="0.4">
      <c r="A76" s="9">
        <v>20210430</v>
      </c>
      <c r="B76" s="10">
        <v>10</v>
      </c>
      <c r="C76" s="1" t="s">
        <v>25</v>
      </c>
      <c r="D76" s="1" t="str">
        <f t="shared" si="3"/>
        <v>T_30_10</v>
      </c>
      <c r="E76" s="1" t="str">
        <f t="shared" si="4"/>
        <v>T</v>
      </c>
      <c r="F76" s="1">
        <v>75</v>
      </c>
      <c r="G76" s="3">
        <v>22</v>
      </c>
      <c r="H76" s="1">
        <v>35</v>
      </c>
      <c r="I76" s="1">
        <f t="shared" si="5"/>
        <v>1.5142857142857142</v>
      </c>
      <c r="J76" s="1">
        <v>30</v>
      </c>
    </row>
    <row r="77" spans="1:10" x14ac:dyDescent="0.4">
      <c r="A77" s="9">
        <v>20210430</v>
      </c>
      <c r="B77" s="10">
        <v>10</v>
      </c>
      <c r="C77" s="1" t="s">
        <v>26</v>
      </c>
      <c r="D77" s="1" t="str">
        <f t="shared" si="3"/>
        <v>T_30_10</v>
      </c>
      <c r="E77" s="1" t="str">
        <f t="shared" si="4"/>
        <v>T</v>
      </c>
      <c r="F77" s="1">
        <v>70</v>
      </c>
      <c r="G77" s="3">
        <v>18</v>
      </c>
      <c r="H77" s="1">
        <v>35</v>
      </c>
      <c r="I77" s="1">
        <f t="shared" si="5"/>
        <v>1.4857142857142858</v>
      </c>
      <c r="J77" s="1">
        <v>30</v>
      </c>
    </row>
    <row r="78" spans="1:10" x14ac:dyDescent="0.4">
      <c r="A78" s="9">
        <v>20210430</v>
      </c>
      <c r="B78" s="10">
        <v>10</v>
      </c>
      <c r="C78" s="1" t="s">
        <v>27</v>
      </c>
      <c r="D78" s="1" t="str">
        <f t="shared" si="3"/>
        <v>T_30_10</v>
      </c>
      <c r="E78" s="1" t="str">
        <f t="shared" si="4"/>
        <v>T</v>
      </c>
      <c r="F78" s="1">
        <v>73</v>
      </c>
      <c r="G78" s="3">
        <v>12</v>
      </c>
      <c r="H78" s="1">
        <v>35</v>
      </c>
      <c r="I78" s="1">
        <f t="shared" si="5"/>
        <v>1.7428571428571429</v>
      </c>
      <c r="J78" s="1">
        <v>30</v>
      </c>
    </row>
    <row r="79" spans="1:10" x14ac:dyDescent="0.4">
      <c r="A79" s="9">
        <v>20210430</v>
      </c>
      <c r="B79" s="10">
        <v>10</v>
      </c>
      <c r="C79" s="1" t="s">
        <v>28</v>
      </c>
      <c r="D79" s="1" t="str">
        <f t="shared" si="3"/>
        <v>T_30_10</v>
      </c>
      <c r="E79" s="1" t="str">
        <f t="shared" si="4"/>
        <v>T</v>
      </c>
      <c r="F79" s="1">
        <v>75</v>
      </c>
      <c r="G79" s="3">
        <v>34</v>
      </c>
      <c r="H79" s="1">
        <v>35</v>
      </c>
      <c r="I79" s="1">
        <f t="shared" si="5"/>
        <v>1.1714285714285715</v>
      </c>
      <c r="J79" s="1">
        <v>30</v>
      </c>
    </row>
    <row r="80" spans="1:10" x14ac:dyDescent="0.4">
      <c r="A80" s="9">
        <v>20210430</v>
      </c>
      <c r="B80" s="10">
        <v>10</v>
      </c>
      <c r="C80" s="1" t="s">
        <v>29</v>
      </c>
      <c r="D80" s="1" t="str">
        <f t="shared" si="3"/>
        <v>T_30_10</v>
      </c>
      <c r="E80" s="1" t="str">
        <f t="shared" si="4"/>
        <v>T</v>
      </c>
      <c r="F80" s="1">
        <v>74</v>
      </c>
      <c r="G80" s="3">
        <v>39</v>
      </c>
      <c r="H80" s="1">
        <v>35</v>
      </c>
      <c r="I80" s="1">
        <f t="shared" si="5"/>
        <v>1</v>
      </c>
      <c r="J80" s="1">
        <v>30</v>
      </c>
    </row>
    <row r="81" spans="1:10" x14ac:dyDescent="0.4">
      <c r="A81" s="9">
        <v>20210430</v>
      </c>
      <c r="B81" s="10">
        <v>10</v>
      </c>
      <c r="C81" s="1" t="s">
        <v>30</v>
      </c>
      <c r="D81" s="1" t="str">
        <f t="shared" si="3"/>
        <v>T_30_10</v>
      </c>
      <c r="E81" s="1" t="str">
        <f t="shared" si="4"/>
        <v>T</v>
      </c>
      <c r="F81" s="1">
        <v>73</v>
      </c>
      <c r="G81" s="3">
        <v>50</v>
      </c>
      <c r="H81" s="1">
        <v>35</v>
      </c>
      <c r="I81" s="1">
        <f t="shared" si="5"/>
        <v>0.65714285714285714</v>
      </c>
      <c r="J81" s="1">
        <v>30</v>
      </c>
    </row>
    <row r="82" spans="1:10" x14ac:dyDescent="0.4">
      <c r="A82" s="9">
        <v>20210430</v>
      </c>
      <c r="B82" s="10">
        <v>10</v>
      </c>
      <c r="C82" s="1" t="s">
        <v>31</v>
      </c>
      <c r="D82" s="1" t="str">
        <f t="shared" si="3"/>
        <v>T_30_10</v>
      </c>
      <c r="E82" s="1" t="str">
        <f t="shared" si="4"/>
        <v>T</v>
      </c>
      <c r="F82" s="1">
        <v>71</v>
      </c>
      <c r="G82" s="3">
        <v>21</v>
      </c>
      <c r="H82" s="1">
        <v>35</v>
      </c>
      <c r="I82" s="1">
        <f t="shared" si="5"/>
        <v>1.4285714285714286</v>
      </c>
      <c r="J82" s="1">
        <v>30</v>
      </c>
    </row>
    <row r="83" spans="1:10" x14ac:dyDescent="0.4">
      <c r="A83" s="9">
        <v>20210430</v>
      </c>
      <c r="B83" s="10">
        <v>10</v>
      </c>
      <c r="C83" s="1" t="s">
        <v>32</v>
      </c>
      <c r="D83" s="1" t="str">
        <f t="shared" si="3"/>
        <v>T_30_10</v>
      </c>
      <c r="E83" s="1" t="str">
        <f t="shared" si="4"/>
        <v>T</v>
      </c>
      <c r="F83" s="1">
        <v>73</v>
      </c>
      <c r="G83" s="3">
        <v>18</v>
      </c>
      <c r="H83" s="1">
        <v>35</v>
      </c>
      <c r="I83" s="1">
        <f t="shared" si="5"/>
        <v>1.5714285714285714</v>
      </c>
      <c r="J83" s="1">
        <v>30</v>
      </c>
    </row>
    <row r="84" spans="1:10" x14ac:dyDescent="0.4">
      <c r="A84" s="9">
        <v>20210430</v>
      </c>
      <c r="B84" s="10">
        <v>10</v>
      </c>
      <c r="C84" s="1" t="s">
        <v>33</v>
      </c>
      <c r="D84" s="1" t="str">
        <f t="shared" si="3"/>
        <v>T_30_10</v>
      </c>
      <c r="E84" s="1" t="str">
        <f t="shared" si="4"/>
        <v>T</v>
      </c>
      <c r="F84" s="1">
        <v>71</v>
      </c>
      <c r="G84" s="3">
        <v>15</v>
      </c>
      <c r="H84" s="1">
        <v>35</v>
      </c>
      <c r="I84" s="1">
        <f t="shared" si="5"/>
        <v>1.6</v>
      </c>
      <c r="J84" s="1">
        <v>30</v>
      </c>
    </row>
    <row r="85" spans="1:10" x14ac:dyDescent="0.4">
      <c r="A85" s="9">
        <v>20210430</v>
      </c>
      <c r="B85" s="10">
        <v>10</v>
      </c>
      <c r="C85" s="1" t="s">
        <v>34</v>
      </c>
      <c r="D85" s="1" t="str">
        <f t="shared" si="3"/>
        <v>T_30_10</v>
      </c>
      <c r="E85" s="1" t="str">
        <f t="shared" si="4"/>
        <v>T</v>
      </c>
      <c r="F85" s="1">
        <v>73</v>
      </c>
      <c r="G85" s="3">
        <v>28</v>
      </c>
      <c r="H85" s="1">
        <v>35</v>
      </c>
      <c r="I85" s="1">
        <f t="shared" si="5"/>
        <v>1.2857142857142858</v>
      </c>
      <c r="J85" s="1">
        <v>30</v>
      </c>
    </row>
    <row r="86" spans="1:10" x14ac:dyDescent="0.4">
      <c r="A86" s="9">
        <v>20210430</v>
      </c>
      <c r="B86" s="10">
        <v>10</v>
      </c>
      <c r="C86" s="1" t="s">
        <v>35</v>
      </c>
      <c r="D86" s="1" t="str">
        <f t="shared" si="3"/>
        <v>T_30_10</v>
      </c>
      <c r="E86" s="1" t="str">
        <f t="shared" si="4"/>
        <v>T</v>
      </c>
      <c r="F86" s="1">
        <v>72</v>
      </c>
      <c r="G86" s="3">
        <v>16</v>
      </c>
      <c r="H86" s="1">
        <v>35</v>
      </c>
      <c r="I86" s="1">
        <f t="shared" si="5"/>
        <v>1.6</v>
      </c>
      <c r="J86" s="1">
        <v>30</v>
      </c>
    </row>
    <row r="87" spans="1:10" x14ac:dyDescent="0.4">
      <c r="A87" s="9">
        <v>20210430</v>
      </c>
      <c r="B87" s="10">
        <v>10</v>
      </c>
      <c r="C87" s="1" t="s">
        <v>36</v>
      </c>
      <c r="D87" s="1" t="str">
        <f t="shared" si="3"/>
        <v>T_30_10</v>
      </c>
      <c r="E87" s="1" t="str">
        <f t="shared" si="4"/>
        <v>T</v>
      </c>
      <c r="F87" s="1">
        <v>76</v>
      </c>
      <c r="G87" s="3">
        <v>41</v>
      </c>
      <c r="H87" s="1">
        <v>35</v>
      </c>
      <c r="I87" s="1">
        <f t="shared" si="5"/>
        <v>1</v>
      </c>
      <c r="J87" s="1">
        <v>30</v>
      </c>
    </row>
    <row r="88" spans="1:10" x14ac:dyDescent="0.4">
      <c r="A88" s="9">
        <v>20210430</v>
      </c>
      <c r="B88" s="10">
        <v>10</v>
      </c>
      <c r="C88" s="1" t="s">
        <v>37</v>
      </c>
      <c r="D88" s="1" t="str">
        <f t="shared" si="3"/>
        <v>T_30_10</v>
      </c>
      <c r="E88" s="1" t="str">
        <f t="shared" si="4"/>
        <v>T</v>
      </c>
      <c r="F88" s="1">
        <v>71</v>
      </c>
      <c r="G88" s="3">
        <v>31</v>
      </c>
      <c r="H88" s="1">
        <v>35</v>
      </c>
      <c r="I88" s="1">
        <f t="shared" si="5"/>
        <v>1.1428571428571428</v>
      </c>
      <c r="J88" s="1">
        <v>30</v>
      </c>
    </row>
    <row r="89" spans="1:10" x14ac:dyDescent="0.4">
      <c r="A89" s="9">
        <v>20210430</v>
      </c>
      <c r="B89" s="10">
        <v>10</v>
      </c>
      <c r="C89" s="1" t="s">
        <v>38</v>
      </c>
      <c r="D89" s="1" t="str">
        <f t="shared" si="3"/>
        <v>T_30_10</v>
      </c>
      <c r="E89" s="1" t="str">
        <f t="shared" si="4"/>
        <v>T</v>
      </c>
      <c r="F89" s="1">
        <v>71</v>
      </c>
      <c r="G89" s="3">
        <v>24</v>
      </c>
      <c r="H89" s="1">
        <v>35</v>
      </c>
      <c r="I89" s="1">
        <f t="shared" si="5"/>
        <v>1.3428571428571427</v>
      </c>
      <c r="J89" s="1">
        <v>30</v>
      </c>
    </row>
    <row r="90" spans="1:10" x14ac:dyDescent="0.4">
      <c r="A90" s="9">
        <v>20210430</v>
      </c>
      <c r="B90" s="10">
        <v>10</v>
      </c>
      <c r="C90" s="1" t="s">
        <v>40</v>
      </c>
      <c r="D90" s="1" t="str">
        <f t="shared" si="3"/>
        <v>T_30_10</v>
      </c>
      <c r="E90" s="1" t="str">
        <f t="shared" si="4"/>
        <v>T</v>
      </c>
      <c r="F90" s="1">
        <v>69</v>
      </c>
      <c r="G90" s="3">
        <v>18</v>
      </c>
      <c r="H90" s="1">
        <v>35</v>
      </c>
      <c r="I90" s="1">
        <f t="shared" si="5"/>
        <v>1.4571428571428571</v>
      </c>
      <c r="J90" s="1">
        <v>30</v>
      </c>
    </row>
    <row r="91" spans="1:10" x14ac:dyDescent="0.4">
      <c r="A91" s="9">
        <v>20210430</v>
      </c>
      <c r="B91" s="10">
        <v>10</v>
      </c>
      <c r="C91" s="1" t="s">
        <v>45</v>
      </c>
      <c r="D91" s="1" t="str">
        <f t="shared" si="3"/>
        <v>T_30_10</v>
      </c>
      <c r="E91" s="1" t="str">
        <f t="shared" si="4"/>
        <v>T</v>
      </c>
      <c r="F91" s="1">
        <v>75</v>
      </c>
      <c r="G91" s="3">
        <v>17</v>
      </c>
      <c r="H91" s="1">
        <v>35</v>
      </c>
      <c r="I91" s="1">
        <f t="shared" si="5"/>
        <v>1.6571428571428573</v>
      </c>
      <c r="J91" s="1">
        <v>30</v>
      </c>
    </row>
    <row r="92" spans="1:10" x14ac:dyDescent="0.4">
      <c r="A92" s="9">
        <v>20210430</v>
      </c>
      <c r="B92" s="10">
        <v>10</v>
      </c>
      <c r="C92" s="1" t="s">
        <v>47</v>
      </c>
      <c r="D92" s="1" t="str">
        <f t="shared" si="3"/>
        <v>T_30_10</v>
      </c>
      <c r="E92" s="1" t="str">
        <f t="shared" si="4"/>
        <v>T</v>
      </c>
      <c r="F92" s="1">
        <v>75</v>
      </c>
      <c r="G92" s="3">
        <v>13</v>
      </c>
      <c r="H92" s="1">
        <v>35</v>
      </c>
      <c r="I92" s="1">
        <f t="shared" si="5"/>
        <v>1.7714285714285714</v>
      </c>
      <c r="J92" s="1">
        <v>30</v>
      </c>
    </row>
    <row r="93" spans="1:10" x14ac:dyDescent="0.4">
      <c r="A93" s="9">
        <v>20210430</v>
      </c>
      <c r="B93" s="10">
        <v>10</v>
      </c>
      <c r="C93" s="1" t="s">
        <v>59</v>
      </c>
      <c r="D93" s="1" t="str">
        <f t="shared" si="3"/>
        <v>T_30_10</v>
      </c>
      <c r="E93" s="1" t="str">
        <f t="shared" si="4"/>
        <v>T</v>
      </c>
      <c r="F93" s="1">
        <v>71</v>
      </c>
      <c r="G93" s="3">
        <v>53</v>
      </c>
      <c r="H93" s="1">
        <v>35</v>
      </c>
      <c r="I93" s="1">
        <f t="shared" si="5"/>
        <v>0.51428571428571423</v>
      </c>
      <c r="J93" s="1">
        <v>30</v>
      </c>
    </row>
    <row r="94" spans="1:10" x14ac:dyDescent="0.4">
      <c r="A94" s="9">
        <v>20210430</v>
      </c>
      <c r="B94" s="10">
        <v>10</v>
      </c>
      <c r="C94" s="1" t="s">
        <v>61</v>
      </c>
      <c r="D94" s="1" t="str">
        <f t="shared" si="3"/>
        <v>T_30_10</v>
      </c>
      <c r="E94" s="1" t="str">
        <f t="shared" si="4"/>
        <v>T</v>
      </c>
      <c r="F94" s="1">
        <v>72</v>
      </c>
      <c r="G94" s="3">
        <v>20</v>
      </c>
      <c r="H94" s="1">
        <v>35</v>
      </c>
      <c r="I94" s="1">
        <f t="shared" si="5"/>
        <v>1.4857142857142858</v>
      </c>
      <c r="J94" s="1">
        <v>30</v>
      </c>
    </row>
    <row r="95" spans="1:10" x14ac:dyDescent="0.4">
      <c r="A95" s="9">
        <v>20210430</v>
      </c>
      <c r="B95" s="10">
        <v>10</v>
      </c>
      <c r="C95" s="1" t="s">
        <v>63</v>
      </c>
      <c r="D95" s="1" t="str">
        <f t="shared" si="3"/>
        <v>T_30_10</v>
      </c>
      <c r="E95" s="1" t="str">
        <f t="shared" si="4"/>
        <v>T</v>
      </c>
      <c r="F95" s="1">
        <v>71</v>
      </c>
      <c r="G95" s="3">
        <v>15</v>
      </c>
      <c r="H95" s="1">
        <v>35</v>
      </c>
      <c r="I95" s="1">
        <f t="shared" si="5"/>
        <v>1.6</v>
      </c>
      <c r="J95" s="1">
        <v>30</v>
      </c>
    </row>
    <row r="96" spans="1:10" x14ac:dyDescent="0.4">
      <c r="A96" s="9">
        <v>20210430</v>
      </c>
      <c r="B96" s="10">
        <v>10</v>
      </c>
      <c r="C96" s="1" t="s">
        <v>64</v>
      </c>
      <c r="D96" s="1" t="str">
        <f t="shared" si="3"/>
        <v>T_30_10</v>
      </c>
      <c r="E96" s="1" t="str">
        <f t="shared" si="4"/>
        <v>T</v>
      </c>
      <c r="F96" s="1">
        <v>69</v>
      </c>
      <c r="G96" s="3">
        <v>15</v>
      </c>
      <c r="H96" s="1">
        <v>35</v>
      </c>
      <c r="I96" s="1">
        <f t="shared" si="5"/>
        <v>1.5428571428571429</v>
      </c>
      <c r="J96" s="1">
        <v>30</v>
      </c>
    </row>
    <row r="97" spans="1:10" x14ac:dyDescent="0.4">
      <c r="A97" s="9">
        <v>20210430</v>
      </c>
      <c r="B97" s="10">
        <v>10</v>
      </c>
      <c r="C97" s="1" t="s">
        <v>65</v>
      </c>
      <c r="D97" s="1" t="str">
        <f t="shared" si="3"/>
        <v>T_30_10</v>
      </c>
      <c r="E97" s="1" t="str">
        <f t="shared" si="4"/>
        <v>T</v>
      </c>
      <c r="F97" s="1">
        <v>77</v>
      </c>
      <c r="G97" s="3">
        <v>35</v>
      </c>
      <c r="H97" s="1">
        <v>35</v>
      </c>
      <c r="I97" s="1">
        <f t="shared" si="5"/>
        <v>1.2</v>
      </c>
      <c r="J97" s="1">
        <v>30</v>
      </c>
    </row>
    <row r="98" spans="1:10" x14ac:dyDescent="0.4">
      <c r="A98" s="9">
        <v>20210430</v>
      </c>
      <c r="B98" s="10">
        <v>10</v>
      </c>
      <c r="C98" s="1" t="s">
        <v>99</v>
      </c>
      <c r="D98" s="1" t="str">
        <f t="shared" si="3"/>
        <v>D_30_10</v>
      </c>
      <c r="E98" s="1" t="str">
        <f t="shared" si="4"/>
        <v>D</v>
      </c>
      <c r="F98" s="1">
        <v>76</v>
      </c>
      <c r="G98" s="3">
        <v>13</v>
      </c>
      <c r="H98" s="1">
        <v>35</v>
      </c>
      <c r="I98" s="1">
        <f t="shared" si="5"/>
        <v>1.8</v>
      </c>
      <c r="J98" s="1">
        <v>30</v>
      </c>
    </row>
    <row r="99" spans="1:10" x14ac:dyDescent="0.4">
      <c r="A99" s="9">
        <v>20210430</v>
      </c>
      <c r="B99" s="10">
        <v>10</v>
      </c>
      <c r="C99" s="1" t="s">
        <v>100</v>
      </c>
      <c r="D99" s="1" t="str">
        <f t="shared" si="3"/>
        <v>D_30_10</v>
      </c>
      <c r="E99" s="1" t="str">
        <f t="shared" si="4"/>
        <v>D</v>
      </c>
      <c r="F99" s="1">
        <v>74</v>
      </c>
      <c r="G99" s="3">
        <v>52</v>
      </c>
      <c r="H99" s="1">
        <v>35</v>
      </c>
      <c r="I99" s="1">
        <f t="shared" si="5"/>
        <v>0.62857142857142856</v>
      </c>
      <c r="J99" s="1">
        <v>30</v>
      </c>
    </row>
    <row r="100" spans="1:10" x14ac:dyDescent="0.4">
      <c r="A100" s="9">
        <v>20210430</v>
      </c>
      <c r="B100" s="10">
        <v>10</v>
      </c>
      <c r="C100" s="1" t="s">
        <v>101</v>
      </c>
      <c r="D100" s="1" t="str">
        <f t="shared" si="3"/>
        <v>D_30_10</v>
      </c>
      <c r="E100" s="1" t="str">
        <f t="shared" si="4"/>
        <v>D</v>
      </c>
      <c r="F100" s="1">
        <v>71</v>
      </c>
      <c r="G100" s="3">
        <v>36</v>
      </c>
      <c r="H100" s="1">
        <v>35</v>
      </c>
      <c r="I100" s="1">
        <f t="shared" si="5"/>
        <v>1</v>
      </c>
      <c r="J100" s="1">
        <v>30</v>
      </c>
    </row>
    <row r="101" spans="1:10" x14ac:dyDescent="0.4">
      <c r="A101" s="9">
        <v>20210430</v>
      </c>
      <c r="B101" s="10">
        <v>10</v>
      </c>
      <c r="C101" s="1" t="s">
        <v>102</v>
      </c>
      <c r="D101" s="1" t="str">
        <f t="shared" si="3"/>
        <v>D_30_10</v>
      </c>
      <c r="E101" s="1" t="str">
        <f t="shared" si="4"/>
        <v>D</v>
      </c>
      <c r="F101" s="1">
        <v>70</v>
      </c>
      <c r="G101" s="3">
        <v>63</v>
      </c>
      <c r="H101" s="1">
        <v>35</v>
      </c>
      <c r="I101" s="1">
        <f t="shared" si="5"/>
        <v>0.2</v>
      </c>
      <c r="J101" s="1">
        <v>30</v>
      </c>
    </row>
    <row r="102" spans="1:10" x14ac:dyDescent="0.4">
      <c r="A102" s="9">
        <v>20210430</v>
      </c>
      <c r="B102" s="10">
        <v>10</v>
      </c>
      <c r="C102" s="1" t="s">
        <v>103</v>
      </c>
      <c r="D102" s="1" t="str">
        <f t="shared" si="3"/>
        <v>D_30_10</v>
      </c>
      <c r="E102" s="1" t="str">
        <f t="shared" si="4"/>
        <v>D</v>
      </c>
      <c r="F102" s="1">
        <v>69</v>
      </c>
      <c r="G102" s="3">
        <v>19</v>
      </c>
      <c r="H102" s="1">
        <v>35</v>
      </c>
      <c r="I102" s="1">
        <f t="shared" si="5"/>
        <v>1.4285714285714286</v>
      </c>
      <c r="J102" s="1">
        <v>30</v>
      </c>
    </row>
    <row r="103" spans="1:10" x14ac:dyDescent="0.4">
      <c r="A103" s="9">
        <v>20210430</v>
      </c>
      <c r="B103" s="10">
        <v>10</v>
      </c>
      <c r="C103" s="1" t="s">
        <v>104</v>
      </c>
      <c r="D103" s="1" t="str">
        <f t="shared" si="3"/>
        <v>D_30_10</v>
      </c>
      <c r="E103" s="1" t="str">
        <f t="shared" si="4"/>
        <v>D</v>
      </c>
      <c r="F103" s="1">
        <v>78</v>
      </c>
      <c r="G103" s="3">
        <v>64</v>
      </c>
      <c r="H103" s="1">
        <v>35</v>
      </c>
      <c r="I103" s="1">
        <f t="shared" si="5"/>
        <v>0.4</v>
      </c>
      <c r="J103" s="1">
        <v>30</v>
      </c>
    </row>
    <row r="104" spans="1:10" x14ac:dyDescent="0.4">
      <c r="A104" s="9">
        <v>20210430</v>
      </c>
      <c r="B104" s="10">
        <v>10</v>
      </c>
      <c r="C104" s="1" t="s">
        <v>105</v>
      </c>
      <c r="D104" s="1" t="str">
        <f t="shared" si="3"/>
        <v>D_30_10</v>
      </c>
      <c r="E104" s="1" t="str">
        <f t="shared" si="4"/>
        <v>D</v>
      </c>
      <c r="F104" s="1">
        <v>76</v>
      </c>
      <c r="G104" s="3">
        <v>61</v>
      </c>
      <c r="H104" s="1">
        <v>35</v>
      </c>
      <c r="I104" s="1">
        <f t="shared" si="5"/>
        <v>0.42857142857142855</v>
      </c>
      <c r="J104" s="1">
        <v>30</v>
      </c>
    </row>
    <row r="105" spans="1:10" x14ac:dyDescent="0.4">
      <c r="A105" s="9">
        <v>20210430</v>
      </c>
      <c r="B105" s="10">
        <v>10</v>
      </c>
      <c r="C105" s="1" t="s">
        <v>106</v>
      </c>
      <c r="D105" s="1" t="str">
        <f t="shared" si="3"/>
        <v>D_30_10</v>
      </c>
      <c r="E105" s="1" t="str">
        <f t="shared" si="4"/>
        <v>D</v>
      </c>
      <c r="F105" s="1">
        <v>73</v>
      </c>
      <c r="G105" s="3">
        <v>59</v>
      </c>
      <c r="H105" s="1">
        <v>35</v>
      </c>
      <c r="I105" s="1">
        <f t="shared" si="5"/>
        <v>0.4</v>
      </c>
      <c r="J105" s="1">
        <v>30</v>
      </c>
    </row>
    <row r="106" spans="1:10" x14ac:dyDescent="0.4">
      <c r="A106" s="9">
        <v>20210430</v>
      </c>
      <c r="B106" s="10">
        <v>10</v>
      </c>
      <c r="C106" s="1" t="s">
        <v>107</v>
      </c>
      <c r="D106" s="1" t="str">
        <f t="shared" si="3"/>
        <v>D_30_10</v>
      </c>
      <c r="E106" s="1" t="str">
        <f t="shared" si="4"/>
        <v>D</v>
      </c>
      <c r="F106" s="1">
        <v>73</v>
      </c>
      <c r="G106" s="3">
        <v>22</v>
      </c>
      <c r="H106" s="1">
        <v>35</v>
      </c>
      <c r="I106" s="1">
        <f t="shared" si="5"/>
        <v>1.4571428571428571</v>
      </c>
      <c r="J106" s="1">
        <v>30</v>
      </c>
    </row>
    <row r="107" spans="1:10" x14ac:dyDescent="0.4">
      <c r="A107" s="9">
        <v>20210430</v>
      </c>
      <c r="B107" s="10">
        <v>10</v>
      </c>
      <c r="C107" s="1" t="s">
        <v>108</v>
      </c>
      <c r="D107" s="1" t="str">
        <f t="shared" si="3"/>
        <v>D_30_10</v>
      </c>
      <c r="E107" s="1" t="str">
        <f t="shared" si="4"/>
        <v>D</v>
      </c>
      <c r="F107" s="1">
        <v>73</v>
      </c>
      <c r="G107" s="3">
        <v>61</v>
      </c>
      <c r="H107" s="1">
        <v>35</v>
      </c>
      <c r="I107" s="1">
        <f t="shared" si="5"/>
        <v>0.34285714285714286</v>
      </c>
      <c r="J107" s="1">
        <v>30</v>
      </c>
    </row>
    <row r="108" spans="1:10" x14ac:dyDescent="0.4">
      <c r="A108" s="9">
        <v>20210430</v>
      </c>
      <c r="B108" s="10">
        <v>10</v>
      </c>
      <c r="C108" s="1" t="s">
        <v>109</v>
      </c>
      <c r="D108" s="1" t="str">
        <f t="shared" si="3"/>
        <v>D_30_10</v>
      </c>
      <c r="E108" s="1" t="str">
        <f t="shared" si="4"/>
        <v>D</v>
      </c>
      <c r="F108" s="1">
        <v>73</v>
      </c>
      <c r="G108" s="3">
        <v>54</v>
      </c>
      <c r="H108" s="1">
        <v>35</v>
      </c>
      <c r="I108" s="1">
        <f t="shared" si="5"/>
        <v>0.54285714285714282</v>
      </c>
      <c r="J108" s="1">
        <v>30</v>
      </c>
    </row>
    <row r="109" spans="1:10" x14ac:dyDescent="0.4">
      <c r="A109" s="9">
        <v>20210430</v>
      </c>
      <c r="B109" s="10">
        <v>10</v>
      </c>
      <c r="C109" s="1" t="s">
        <v>110</v>
      </c>
      <c r="D109" s="1" t="str">
        <f t="shared" si="3"/>
        <v>D_30_10</v>
      </c>
      <c r="E109" s="1" t="str">
        <f t="shared" si="4"/>
        <v>D</v>
      </c>
      <c r="F109" s="1">
        <v>75</v>
      </c>
      <c r="G109" s="3">
        <v>55</v>
      </c>
      <c r="H109" s="1">
        <v>35</v>
      </c>
      <c r="I109" s="1">
        <f t="shared" si="5"/>
        <v>0.5714285714285714</v>
      </c>
      <c r="J109" s="1">
        <v>30</v>
      </c>
    </row>
    <row r="110" spans="1:10" x14ac:dyDescent="0.4">
      <c r="A110" s="9">
        <v>20210430</v>
      </c>
      <c r="B110" s="10">
        <v>10</v>
      </c>
      <c r="C110" s="1" t="s">
        <v>111</v>
      </c>
      <c r="D110" s="1" t="str">
        <f t="shared" si="3"/>
        <v>D_30_10</v>
      </c>
      <c r="E110" s="1" t="str">
        <f t="shared" si="4"/>
        <v>D</v>
      </c>
      <c r="F110" s="1">
        <v>78</v>
      </c>
      <c r="G110" s="3">
        <v>43</v>
      </c>
      <c r="H110" s="1">
        <v>35</v>
      </c>
      <c r="I110" s="1">
        <f t="shared" si="5"/>
        <v>1</v>
      </c>
      <c r="J110" s="1">
        <v>30</v>
      </c>
    </row>
    <row r="111" spans="1:10" x14ac:dyDescent="0.4">
      <c r="A111" s="9">
        <v>20210430</v>
      </c>
      <c r="B111" s="10">
        <v>10</v>
      </c>
      <c r="C111" s="1" t="s">
        <v>112</v>
      </c>
      <c r="D111" s="1" t="str">
        <f t="shared" si="3"/>
        <v>D_30_10</v>
      </c>
      <c r="E111" s="1" t="str">
        <f t="shared" si="4"/>
        <v>D</v>
      </c>
      <c r="F111" s="1">
        <v>64</v>
      </c>
      <c r="G111" s="3">
        <v>22</v>
      </c>
      <c r="H111" s="1">
        <v>35</v>
      </c>
      <c r="I111" s="1">
        <f t="shared" si="5"/>
        <v>1.2</v>
      </c>
      <c r="J111" s="1">
        <v>30</v>
      </c>
    </row>
    <row r="112" spans="1:10" x14ac:dyDescent="0.4">
      <c r="A112" s="9">
        <v>20210430</v>
      </c>
      <c r="B112" s="10">
        <v>10</v>
      </c>
      <c r="C112" s="1" t="s">
        <v>113</v>
      </c>
      <c r="D112" s="1" t="str">
        <f t="shared" si="3"/>
        <v>D_30_10</v>
      </c>
      <c r="E112" s="1" t="str">
        <f t="shared" si="4"/>
        <v>D</v>
      </c>
      <c r="F112" s="1">
        <v>60</v>
      </c>
      <c r="G112" s="3">
        <v>19</v>
      </c>
      <c r="H112" s="1">
        <v>35</v>
      </c>
      <c r="I112" s="1">
        <f t="shared" si="5"/>
        <v>1.1714285714285715</v>
      </c>
      <c r="J112" s="1">
        <v>30</v>
      </c>
    </row>
    <row r="113" spans="1:10" x14ac:dyDescent="0.4">
      <c r="A113" s="9">
        <v>20210430</v>
      </c>
      <c r="B113" s="10">
        <v>10</v>
      </c>
      <c r="C113" s="1" t="s">
        <v>114</v>
      </c>
      <c r="D113" s="1" t="str">
        <f t="shared" si="3"/>
        <v>D_30_10</v>
      </c>
      <c r="E113" s="1" t="str">
        <f t="shared" si="4"/>
        <v>D</v>
      </c>
      <c r="F113" s="1">
        <v>54</v>
      </c>
      <c r="G113" s="3">
        <v>9</v>
      </c>
      <c r="H113" s="1">
        <v>35</v>
      </c>
      <c r="I113" s="1">
        <f t="shared" si="5"/>
        <v>1.2857142857142858</v>
      </c>
      <c r="J113" s="1">
        <v>30</v>
      </c>
    </row>
    <row r="114" spans="1:10" x14ac:dyDescent="0.4">
      <c r="A114" s="9">
        <v>20210430</v>
      </c>
      <c r="B114" s="10">
        <v>10</v>
      </c>
      <c r="C114" s="1" t="s">
        <v>117</v>
      </c>
      <c r="D114" s="1" t="str">
        <f t="shared" si="3"/>
        <v>D_30_10</v>
      </c>
      <c r="E114" s="1" t="str">
        <f t="shared" si="4"/>
        <v>D</v>
      </c>
      <c r="F114" s="1">
        <v>81</v>
      </c>
      <c r="G114" s="3">
        <v>15</v>
      </c>
      <c r="H114" s="1">
        <v>35</v>
      </c>
      <c r="I114" s="1">
        <f t="shared" si="5"/>
        <v>1.8857142857142857</v>
      </c>
      <c r="J114" s="1">
        <v>30</v>
      </c>
    </row>
    <row r="115" spans="1:10" x14ac:dyDescent="0.4">
      <c r="A115" s="9">
        <v>20210430</v>
      </c>
      <c r="B115" s="10">
        <v>10</v>
      </c>
      <c r="C115" s="1" t="s">
        <v>118</v>
      </c>
      <c r="D115" s="1" t="str">
        <f t="shared" si="3"/>
        <v>D_30_10</v>
      </c>
      <c r="E115" s="1" t="str">
        <f t="shared" si="4"/>
        <v>D</v>
      </c>
      <c r="F115" s="1">
        <v>79</v>
      </c>
      <c r="G115" s="3">
        <v>12</v>
      </c>
      <c r="H115" s="1">
        <v>35</v>
      </c>
      <c r="I115" s="1">
        <f t="shared" si="5"/>
        <v>1.9142857142857144</v>
      </c>
      <c r="J115" s="1">
        <v>30</v>
      </c>
    </row>
    <row r="116" spans="1:10" x14ac:dyDescent="0.4">
      <c r="A116" s="9">
        <v>20210430</v>
      </c>
      <c r="B116" s="10">
        <v>10</v>
      </c>
      <c r="C116" s="1" t="s">
        <v>120</v>
      </c>
      <c r="D116" s="1" t="str">
        <f t="shared" si="3"/>
        <v>D_30_10</v>
      </c>
      <c r="E116" s="1" t="str">
        <f t="shared" si="4"/>
        <v>D</v>
      </c>
      <c r="F116" s="1">
        <v>71</v>
      </c>
      <c r="G116" s="3">
        <v>8</v>
      </c>
      <c r="H116" s="1">
        <v>35</v>
      </c>
      <c r="I116" s="1">
        <f t="shared" si="5"/>
        <v>1.8</v>
      </c>
      <c r="J116" s="1">
        <v>30</v>
      </c>
    </row>
    <row r="117" spans="1:10" x14ac:dyDescent="0.4">
      <c r="A117" s="9">
        <v>20210430</v>
      </c>
      <c r="B117" s="10">
        <v>10</v>
      </c>
      <c r="C117" s="1" t="s">
        <v>139</v>
      </c>
      <c r="D117" s="1" t="str">
        <f t="shared" si="3"/>
        <v>D_30_10</v>
      </c>
      <c r="E117" s="1" t="str">
        <f t="shared" si="4"/>
        <v>D</v>
      </c>
      <c r="F117" s="1">
        <v>73</v>
      </c>
      <c r="G117" s="3">
        <v>5</v>
      </c>
      <c r="H117" s="1">
        <v>35</v>
      </c>
      <c r="I117" s="1">
        <f t="shared" si="5"/>
        <v>1.9428571428571428</v>
      </c>
      <c r="J117" s="1">
        <v>30</v>
      </c>
    </row>
    <row r="118" spans="1:10" x14ac:dyDescent="0.4">
      <c r="A118" s="9">
        <v>20210430</v>
      </c>
      <c r="B118" s="10">
        <v>10</v>
      </c>
      <c r="C118" s="1" t="s">
        <v>148</v>
      </c>
      <c r="D118" s="1" t="str">
        <f t="shared" si="3"/>
        <v>D_30_10</v>
      </c>
      <c r="E118" s="1" t="str">
        <f t="shared" si="4"/>
        <v>D</v>
      </c>
      <c r="F118" s="1">
        <v>81</v>
      </c>
      <c r="G118" s="3">
        <v>12</v>
      </c>
      <c r="H118" s="1">
        <v>35</v>
      </c>
      <c r="I118" s="1">
        <f t="shared" si="5"/>
        <v>1.9714285714285715</v>
      </c>
      <c r="J118" s="1">
        <v>30</v>
      </c>
    </row>
    <row r="119" spans="1:10" x14ac:dyDescent="0.4">
      <c r="A119" s="9">
        <v>20210430</v>
      </c>
      <c r="B119" s="10">
        <v>10</v>
      </c>
      <c r="C119" s="1" t="s">
        <v>143</v>
      </c>
      <c r="D119" s="1" t="str">
        <f t="shared" si="3"/>
        <v>D_30_10</v>
      </c>
      <c r="E119" s="1" t="str">
        <f t="shared" si="4"/>
        <v>D</v>
      </c>
      <c r="F119" s="1">
        <v>83</v>
      </c>
      <c r="G119" s="3">
        <v>13</v>
      </c>
      <c r="H119" s="1">
        <v>35</v>
      </c>
      <c r="I119" s="1">
        <f t="shared" si="5"/>
        <v>2</v>
      </c>
      <c r="J119" s="1">
        <v>30</v>
      </c>
    </row>
    <row r="120" spans="1:10" x14ac:dyDescent="0.4">
      <c r="A120" s="9">
        <v>20210430</v>
      </c>
      <c r="B120" s="10">
        <v>10</v>
      </c>
      <c r="C120" s="1" t="s">
        <v>119</v>
      </c>
      <c r="D120" s="1" t="str">
        <f t="shared" si="3"/>
        <v>D_30_10</v>
      </c>
      <c r="E120" s="1" t="str">
        <f t="shared" si="4"/>
        <v>D</v>
      </c>
      <c r="F120" s="1">
        <v>86</v>
      </c>
      <c r="G120" s="3">
        <v>9</v>
      </c>
      <c r="H120" s="1">
        <v>35</v>
      </c>
      <c r="I120" s="1">
        <f t="shared" si="5"/>
        <v>2.2000000000000002</v>
      </c>
      <c r="J120" s="1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92F4B-5365-4804-90EB-2F87B484A8A8}">
  <dimension ref="A1:J63"/>
  <sheetViews>
    <sheetView workbookViewId="0">
      <pane ySplit="1" topLeftCell="A2" activePane="bottomLeft" state="frozen"/>
      <selection pane="bottomLeft" activeCell="A2" sqref="A2:J63"/>
    </sheetView>
  </sheetViews>
  <sheetFormatPr defaultRowHeight="14.6" x14ac:dyDescent="0.4"/>
  <cols>
    <col min="3" max="4" width="9.23046875" style="1"/>
    <col min="6" max="7" width="9.23046875" style="1"/>
    <col min="9" max="9" width="11.3828125" bestFit="1" customWidth="1"/>
    <col min="10" max="10" width="5.23046875" bestFit="1" customWidth="1"/>
  </cols>
  <sheetData>
    <row r="1" spans="1:10" s="6" customFormat="1" x14ac:dyDescent="0.4">
      <c r="A1" s="4" t="s">
        <v>157</v>
      </c>
      <c r="B1" s="8" t="s">
        <v>162</v>
      </c>
      <c r="C1" s="4" t="s">
        <v>0</v>
      </c>
      <c r="D1" s="4" t="s">
        <v>169</v>
      </c>
      <c r="E1" s="4" t="s">
        <v>71</v>
      </c>
      <c r="F1" s="4" t="s">
        <v>74</v>
      </c>
      <c r="G1" s="5" t="s">
        <v>73</v>
      </c>
      <c r="H1" s="4" t="s">
        <v>75</v>
      </c>
      <c r="I1" s="4" t="s">
        <v>72</v>
      </c>
      <c r="J1" s="4" t="s">
        <v>146</v>
      </c>
    </row>
    <row r="2" spans="1:10" x14ac:dyDescent="0.4">
      <c r="A2" s="1">
        <v>20210503</v>
      </c>
      <c r="B2" s="10">
        <v>15</v>
      </c>
      <c r="C2" s="1" t="s">
        <v>13</v>
      </c>
      <c r="D2" s="1" t="str">
        <f t="shared" ref="D2:D19" si="0">E2&amp;"_"&amp;J2&amp;"_"&amp;B2</f>
        <v>T_30_15</v>
      </c>
      <c r="E2" s="1" t="str">
        <f>LEFT(C2,1)</f>
        <v>T</v>
      </c>
      <c r="F2" s="1">
        <v>95</v>
      </c>
      <c r="G2" s="3">
        <v>4</v>
      </c>
      <c r="H2" s="1">
        <v>35</v>
      </c>
      <c r="I2" s="1">
        <f>((F2-G2)/H2)</f>
        <v>2.6</v>
      </c>
      <c r="J2" s="1">
        <v>30</v>
      </c>
    </row>
    <row r="3" spans="1:10" x14ac:dyDescent="0.4">
      <c r="A3" s="1">
        <v>20210503</v>
      </c>
      <c r="B3" s="10">
        <v>15</v>
      </c>
      <c r="C3" s="1" t="s">
        <v>16</v>
      </c>
      <c r="D3" s="1" t="str">
        <f t="shared" si="0"/>
        <v>T_30_15</v>
      </c>
      <c r="E3" s="1" t="str">
        <f t="shared" ref="E3:E63" si="1">LEFT(C3,1)</f>
        <v>T</v>
      </c>
      <c r="F3" s="1">
        <v>70</v>
      </c>
      <c r="G3" s="1">
        <v>28</v>
      </c>
      <c r="H3" s="1">
        <v>35</v>
      </c>
      <c r="I3" s="1">
        <f t="shared" ref="I3:I63" si="2">((F3-G3)/H3)</f>
        <v>1.2</v>
      </c>
      <c r="J3" s="1">
        <v>30</v>
      </c>
    </row>
    <row r="4" spans="1:10" x14ac:dyDescent="0.4">
      <c r="A4" s="1">
        <v>20210503</v>
      </c>
      <c r="B4" s="10">
        <v>15</v>
      </c>
      <c r="C4" s="1" t="s">
        <v>17</v>
      </c>
      <c r="D4" s="1" t="str">
        <f t="shared" si="0"/>
        <v>T_30_15</v>
      </c>
      <c r="E4" s="1" t="str">
        <f t="shared" si="1"/>
        <v>T</v>
      </c>
      <c r="F4" s="1">
        <v>68</v>
      </c>
      <c r="G4" s="1">
        <v>3</v>
      </c>
      <c r="H4" s="1">
        <v>35</v>
      </c>
      <c r="I4" s="1">
        <f t="shared" si="2"/>
        <v>1.8571428571428572</v>
      </c>
      <c r="J4" s="1">
        <v>30</v>
      </c>
    </row>
    <row r="5" spans="1:10" x14ac:dyDescent="0.4">
      <c r="A5" s="1">
        <v>20210503</v>
      </c>
      <c r="B5" s="10">
        <v>15</v>
      </c>
      <c r="C5" s="1" t="s">
        <v>18</v>
      </c>
      <c r="D5" s="1" t="str">
        <f t="shared" si="0"/>
        <v>T_30_15</v>
      </c>
      <c r="E5" s="1" t="str">
        <f t="shared" si="1"/>
        <v>T</v>
      </c>
      <c r="F5" s="1">
        <v>70</v>
      </c>
      <c r="G5" s="1">
        <v>2</v>
      </c>
      <c r="H5" s="1">
        <v>35</v>
      </c>
      <c r="I5" s="1">
        <f t="shared" si="2"/>
        <v>1.9428571428571428</v>
      </c>
      <c r="J5" s="1">
        <v>30</v>
      </c>
    </row>
    <row r="6" spans="1:10" x14ac:dyDescent="0.4">
      <c r="A6" s="1">
        <v>20210503</v>
      </c>
      <c r="B6" s="10">
        <v>15</v>
      </c>
      <c r="C6" s="1" t="s">
        <v>22</v>
      </c>
      <c r="D6" s="1" t="str">
        <f t="shared" si="0"/>
        <v>T_30_15</v>
      </c>
      <c r="E6" s="1" t="str">
        <f t="shared" si="1"/>
        <v>T</v>
      </c>
      <c r="F6" s="1">
        <v>67</v>
      </c>
      <c r="G6" s="1">
        <v>17</v>
      </c>
      <c r="H6" s="1">
        <v>35</v>
      </c>
      <c r="I6" s="1">
        <f t="shared" si="2"/>
        <v>1.4285714285714286</v>
      </c>
      <c r="J6" s="1">
        <v>30</v>
      </c>
    </row>
    <row r="7" spans="1:10" x14ac:dyDescent="0.4">
      <c r="A7" s="1">
        <v>20210503</v>
      </c>
      <c r="B7" s="10">
        <v>15</v>
      </c>
      <c r="C7" s="1" t="s">
        <v>23</v>
      </c>
      <c r="D7" s="1" t="str">
        <f t="shared" si="0"/>
        <v>T_30_15</v>
      </c>
      <c r="E7" s="1" t="str">
        <f t="shared" si="1"/>
        <v>T</v>
      </c>
      <c r="F7" s="1">
        <v>88</v>
      </c>
      <c r="G7" s="1">
        <v>30</v>
      </c>
      <c r="H7" s="1">
        <v>35</v>
      </c>
      <c r="I7" s="1">
        <f t="shared" si="2"/>
        <v>1.6571428571428573</v>
      </c>
      <c r="J7" s="1">
        <v>30</v>
      </c>
    </row>
    <row r="8" spans="1:10" x14ac:dyDescent="0.4">
      <c r="A8" s="1">
        <v>20210503</v>
      </c>
      <c r="B8" s="10">
        <v>15</v>
      </c>
      <c r="C8" s="1" t="s">
        <v>24</v>
      </c>
      <c r="D8" s="1" t="str">
        <f t="shared" si="0"/>
        <v>T_30_15</v>
      </c>
      <c r="E8" s="1" t="str">
        <f t="shared" si="1"/>
        <v>T</v>
      </c>
      <c r="F8" s="1">
        <v>85</v>
      </c>
      <c r="G8" s="1">
        <v>17</v>
      </c>
      <c r="H8" s="1">
        <v>35</v>
      </c>
      <c r="I8" s="1">
        <f t="shared" si="2"/>
        <v>1.9428571428571428</v>
      </c>
      <c r="J8" s="1">
        <v>30</v>
      </c>
    </row>
    <row r="9" spans="1:10" x14ac:dyDescent="0.4">
      <c r="A9" s="1">
        <v>20210503</v>
      </c>
      <c r="B9" s="10">
        <v>15</v>
      </c>
      <c r="C9" s="1" t="s">
        <v>25</v>
      </c>
      <c r="D9" s="1" t="str">
        <f t="shared" si="0"/>
        <v>T_30_15</v>
      </c>
      <c r="E9" s="1" t="str">
        <f t="shared" si="1"/>
        <v>T</v>
      </c>
      <c r="F9" s="1">
        <v>83</v>
      </c>
      <c r="G9" s="1">
        <v>3</v>
      </c>
      <c r="H9" s="1">
        <v>35</v>
      </c>
      <c r="I9" s="1">
        <f t="shared" si="2"/>
        <v>2.2857142857142856</v>
      </c>
      <c r="J9" s="1">
        <v>30</v>
      </c>
    </row>
    <row r="10" spans="1:10" x14ac:dyDescent="0.4">
      <c r="A10" s="1">
        <v>20210503</v>
      </c>
      <c r="B10" s="10">
        <v>15</v>
      </c>
      <c r="C10" s="1" t="s">
        <v>26</v>
      </c>
      <c r="D10" s="1" t="str">
        <f t="shared" si="0"/>
        <v>T_30_15</v>
      </c>
      <c r="E10" s="1" t="str">
        <f t="shared" si="1"/>
        <v>T</v>
      </c>
      <c r="F10" s="1">
        <v>74</v>
      </c>
      <c r="G10" s="1">
        <v>2</v>
      </c>
      <c r="H10" s="1">
        <v>35</v>
      </c>
      <c r="I10" s="1">
        <f t="shared" si="2"/>
        <v>2.0571428571428569</v>
      </c>
      <c r="J10" s="1">
        <v>30</v>
      </c>
    </row>
    <row r="11" spans="1:10" x14ac:dyDescent="0.4">
      <c r="A11" s="1">
        <v>20210503</v>
      </c>
      <c r="B11" s="10">
        <v>15</v>
      </c>
      <c r="C11" s="1" t="s">
        <v>27</v>
      </c>
      <c r="D11" s="1" t="str">
        <f t="shared" si="0"/>
        <v>T_30_15</v>
      </c>
      <c r="E11" s="1" t="str">
        <f t="shared" si="1"/>
        <v>T</v>
      </c>
      <c r="F11" s="1">
        <v>81</v>
      </c>
      <c r="G11" s="1">
        <v>3</v>
      </c>
      <c r="H11" s="1">
        <v>35</v>
      </c>
      <c r="I11" s="1">
        <f t="shared" si="2"/>
        <v>2.2285714285714286</v>
      </c>
      <c r="J11" s="1">
        <v>30</v>
      </c>
    </row>
    <row r="12" spans="1:10" x14ac:dyDescent="0.4">
      <c r="A12" s="1">
        <v>20210503</v>
      </c>
      <c r="B12" s="10">
        <v>15</v>
      </c>
      <c r="C12" s="1" t="s">
        <v>28</v>
      </c>
      <c r="D12" s="1" t="str">
        <f t="shared" si="0"/>
        <v>T_30_15</v>
      </c>
      <c r="E12" s="1" t="str">
        <f t="shared" si="1"/>
        <v>T</v>
      </c>
      <c r="F12" s="1">
        <v>68</v>
      </c>
      <c r="G12" s="1">
        <v>15</v>
      </c>
      <c r="H12" s="1">
        <v>35</v>
      </c>
      <c r="I12" s="1">
        <f t="shared" si="2"/>
        <v>1.5142857142857142</v>
      </c>
      <c r="J12" s="1">
        <v>30</v>
      </c>
    </row>
    <row r="13" spans="1:10" x14ac:dyDescent="0.4">
      <c r="A13" s="1">
        <v>20210503</v>
      </c>
      <c r="B13" s="10">
        <v>15</v>
      </c>
      <c r="C13" s="1" t="s">
        <v>29</v>
      </c>
      <c r="D13" s="1" t="str">
        <f t="shared" si="0"/>
        <v>T_30_15</v>
      </c>
      <c r="E13" s="1" t="str">
        <f t="shared" si="1"/>
        <v>T</v>
      </c>
      <c r="F13" s="1">
        <v>70</v>
      </c>
      <c r="G13" s="1">
        <v>60</v>
      </c>
      <c r="H13" s="1">
        <v>35</v>
      </c>
      <c r="I13" s="1">
        <f t="shared" si="2"/>
        <v>0.2857142857142857</v>
      </c>
      <c r="J13" s="1">
        <v>30</v>
      </c>
    </row>
    <row r="14" spans="1:10" x14ac:dyDescent="0.4">
      <c r="A14" s="1">
        <v>20210503</v>
      </c>
      <c r="B14" s="10">
        <v>15</v>
      </c>
      <c r="C14" s="1" t="s">
        <v>30</v>
      </c>
      <c r="D14" s="1" t="str">
        <f t="shared" si="0"/>
        <v>T_30_15</v>
      </c>
      <c r="E14" s="1" t="str">
        <f t="shared" si="1"/>
        <v>T</v>
      </c>
      <c r="F14" s="1">
        <v>67</v>
      </c>
      <c r="G14" s="1">
        <v>61</v>
      </c>
      <c r="H14" s="1">
        <v>35</v>
      </c>
      <c r="I14" s="1">
        <f t="shared" si="2"/>
        <v>0.17142857142857143</v>
      </c>
      <c r="J14" s="1">
        <v>30</v>
      </c>
    </row>
    <row r="15" spans="1:10" x14ac:dyDescent="0.4">
      <c r="A15" s="1">
        <v>20210503</v>
      </c>
      <c r="B15" s="10">
        <v>15</v>
      </c>
      <c r="C15" s="1" t="s">
        <v>31</v>
      </c>
      <c r="D15" s="1" t="str">
        <f t="shared" si="0"/>
        <v>T_30_15</v>
      </c>
      <c r="E15" s="1" t="str">
        <f t="shared" si="1"/>
        <v>T</v>
      </c>
      <c r="F15" s="1">
        <v>60</v>
      </c>
      <c r="G15" s="1">
        <v>9</v>
      </c>
      <c r="H15" s="1">
        <v>35</v>
      </c>
      <c r="I15" s="1">
        <f t="shared" si="2"/>
        <v>1.4571428571428571</v>
      </c>
      <c r="J15" s="1">
        <v>30</v>
      </c>
    </row>
    <row r="16" spans="1:10" x14ac:dyDescent="0.4">
      <c r="A16" s="1">
        <v>20210503</v>
      </c>
      <c r="B16" s="10">
        <v>15</v>
      </c>
      <c r="C16" s="1" t="s">
        <v>32</v>
      </c>
      <c r="D16" s="1" t="str">
        <f t="shared" si="0"/>
        <v>T_30_15</v>
      </c>
      <c r="E16" s="1" t="str">
        <f t="shared" si="1"/>
        <v>T</v>
      </c>
      <c r="F16" s="1">
        <v>63</v>
      </c>
      <c r="G16" s="1">
        <v>2</v>
      </c>
      <c r="H16" s="1">
        <v>35</v>
      </c>
      <c r="I16" s="1">
        <f t="shared" si="2"/>
        <v>1.7428571428571429</v>
      </c>
      <c r="J16" s="1">
        <v>30</v>
      </c>
    </row>
    <row r="17" spans="1:10" x14ac:dyDescent="0.4">
      <c r="A17" s="1">
        <v>20210503</v>
      </c>
      <c r="B17" s="10">
        <v>15</v>
      </c>
      <c r="C17" s="1" t="s">
        <v>21</v>
      </c>
      <c r="D17" s="1" t="str">
        <f t="shared" si="0"/>
        <v>T_30_15</v>
      </c>
      <c r="E17" s="1" t="str">
        <f t="shared" si="1"/>
        <v>T</v>
      </c>
      <c r="F17" s="1">
        <v>65</v>
      </c>
      <c r="G17" s="1">
        <v>21</v>
      </c>
      <c r="H17" s="1">
        <v>35</v>
      </c>
      <c r="I17" s="1">
        <f t="shared" si="2"/>
        <v>1.2571428571428571</v>
      </c>
      <c r="J17" s="1">
        <v>30</v>
      </c>
    </row>
    <row r="18" spans="1:10" x14ac:dyDescent="0.4">
      <c r="A18" s="1">
        <v>20210503</v>
      </c>
      <c r="B18" s="10">
        <v>15</v>
      </c>
      <c r="C18" s="1" t="s">
        <v>33</v>
      </c>
      <c r="D18" s="1" t="str">
        <f t="shared" si="0"/>
        <v>T_30_15</v>
      </c>
      <c r="E18" s="1" t="str">
        <f t="shared" si="1"/>
        <v>T</v>
      </c>
      <c r="F18" s="1">
        <v>67</v>
      </c>
      <c r="G18" s="1">
        <v>29</v>
      </c>
      <c r="H18" s="1">
        <v>35</v>
      </c>
      <c r="I18" s="1">
        <f t="shared" si="2"/>
        <v>1.0857142857142856</v>
      </c>
      <c r="J18" s="1">
        <v>30</v>
      </c>
    </row>
    <row r="19" spans="1:10" x14ac:dyDescent="0.4">
      <c r="A19" s="1">
        <v>20210503</v>
      </c>
      <c r="B19" s="10">
        <v>15</v>
      </c>
      <c r="C19" s="1" t="s">
        <v>34</v>
      </c>
      <c r="D19" s="1" t="str">
        <f t="shared" si="0"/>
        <v>T_30_15</v>
      </c>
      <c r="E19" s="1" t="str">
        <f t="shared" si="1"/>
        <v>T</v>
      </c>
      <c r="F19" s="1">
        <v>65</v>
      </c>
      <c r="G19" s="1">
        <v>9</v>
      </c>
      <c r="H19" s="1">
        <v>35</v>
      </c>
      <c r="I19" s="1">
        <f t="shared" si="2"/>
        <v>1.6</v>
      </c>
      <c r="J19" s="1">
        <v>30</v>
      </c>
    </row>
    <row r="20" spans="1:10" x14ac:dyDescent="0.4">
      <c r="A20" s="1">
        <v>20210503</v>
      </c>
      <c r="B20" s="10">
        <v>15</v>
      </c>
      <c r="C20" s="1" t="s">
        <v>20</v>
      </c>
      <c r="D20" s="1" t="str">
        <f>E20&amp;"_"&amp;J20&amp;"_"&amp;B20</f>
        <v>T_30_15</v>
      </c>
      <c r="E20" s="1" t="str">
        <f t="shared" si="1"/>
        <v>T</v>
      </c>
      <c r="F20" s="1">
        <v>66</v>
      </c>
      <c r="G20" s="1">
        <v>53</v>
      </c>
      <c r="H20" s="1">
        <v>35</v>
      </c>
      <c r="I20" s="1">
        <f t="shared" si="2"/>
        <v>0.37142857142857144</v>
      </c>
      <c r="J20" s="1">
        <v>30</v>
      </c>
    </row>
    <row r="21" spans="1:10" x14ac:dyDescent="0.4">
      <c r="A21" s="1">
        <v>20210503</v>
      </c>
      <c r="B21" s="10">
        <v>15</v>
      </c>
      <c r="C21" s="1" t="s">
        <v>35</v>
      </c>
      <c r="D21" s="1" t="str">
        <f t="shared" ref="D21:D63" si="3">E21&amp;"_"&amp;J21&amp;"_"&amp;B21</f>
        <v>T_30_15</v>
      </c>
      <c r="E21" s="1" t="str">
        <f t="shared" si="1"/>
        <v>T</v>
      </c>
      <c r="F21" s="1">
        <v>62</v>
      </c>
      <c r="G21" s="1">
        <v>8</v>
      </c>
      <c r="H21" s="1">
        <v>35</v>
      </c>
      <c r="I21" s="1">
        <f t="shared" si="2"/>
        <v>1.5428571428571429</v>
      </c>
      <c r="J21" s="1">
        <v>30</v>
      </c>
    </row>
    <row r="22" spans="1:10" x14ac:dyDescent="0.4">
      <c r="A22" s="1">
        <v>20210503</v>
      </c>
      <c r="B22" s="10">
        <v>15</v>
      </c>
      <c r="C22" s="1" t="s">
        <v>89</v>
      </c>
      <c r="D22" s="1" t="str">
        <f t="shared" si="3"/>
        <v>D_30_15</v>
      </c>
      <c r="E22" s="1" t="str">
        <f t="shared" si="1"/>
        <v>D</v>
      </c>
      <c r="F22" s="1">
        <v>95</v>
      </c>
      <c r="G22" s="1">
        <v>6</v>
      </c>
      <c r="H22" s="1">
        <v>35</v>
      </c>
      <c r="I22" s="1">
        <f t="shared" si="2"/>
        <v>2.5428571428571427</v>
      </c>
      <c r="J22" s="1">
        <v>30</v>
      </c>
    </row>
    <row r="23" spans="1:10" x14ac:dyDescent="0.4">
      <c r="A23" s="1">
        <v>20210503</v>
      </c>
      <c r="B23" s="10">
        <v>15</v>
      </c>
      <c r="C23" s="1" t="s">
        <v>90</v>
      </c>
      <c r="D23" s="1" t="str">
        <f t="shared" si="3"/>
        <v>D_30_15</v>
      </c>
      <c r="E23" s="1" t="str">
        <f t="shared" si="1"/>
        <v>D</v>
      </c>
      <c r="F23" s="1">
        <v>74</v>
      </c>
      <c r="G23" s="1">
        <v>7</v>
      </c>
      <c r="H23" s="1">
        <v>35</v>
      </c>
      <c r="I23" s="1">
        <f t="shared" si="2"/>
        <v>1.9142857142857144</v>
      </c>
      <c r="J23" s="1">
        <v>30</v>
      </c>
    </row>
    <row r="24" spans="1:10" x14ac:dyDescent="0.4">
      <c r="A24" s="1">
        <v>20210503</v>
      </c>
      <c r="B24" s="10">
        <v>15</v>
      </c>
      <c r="C24" s="1" t="s">
        <v>92</v>
      </c>
      <c r="D24" s="1" t="str">
        <f t="shared" si="3"/>
        <v>D_30_15</v>
      </c>
      <c r="E24" s="1" t="str">
        <f t="shared" si="1"/>
        <v>D</v>
      </c>
      <c r="F24" s="1">
        <v>68</v>
      </c>
      <c r="G24" s="1">
        <v>4</v>
      </c>
      <c r="H24" s="1">
        <v>35</v>
      </c>
      <c r="I24" s="1">
        <f t="shared" si="2"/>
        <v>1.8285714285714285</v>
      </c>
      <c r="J24" s="1">
        <v>30</v>
      </c>
    </row>
    <row r="25" spans="1:10" x14ac:dyDescent="0.4">
      <c r="A25" s="1">
        <v>20210503</v>
      </c>
      <c r="B25" s="10">
        <v>15</v>
      </c>
      <c r="C25" s="1" t="s">
        <v>93</v>
      </c>
      <c r="D25" s="1" t="str">
        <f t="shared" si="3"/>
        <v>D_30_15</v>
      </c>
      <c r="E25" s="1" t="str">
        <f t="shared" si="1"/>
        <v>D</v>
      </c>
      <c r="F25" s="1">
        <v>74</v>
      </c>
      <c r="G25" s="1">
        <v>45</v>
      </c>
      <c r="H25" s="1">
        <v>35</v>
      </c>
      <c r="I25" s="1">
        <f t="shared" si="2"/>
        <v>0.82857142857142863</v>
      </c>
      <c r="J25" s="1">
        <v>30</v>
      </c>
    </row>
    <row r="26" spans="1:10" x14ac:dyDescent="0.4">
      <c r="A26" s="1">
        <v>20210503</v>
      </c>
      <c r="B26" s="10">
        <v>15</v>
      </c>
      <c r="C26" s="1" t="s">
        <v>94</v>
      </c>
      <c r="D26" s="1" t="str">
        <f t="shared" si="3"/>
        <v>D_30_15</v>
      </c>
      <c r="E26" s="1" t="str">
        <f t="shared" si="1"/>
        <v>D</v>
      </c>
      <c r="F26" s="1">
        <v>65</v>
      </c>
      <c r="G26" s="1">
        <v>11</v>
      </c>
      <c r="H26" s="1">
        <v>35</v>
      </c>
      <c r="I26" s="1">
        <f t="shared" si="2"/>
        <v>1.5428571428571429</v>
      </c>
      <c r="J26" s="1">
        <v>30</v>
      </c>
    </row>
    <row r="27" spans="1:10" x14ac:dyDescent="0.4">
      <c r="A27" s="1">
        <v>20210503</v>
      </c>
      <c r="B27" s="10">
        <v>15</v>
      </c>
      <c r="C27" s="1" t="s">
        <v>96</v>
      </c>
      <c r="D27" s="1" t="str">
        <f t="shared" si="3"/>
        <v>D_30_15</v>
      </c>
      <c r="E27" s="1" t="str">
        <f t="shared" si="1"/>
        <v>D</v>
      </c>
      <c r="F27" s="1">
        <v>66</v>
      </c>
      <c r="G27" s="1">
        <v>2</v>
      </c>
      <c r="H27" s="1">
        <v>35</v>
      </c>
      <c r="I27" s="1">
        <f t="shared" si="2"/>
        <v>1.8285714285714285</v>
      </c>
      <c r="J27" s="1">
        <v>30</v>
      </c>
    </row>
    <row r="28" spans="1:10" x14ac:dyDescent="0.4">
      <c r="A28" s="1">
        <v>20210503</v>
      </c>
      <c r="B28" s="10">
        <v>15</v>
      </c>
      <c r="C28" s="1" t="s">
        <v>97</v>
      </c>
      <c r="D28" s="1" t="str">
        <f t="shared" si="3"/>
        <v>D_30_15</v>
      </c>
      <c r="E28" s="1" t="str">
        <f t="shared" si="1"/>
        <v>D</v>
      </c>
      <c r="F28" s="1">
        <v>63</v>
      </c>
      <c r="G28" s="1">
        <v>12</v>
      </c>
      <c r="H28" s="1">
        <v>35</v>
      </c>
      <c r="I28" s="1">
        <f t="shared" si="2"/>
        <v>1.4571428571428571</v>
      </c>
      <c r="J28" s="1">
        <v>30</v>
      </c>
    </row>
    <row r="29" spans="1:10" x14ac:dyDescent="0.4">
      <c r="A29" s="1">
        <v>20210503</v>
      </c>
      <c r="B29" s="10">
        <v>15</v>
      </c>
      <c r="C29" s="1" t="s">
        <v>98</v>
      </c>
      <c r="D29" s="1" t="str">
        <f t="shared" si="3"/>
        <v>D_30_15</v>
      </c>
      <c r="E29" s="1" t="str">
        <f t="shared" si="1"/>
        <v>D</v>
      </c>
      <c r="F29" s="1">
        <v>66</v>
      </c>
      <c r="G29" s="1">
        <v>11</v>
      </c>
      <c r="H29" s="1">
        <v>35</v>
      </c>
      <c r="I29" s="1">
        <f t="shared" si="2"/>
        <v>1.5714285714285714</v>
      </c>
      <c r="J29" s="1">
        <v>30</v>
      </c>
    </row>
    <row r="30" spans="1:10" x14ac:dyDescent="0.4">
      <c r="A30" s="1">
        <v>20210503</v>
      </c>
      <c r="B30" s="10">
        <v>15</v>
      </c>
      <c r="C30" s="1" t="s">
        <v>99</v>
      </c>
      <c r="D30" s="1" t="str">
        <f t="shared" si="3"/>
        <v>D_30_15</v>
      </c>
      <c r="E30" s="1" t="str">
        <f t="shared" si="1"/>
        <v>D</v>
      </c>
      <c r="F30" s="1">
        <v>64</v>
      </c>
      <c r="G30" s="1">
        <v>3</v>
      </c>
      <c r="H30" s="1">
        <v>35</v>
      </c>
      <c r="I30" s="1">
        <f t="shared" si="2"/>
        <v>1.7428571428571429</v>
      </c>
      <c r="J30" s="1">
        <v>30</v>
      </c>
    </row>
    <row r="31" spans="1:10" x14ac:dyDescent="0.4">
      <c r="A31" s="1">
        <v>20210503</v>
      </c>
      <c r="B31" s="10">
        <v>15</v>
      </c>
      <c r="C31" s="1" t="s">
        <v>100</v>
      </c>
      <c r="D31" s="1" t="str">
        <f t="shared" si="3"/>
        <v>D_30_15</v>
      </c>
      <c r="E31" s="1" t="str">
        <f t="shared" si="1"/>
        <v>D</v>
      </c>
      <c r="F31" s="1">
        <v>58</v>
      </c>
      <c r="G31" s="1">
        <v>17</v>
      </c>
      <c r="H31" s="1">
        <v>35</v>
      </c>
      <c r="I31" s="1">
        <f t="shared" si="2"/>
        <v>1.1714285714285715</v>
      </c>
      <c r="J31" s="1">
        <v>30</v>
      </c>
    </row>
    <row r="32" spans="1:10" x14ac:dyDescent="0.4">
      <c r="A32" s="1">
        <v>20210503</v>
      </c>
      <c r="B32" s="10">
        <v>15</v>
      </c>
      <c r="C32" s="1" t="s">
        <v>37</v>
      </c>
      <c r="D32" s="1" t="str">
        <f t="shared" si="3"/>
        <v>T_30_15</v>
      </c>
      <c r="E32" s="1" t="str">
        <f t="shared" si="1"/>
        <v>T</v>
      </c>
      <c r="F32" s="1">
        <v>80</v>
      </c>
      <c r="G32" s="1">
        <v>26</v>
      </c>
      <c r="H32" s="1">
        <v>35</v>
      </c>
      <c r="I32" s="1">
        <f t="shared" si="2"/>
        <v>1.5428571428571429</v>
      </c>
      <c r="J32" s="1">
        <v>30</v>
      </c>
    </row>
    <row r="33" spans="1:10" x14ac:dyDescent="0.4">
      <c r="A33" s="1">
        <v>20210503</v>
      </c>
      <c r="B33" s="10">
        <v>15</v>
      </c>
      <c r="C33" s="1" t="s">
        <v>45</v>
      </c>
      <c r="D33" s="1" t="str">
        <f t="shared" si="3"/>
        <v>T_30_15</v>
      </c>
      <c r="E33" s="1" t="str">
        <f t="shared" si="1"/>
        <v>T</v>
      </c>
      <c r="F33" s="1">
        <v>66</v>
      </c>
      <c r="G33" s="1">
        <v>5</v>
      </c>
      <c r="H33" s="1">
        <v>35</v>
      </c>
      <c r="I33" s="1">
        <f t="shared" si="2"/>
        <v>1.7428571428571429</v>
      </c>
      <c r="J33" s="1">
        <v>30</v>
      </c>
    </row>
    <row r="34" spans="1:10" x14ac:dyDescent="0.4">
      <c r="A34" s="1">
        <v>20210503</v>
      </c>
      <c r="B34" s="10">
        <v>15</v>
      </c>
      <c r="C34" s="1" t="s">
        <v>38</v>
      </c>
      <c r="D34" s="1" t="str">
        <f t="shared" si="3"/>
        <v>T_30_15</v>
      </c>
      <c r="E34" s="1" t="str">
        <f t="shared" si="1"/>
        <v>T</v>
      </c>
      <c r="F34" s="1">
        <v>61</v>
      </c>
      <c r="G34" s="1">
        <v>7</v>
      </c>
      <c r="H34" s="1">
        <v>35</v>
      </c>
      <c r="I34" s="1">
        <f t="shared" si="2"/>
        <v>1.5428571428571429</v>
      </c>
      <c r="J34" s="1">
        <v>30</v>
      </c>
    </row>
    <row r="35" spans="1:10" x14ac:dyDescent="0.4">
      <c r="A35" s="1">
        <v>20210503</v>
      </c>
      <c r="B35" s="10">
        <v>15</v>
      </c>
      <c r="C35" s="1" t="s">
        <v>47</v>
      </c>
      <c r="D35" s="1" t="str">
        <f t="shared" si="3"/>
        <v>T_30_15</v>
      </c>
      <c r="E35" s="1" t="str">
        <f t="shared" si="1"/>
        <v>T</v>
      </c>
      <c r="F35" s="1">
        <v>61</v>
      </c>
      <c r="G35" s="1">
        <v>6</v>
      </c>
      <c r="H35" s="1">
        <v>35</v>
      </c>
      <c r="I35" s="1">
        <f t="shared" si="2"/>
        <v>1.5714285714285714</v>
      </c>
      <c r="J35" s="1">
        <v>30</v>
      </c>
    </row>
    <row r="36" spans="1:10" x14ac:dyDescent="0.4">
      <c r="A36" s="1">
        <v>20210503</v>
      </c>
      <c r="B36" s="10">
        <v>15</v>
      </c>
      <c r="C36" s="1" t="s">
        <v>61</v>
      </c>
      <c r="D36" s="1" t="str">
        <f t="shared" si="3"/>
        <v>T_30_15</v>
      </c>
      <c r="E36" s="1" t="str">
        <f t="shared" si="1"/>
        <v>T</v>
      </c>
      <c r="F36" s="1">
        <v>79</v>
      </c>
      <c r="G36" s="1">
        <v>18</v>
      </c>
      <c r="H36" s="1">
        <v>35</v>
      </c>
      <c r="I36" s="1">
        <f t="shared" si="2"/>
        <v>1.7428571428571429</v>
      </c>
      <c r="J36" s="1">
        <v>30</v>
      </c>
    </row>
    <row r="37" spans="1:10" x14ac:dyDescent="0.4">
      <c r="A37" s="1">
        <v>20210503</v>
      </c>
      <c r="B37" s="10">
        <v>15</v>
      </c>
      <c r="C37" s="1" t="s">
        <v>63</v>
      </c>
      <c r="D37" s="1" t="str">
        <f t="shared" si="3"/>
        <v>T_30_15</v>
      </c>
      <c r="E37" s="1" t="str">
        <f t="shared" si="1"/>
        <v>T</v>
      </c>
      <c r="F37" s="1">
        <v>74</v>
      </c>
      <c r="G37" s="1">
        <v>5</v>
      </c>
      <c r="H37" s="1">
        <v>35</v>
      </c>
      <c r="I37" s="1">
        <f t="shared" si="2"/>
        <v>1.9714285714285715</v>
      </c>
      <c r="J37" s="1">
        <v>30</v>
      </c>
    </row>
    <row r="38" spans="1:10" x14ac:dyDescent="0.4">
      <c r="A38" s="1">
        <v>20210503</v>
      </c>
      <c r="B38" s="10">
        <v>15</v>
      </c>
      <c r="C38" s="1" t="s">
        <v>36</v>
      </c>
      <c r="D38" s="1" t="str">
        <f t="shared" si="3"/>
        <v>T_30_15</v>
      </c>
      <c r="E38" s="1" t="str">
        <f t="shared" si="1"/>
        <v>T</v>
      </c>
      <c r="F38" s="1">
        <v>66</v>
      </c>
      <c r="G38" s="1">
        <v>3</v>
      </c>
      <c r="H38" s="1">
        <v>35</v>
      </c>
      <c r="I38" s="1">
        <f t="shared" si="2"/>
        <v>1.8</v>
      </c>
      <c r="J38" s="1">
        <v>30</v>
      </c>
    </row>
    <row r="39" spans="1:10" x14ac:dyDescent="0.4">
      <c r="A39" s="1">
        <v>20210503</v>
      </c>
      <c r="B39" s="10">
        <v>15</v>
      </c>
      <c r="C39" s="1" t="s">
        <v>40</v>
      </c>
      <c r="D39" s="1" t="str">
        <f t="shared" si="3"/>
        <v>T_30_15</v>
      </c>
      <c r="E39" s="1" t="str">
        <f t="shared" si="1"/>
        <v>T</v>
      </c>
      <c r="F39" s="1">
        <v>78</v>
      </c>
      <c r="G39" s="1">
        <v>14</v>
      </c>
      <c r="H39" s="1">
        <v>35</v>
      </c>
      <c r="I39" s="1">
        <f t="shared" si="2"/>
        <v>1.8285714285714285</v>
      </c>
      <c r="J39" s="1">
        <v>30</v>
      </c>
    </row>
    <row r="40" spans="1:10" x14ac:dyDescent="0.4">
      <c r="A40" s="1">
        <v>20210503</v>
      </c>
      <c r="B40" s="10">
        <v>15</v>
      </c>
      <c r="C40" s="1" t="s">
        <v>64</v>
      </c>
      <c r="D40" s="1" t="str">
        <f t="shared" si="3"/>
        <v>T_30_15</v>
      </c>
      <c r="E40" s="1" t="str">
        <f t="shared" si="1"/>
        <v>T</v>
      </c>
      <c r="F40" s="1">
        <v>66</v>
      </c>
      <c r="G40" s="1">
        <v>3</v>
      </c>
      <c r="H40" s="1">
        <v>35</v>
      </c>
      <c r="I40" s="1">
        <f t="shared" si="2"/>
        <v>1.8</v>
      </c>
      <c r="J40" s="1">
        <v>30</v>
      </c>
    </row>
    <row r="41" spans="1:10" x14ac:dyDescent="0.4">
      <c r="A41" s="1">
        <v>20210503</v>
      </c>
      <c r="B41" s="10">
        <v>15</v>
      </c>
      <c r="C41" s="1" t="s">
        <v>59</v>
      </c>
      <c r="D41" s="1" t="str">
        <f t="shared" si="3"/>
        <v>T_30_15</v>
      </c>
      <c r="E41" s="1" t="str">
        <f t="shared" si="1"/>
        <v>T</v>
      </c>
      <c r="F41" s="1">
        <v>62</v>
      </c>
      <c r="G41" s="1">
        <v>6</v>
      </c>
      <c r="H41" s="1">
        <v>35</v>
      </c>
      <c r="I41" s="1">
        <f t="shared" si="2"/>
        <v>1.6</v>
      </c>
      <c r="J41" s="1">
        <v>30</v>
      </c>
    </row>
    <row r="42" spans="1:10" x14ac:dyDescent="0.4">
      <c r="A42" s="1">
        <v>20210503</v>
      </c>
      <c r="B42" s="10">
        <v>15</v>
      </c>
      <c r="C42" s="1" t="s">
        <v>104</v>
      </c>
      <c r="D42" s="1" t="str">
        <f t="shared" si="3"/>
        <v>D_30_15</v>
      </c>
      <c r="E42" s="1" t="str">
        <f t="shared" si="1"/>
        <v>D</v>
      </c>
      <c r="F42" s="1">
        <v>82</v>
      </c>
      <c r="G42" s="1">
        <v>12</v>
      </c>
      <c r="H42" s="1">
        <v>35</v>
      </c>
      <c r="I42" s="1">
        <f t="shared" si="2"/>
        <v>2</v>
      </c>
      <c r="J42" s="1">
        <v>30</v>
      </c>
    </row>
    <row r="43" spans="1:10" x14ac:dyDescent="0.4">
      <c r="A43" s="1">
        <v>20210503</v>
      </c>
      <c r="B43" s="10">
        <v>15</v>
      </c>
      <c r="C43" s="1" t="s">
        <v>102</v>
      </c>
      <c r="D43" s="1" t="str">
        <f t="shared" si="3"/>
        <v>D_30_15</v>
      </c>
      <c r="E43" s="1" t="str">
        <f t="shared" si="1"/>
        <v>D</v>
      </c>
      <c r="F43" s="1">
        <v>83</v>
      </c>
      <c r="G43" s="1">
        <v>40</v>
      </c>
      <c r="H43" s="1">
        <v>35</v>
      </c>
      <c r="I43" s="1">
        <f t="shared" si="2"/>
        <v>1.2285714285714286</v>
      </c>
      <c r="J43" s="1">
        <v>30</v>
      </c>
    </row>
    <row r="44" spans="1:10" x14ac:dyDescent="0.4">
      <c r="A44" s="1">
        <v>20210503</v>
      </c>
      <c r="B44" s="10">
        <v>15</v>
      </c>
      <c r="C44" s="1" t="s">
        <v>107</v>
      </c>
      <c r="D44" s="1" t="str">
        <f t="shared" si="3"/>
        <v>D_30_15</v>
      </c>
      <c r="E44" s="1" t="str">
        <f t="shared" si="1"/>
        <v>D</v>
      </c>
      <c r="F44" s="1">
        <v>67</v>
      </c>
      <c r="G44" s="1">
        <v>55</v>
      </c>
      <c r="H44" s="1">
        <v>35</v>
      </c>
      <c r="I44" s="1">
        <f t="shared" si="2"/>
        <v>0.34285714285714286</v>
      </c>
      <c r="J44" s="1">
        <v>30</v>
      </c>
    </row>
    <row r="45" spans="1:10" x14ac:dyDescent="0.4">
      <c r="A45" s="1">
        <v>20210503</v>
      </c>
      <c r="B45" s="10">
        <v>15</v>
      </c>
      <c r="C45" s="1" t="s">
        <v>106</v>
      </c>
      <c r="D45" s="1" t="str">
        <f t="shared" si="3"/>
        <v>D_30_15</v>
      </c>
      <c r="E45" s="1" t="str">
        <f t="shared" si="1"/>
        <v>D</v>
      </c>
      <c r="F45" s="1">
        <v>68</v>
      </c>
      <c r="G45" s="1">
        <v>50</v>
      </c>
      <c r="H45" s="1">
        <v>35</v>
      </c>
      <c r="I45" s="1">
        <f t="shared" si="2"/>
        <v>0.51428571428571423</v>
      </c>
      <c r="J45" s="1">
        <v>30</v>
      </c>
    </row>
    <row r="46" spans="1:10" x14ac:dyDescent="0.4">
      <c r="A46" s="1">
        <v>20210503</v>
      </c>
      <c r="B46" s="10">
        <v>15</v>
      </c>
      <c r="C46" s="1" t="s">
        <v>105</v>
      </c>
      <c r="D46" s="1" t="str">
        <f t="shared" si="3"/>
        <v>D_30_15</v>
      </c>
      <c r="E46" s="1" t="str">
        <f t="shared" si="1"/>
        <v>D</v>
      </c>
      <c r="F46" s="1">
        <v>72</v>
      </c>
      <c r="G46" s="1">
        <v>52</v>
      </c>
      <c r="H46" s="1">
        <v>35</v>
      </c>
      <c r="I46" s="1">
        <f t="shared" si="2"/>
        <v>0.5714285714285714</v>
      </c>
      <c r="J46" s="1">
        <v>30</v>
      </c>
    </row>
    <row r="47" spans="1:10" x14ac:dyDescent="0.4">
      <c r="A47" s="1">
        <v>20210503</v>
      </c>
      <c r="B47" s="10">
        <v>15</v>
      </c>
      <c r="C47" s="1" t="s">
        <v>103</v>
      </c>
      <c r="D47" s="1" t="str">
        <f t="shared" si="3"/>
        <v>D_30_15</v>
      </c>
      <c r="E47" s="1" t="str">
        <f t="shared" si="1"/>
        <v>D</v>
      </c>
      <c r="F47" s="1">
        <v>74</v>
      </c>
      <c r="G47" s="1">
        <v>53</v>
      </c>
      <c r="H47" s="1">
        <v>35</v>
      </c>
      <c r="I47" s="1">
        <f t="shared" si="2"/>
        <v>0.6</v>
      </c>
      <c r="J47" s="1">
        <v>30</v>
      </c>
    </row>
    <row r="48" spans="1:10" x14ac:dyDescent="0.4">
      <c r="A48" s="1">
        <v>20210503</v>
      </c>
      <c r="B48" s="10">
        <v>15</v>
      </c>
      <c r="C48" s="1" t="s">
        <v>101</v>
      </c>
      <c r="D48" s="1" t="str">
        <f t="shared" si="3"/>
        <v>D_30_15</v>
      </c>
      <c r="E48" s="1" t="str">
        <f t="shared" si="1"/>
        <v>D</v>
      </c>
      <c r="F48" s="1">
        <v>74</v>
      </c>
      <c r="G48" s="1">
        <v>44</v>
      </c>
      <c r="H48" s="1">
        <v>35</v>
      </c>
      <c r="I48" s="1">
        <f t="shared" si="2"/>
        <v>0.8571428571428571</v>
      </c>
      <c r="J48" s="1">
        <v>30</v>
      </c>
    </row>
    <row r="49" spans="1:10" x14ac:dyDescent="0.4">
      <c r="A49" s="1">
        <v>20210503</v>
      </c>
      <c r="B49" s="10">
        <v>15</v>
      </c>
      <c r="C49" s="1" t="s">
        <v>108</v>
      </c>
      <c r="D49" s="1" t="str">
        <f t="shared" si="3"/>
        <v>D_30_15</v>
      </c>
      <c r="E49" s="1" t="str">
        <f t="shared" si="1"/>
        <v>D</v>
      </c>
      <c r="F49" s="1">
        <v>68</v>
      </c>
      <c r="G49" s="1">
        <v>46</v>
      </c>
      <c r="H49" s="1">
        <v>35</v>
      </c>
      <c r="I49" s="1">
        <f t="shared" si="2"/>
        <v>0.62857142857142856</v>
      </c>
      <c r="J49" s="1">
        <v>30</v>
      </c>
    </row>
    <row r="50" spans="1:10" x14ac:dyDescent="0.4">
      <c r="A50" s="1">
        <v>20210503</v>
      </c>
      <c r="B50" s="10">
        <v>15</v>
      </c>
      <c r="C50" s="1" t="s">
        <v>14</v>
      </c>
      <c r="D50" s="1" t="str">
        <f t="shared" si="3"/>
        <v>T_30_15</v>
      </c>
      <c r="E50" s="1" t="str">
        <f t="shared" si="1"/>
        <v>T</v>
      </c>
      <c r="F50" s="1">
        <v>72</v>
      </c>
      <c r="G50" s="1">
        <v>15</v>
      </c>
      <c r="H50" s="1">
        <v>35</v>
      </c>
      <c r="I50" s="1">
        <f t="shared" si="2"/>
        <v>1.6285714285714286</v>
      </c>
      <c r="J50" s="1">
        <v>30</v>
      </c>
    </row>
    <row r="51" spans="1:10" x14ac:dyDescent="0.4">
      <c r="A51" s="1">
        <v>20210503</v>
      </c>
      <c r="B51" s="10">
        <v>15</v>
      </c>
      <c r="C51" s="1" t="s">
        <v>65</v>
      </c>
      <c r="D51" s="1" t="str">
        <f t="shared" si="3"/>
        <v>T_30_15</v>
      </c>
      <c r="E51" s="1" t="str">
        <f t="shared" si="1"/>
        <v>T</v>
      </c>
      <c r="F51" s="1">
        <v>81</v>
      </c>
      <c r="G51" s="1">
        <v>3</v>
      </c>
      <c r="H51" s="1">
        <v>35</v>
      </c>
      <c r="I51" s="1">
        <f t="shared" si="2"/>
        <v>2.2285714285714286</v>
      </c>
      <c r="J51" s="1">
        <v>30</v>
      </c>
    </row>
    <row r="52" spans="1:10" x14ac:dyDescent="0.4">
      <c r="A52" s="1">
        <v>20210503</v>
      </c>
      <c r="B52" s="10">
        <v>15</v>
      </c>
      <c r="C52" s="1" t="s">
        <v>139</v>
      </c>
      <c r="D52" s="1" t="str">
        <f t="shared" si="3"/>
        <v>D_30_15</v>
      </c>
      <c r="E52" s="1" t="str">
        <f t="shared" si="1"/>
        <v>D</v>
      </c>
      <c r="F52" s="1">
        <v>82</v>
      </c>
      <c r="G52" s="1">
        <v>65</v>
      </c>
      <c r="H52" s="1">
        <v>35</v>
      </c>
      <c r="I52" s="1">
        <f t="shared" si="2"/>
        <v>0.48571428571428571</v>
      </c>
      <c r="J52" s="1">
        <v>30</v>
      </c>
    </row>
    <row r="53" spans="1:10" x14ac:dyDescent="0.4">
      <c r="A53" s="1">
        <v>20210503</v>
      </c>
      <c r="B53" s="10">
        <v>15</v>
      </c>
      <c r="C53" s="1" t="s">
        <v>148</v>
      </c>
      <c r="D53" s="1" t="str">
        <f t="shared" si="3"/>
        <v>D_30_15</v>
      </c>
      <c r="E53" s="1" t="str">
        <f t="shared" si="1"/>
        <v>D</v>
      </c>
      <c r="F53" s="1">
        <v>77</v>
      </c>
      <c r="G53" s="1">
        <v>34</v>
      </c>
      <c r="H53" s="1">
        <v>35</v>
      </c>
      <c r="I53" s="1">
        <f t="shared" si="2"/>
        <v>1.2285714285714286</v>
      </c>
      <c r="J53" s="1">
        <v>30</v>
      </c>
    </row>
    <row r="54" spans="1:10" x14ac:dyDescent="0.4">
      <c r="A54" s="1">
        <v>20210503</v>
      </c>
      <c r="B54" s="10">
        <v>15</v>
      </c>
      <c r="C54" s="1" t="s">
        <v>109</v>
      </c>
      <c r="D54" s="1" t="str">
        <f t="shared" si="3"/>
        <v>D_30_15</v>
      </c>
      <c r="E54" s="1" t="str">
        <f t="shared" si="1"/>
        <v>D</v>
      </c>
      <c r="F54" s="1">
        <v>81</v>
      </c>
      <c r="G54" s="1">
        <v>40</v>
      </c>
      <c r="H54" s="1">
        <v>35</v>
      </c>
      <c r="I54" s="1">
        <f t="shared" si="2"/>
        <v>1.1714285714285715</v>
      </c>
      <c r="J54" s="1">
        <v>30</v>
      </c>
    </row>
    <row r="55" spans="1:10" x14ac:dyDescent="0.4">
      <c r="A55" s="1">
        <v>20210503</v>
      </c>
      <c r="B55" s="10">
        <v>15</v>
      </c>
      <c r="C55" s="1" t="s">
        <v>110</v>
      </c>
      <c r="D55" s="1" t="str">
        <f t="shared" si="3"/>
        <v>D_30_15</v>
      </c>
      <c r="E55" s="1" t="str">
        <f t="shared" si="1"/>
        <v>D</v>
      </c>
      <c r="F55" s="1">
        <v>83</v>
      </c>
      <c r="G55" s="1">
        <v>41</v>
      </c>
      <c r="H55" s="1">
        <v>35</v>
      </c>
      <c r="I55" s="1">
        <f t="shared" si="2"/>
        <v>1.2</v>
      </c>
      <c r="J55" s="1">
        <v>30</v>
      </c>
    </row>
    <row r="56" spans="1:10" x14ac:dyDescent="0.4">
      <c r="A56" s="1">
        <v>20210503</v>
      </c>
      <c r="B56" s="10">
        <v>15</v>
      </c>
      <c r="C56" s="1" t="s">
        <v>111</v>
      </c>
      <c r="D56" s="1" t="str">
        <f t="shared" si="3"/>
        <v>D_30_15</v>
      </c>
      <c r="E56" s="1" t="str">
        <f t="shared" si="1"/>
        <v>D</v>
      </c>
      <c r="F56" s="1">
        <v>85</v>
      </c>
      <c r="G56" s="1">
        <v>38</v>
      </c>
      <c r="H56" s="1">
        <v>35</v>
      </c>
      <c r="I56" s="1">
        <f t="shared" si="2"/>
        <v>1.3428571428571427</v>
      </c>
      <c r="J56" s="1">
        <v>30</v>
      </c>
    </row>
    <row r="57" spans="1:10" x14ac:dyDescent="0.4">
      <c r="A57" s="1">
        <v>20210503</v>
      </c>
      <c r="B57" s="10">
        <v>15</v>
      </c>
      <c r="C57" s="1" t="s">
        <v>112</v>
      </c>
      <c r="D57" s="1" t="str">
        <f t="shared" si="3"/>
        <v>D_30_15</v>
      </c>
      <c r="E57" s="1" t="str">
        <f t="shared" si="1"/>
        <v>D</v>
      </c>
      <c r="F57" s="1">
        <v>66</v>
      </c>
      <c r="G57" s="1">
        <v>36</v>
      </c>
      <c r="H57" s="1">
        <v>35</v>
      </c>
      <c r="I57" s="1">
        <f t="shared" si="2"/>
        <v>0.8571428571428571</v>
      </c>
      <c r="J57" s="1">
        <v>30</v>
      </c>
    </row>
    <row r="58" spans="1:10" x14ac:dyDescent="0.4">
      <c r="A58" s="1">
        <v>20210503</v>
      </c>
      <c r="B58" s="10">
        <v>15</v>
      </c>
      <c r="C58" s="1" t="s">
        <v>113</v>
      </c>
      <c r="D58" s="1" t="str">
        <f t="shared" si="3"/>
        <v>D_30_15</v>
      </c>
      <c r="E58" s="1" t="str">
        <f t="shared" si="1"/>
        <v>D</v>
      </c>
      <c r="F58" s="1">
        <v>63</v>
      </c>
      <c r="G58" s="1">
        <v>44</v>
      </c>
      <c r="H58" s="1">
        <v>35</v>
      </c>
      <c r="I58" s="1">
        <f t="shared" si="2"/>
        <v>0.54285714285714282</v>
      </c>
      <c r="J58" s="1">
        <v>30</v>
      </c>
    </row>
    <row r="59" spans="1:10" x14ac:dyDescent="0.4">
      <c r="A59" s="1">
        <v>20210503</v>
      </c>
      <c r="B59" s="10">
        <v>15</v>
      </c>
      <c r="C59" s="1" t="s">
        <v>114</v>
      </c>
      <c r="D59" s="1" t="str">
        <f t="shared" si="3"/>
        <v>D_30_15</v>
      </c>
      <c r="E59" s="1" t="str">
        <f t="shared" si="1"/>
        <v>D</v>
      </c>
      <c r="F59" s="1">
        <v>65</v>
      </c>
      <c r="G59" s="1">
        <v>55</v>
      </c>
      <c r="H59" s="1">
        <v>35</v>
      </c>
      <c r="I59" s="1">
        <f t="shared" si="2"/>
        <v>0.2857142857142857</v>
      </c>
      <c r="J59" s="1">
        <v>30</v>
      </c>
    </row>
    <row r="60" spans="1:10" x14ac:dyDescent="0.4">
      <c r="A60" s="1">
        <v>20210503</v>
      </c>
      <c r="B60" s="10">
        <v>15</v>
      </c>
      <c r="C60" s="1" t="s">
        <v>117</v>
      </c>
      <c r="D60" s="1" t="str">
        <f t="shared" si="3"/>
        <v>D_30_15</v>
      </c>
      <c r="E60" s="1" t="str">
        <f t="shared" si="1"/>
        <v>D</v>
      </c>
      <c r="F60" s="1">
        <v>66</v>
      </c>
      <c r="G60" s="1">
        <v>51</v>
      </c>
      <c r="H60" s="1">
        <v>35</v>
      </c>
      <c r="I60" s="1">
        <f t="shared" si="2"/>
        <v>0.42857142857142855</v>
      </c>
      <c r="J60" s="1">
        <v>30</v>
      </c>
    </row>
    <row r="61" spans="1:10" x14ac:dyDescent="0.4">
      <c r="A61" s="1">
        <v>20210503</v>
      </c>
      <c r="B61" s="10">
        <v>15</v>
      </c>
      <c r="C61" s="1" t="s">
        <v>118</v>
      </c>
      <c r="D61" s="1" t="str">
        <f t="shared" si="3"/>
        <v>D_30_15</v>
      </c>
      <c r="E61" s="1" t="str">
        <f t="shared" si="1"/>
        <v>D</v>
      </c>
      <c r="F61" s="1">
        <v>68</v>
      </c>
      <c r="G61" s="1">
        <v>26</v>
      </c>
      <c r="H61" s="1">
        <v>35</v>
      </c>
      <c r="I61" s="1">
        <f t="shared" si="2"/>
        <v>1.2</v>
      </c>
      <c r="J61" s="1">
        <v>30</v>
      </c>
    </row>
    <row r="62" spans="1:10" x14ac:dyDescent="0.4">
      <c r="A62" s="1">
        <v>20210503</v>
      </c>
      <c r="B62" s="10">
        <v>15</v>
      </c>
      <c r="C62" s="1" t="s">
        <v>119</v>
      </c>
      <c r="D62" s="1" t="str">
        <f t="shared" si="3"/>
        <v>D_30_15</v>
      </c>
      <c r="E62" s="1" t="str">
        <f t="shared" si="1"/>
        <v>D</v>
      </c>
      <c r="F62" s="1">
        <v>69</v>
      </c>
      <c r="G62" s="1">
        <v>9</v>
      </c>
      <c r="H62" s="1">
        <v>35</v>
      </c>
      <c r="I62" s="1">
        <f t="shared" si="2"/>
        <v>1.7142857142857142</v>
      </c>
      <c r="J62" s="1">
        <v>30</v>
      </c>
    </row>
    <row r="63" spans="1:10" x14ac:dyDescent="0.4">
      <c r="A63" s="1">
        <v>20210503</v>
      </c>
      <c r="B63" s="10">
        <v>15</v>
      </c>
      <c r="C63" s="1" t="s">
        <v>120</v>
      </c>
      <c r="D63" s="1" t="str">
        <f t="shared" si="3"/>
        <v>D_30_15</v>
      </c>
      <c r="E63" s="1" t="str">
        <f t="shared" si="1"/>
        <v>D</v>
      </c>
      <c r="F63" s="1">
        <v>70</v>
      </c>
      <c r="G63" s="1">
        <v>27</v>
      </c>
      <c r="H63" s="1">
        <v>35</v>
      </c>
      <c r="I63" s="1">
        <f t="shared" si="2"/>
        <v>1.2285714285714286</v>
      </c>
      <c r="J63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heat</vt:lpstr>
      <vt:lpstr>ambient</vt:lpstr>
      <vt:lpstr>data</vt:lpstr>
      <vt:lpstr>key</vt:lpstr>
      <vt:lpstr>t-10</vt:lpstr>
      <vt:lpstr>t1</vt:lpstr>
      <vt:lpstr>t5</vt:lpstr>
      <vt:lpstr>t10</vt:lpstr>
      <vt:lpstr>t15</vt:lpstr>
      <vt:lpstr>t20</vt:lpstr>
      <vt:lpstr>calibration_curve</vt:lpstr>
      <vt:lpstr>blank</vt:lpstr>
      <vt:lpstr>trt_list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cp:lastPrinted>2021-04-28T12:51:54Z</cp:lastPrinted>
  <dcterms:created xsi:type="dcterms:W3CDTF">2015-06-05T18:17:20Z</dcterms:created>
  <dcterms:modified xsi:type="dcterms:W3CDTF">2021-06-09T20:28:57Z</dcterms:modified>
</cp:coreProperties>
</file>