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George\Dropbox\UW\Postdoc\2021_NOPP_gigas_ploidy_temp\NOPP-gigas-ploidy-temp\202107_EXP2\tag-seq\"/>
    </mc:Choice>
  </mc:AlternateContent>
  <xr:revisionPtr revIDLastSave="0" documentId="13_ncr:1_{3525E212-6ACE-404B-9A89-6569D18FABFF}" xr6:coauthVersionLast="47" xr6:coauthVersionMax="47" xr10:uidLastSave="{00000000-0000-0000-0000-000000000000}"/>
  <bookViews>
    <workbookView xWindow="-96" yWindow="-96" windowWidth="23232" windowHeight="12552" activeTab="1" xr2:uid="{E19839A7-D34F-481F-917A-6DCDC29C4D4C}"/>
  </bookViews>
  <sheets>
    <sheet name="notes" sheetId="6" r:id="rId1"/>
    <sheet name="list" sheetId="1" r:id="rId2"/>
    <sheet name="RNA" sheetId="2" r:id="rId3"/>
    <sheet name="Sheet3" sheetId="7" r:id="rId4"/>
    <sheet name="old_tubes" sheetId="5" r:id="rId5"/>
    <sheet name="96-well" sheetId="4" r:id="rId6"/>
    <sheet name="Sheet4" sheetId="8" r:id="rId7"/>
    <sheet name="plate_map" sheetId="3" r:id="rId8"/>
  </sheets>
  <definedNames>
    <definedName name="_xlnm._FilterDatabase" localSheetId="1" hidden="1">list!$A$1:$J$233</definedName>
    <definedName name="_xlnm._FilterDatabase" localSheetId="2" hidden="1">RNA!$A$2:$L$74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5" i="2"/>
  <c r="J66" i="2"/>
  <c r="J68" i="2"/>
  <c r="J69" i="2"/>
  <c r="J70" i="2"/>
  <c r="J71" i="2"/>
  <c r="J72" i="2"/>
  <c r="J73" i="2"/>
  <c r="J74" i="2"/>
  <c r="I4" i="2"/>
  <c r="I5" i="2"/>
  <c r="I6" i="2"/>
  <c r="I7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J32" i="2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J60" i="2" s="1"/>
  <c r="I61" i="2"/>
  <c r="I62" i="2"/>
  <c r="I63" i="2"/>
  <c r="I64" i="2"/>
  <c r="J64" i="2" s="1"/>
  <c r="I65" i="2"/>
  <c r="I66" i="2"/>
  <c r="I67" i="2"/>
  <c r="J67" i="2" s="1"/>
  <c r="I68" i="2"/>
  <c r="I69" i="2"/>
  <c r="I70" i="2"/>
  <c r="I71" i="2"/>
  <c r="I72" i="2"/>
  <c r="I73" i="2"/>
  <c r="I74" i="2"/>
  <c r="J3" i="2"/>
  <c r="I3" i="2"/>
  <c r="H15" i="2"/>
  <c r="H19" i="2"/>
  <c r="H31" i="2"/>
  <c r="H35" i="2"/>
  <c r="H47" i="2"/>
  <c r="H51" i="2"/>
  <c r="H63" i="2"/>
  <c r="H67" i="2"/>
  <c r="G4" i="2"/>
  <c r="G5" i="2"/>
  <c r="G6" i="2"/>
  <c r="G7" i="2"/>
  <c r="G8" i="2"/>
  <c r="I8" i="2" s="1"/>
  <c r="J8" i="2" s="1"/>
  <c r="G9" i="2"/>
  <c r="G10" i="2"/>
  <c r="G11" i="2"/>
  <c r="G12" i="2"/>
  <c r="G13" i="2"/>
  <c r="I13" i="2" s="1"/>
  <c r="J13" i="2" s="1"/>
  <c r="G14" i="2"/>
  <c r="G15" i="2"/>
  <c r="G16" i="2"/>
  <c r="G17" i="2"/>
  <c r="G18" i="2"/>
  <c r="G19" i="2"/>
  <c r="G20" i="2"/>
  <c r="G21" i="2"/>
  <c r="G22" i="2"/>
  <c r="G23" i="2"/>
  <c r="G24" i="2"/>
  <c r="G25" i="2"/>
  <c r="I25" i="2" s="1"/>
  <c r="J25" i="2" s="1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1" i="2"/>
  <c r="G62" i="2"/>
  <c r="G63" i="2"/>
  <c r="G65" i="2"/>
  <c r="G66" i="2"/>
  <c r="G68" i="2"/>
  <c r="G69" i="2"/>
  <c r="G70" i="2"/>
  <c r="G71" i="2"/>
  <c r="H71" i="2" s="1"/>
  <c r="G72" i="2"/>
  <c r="G73" i="2"/>
  <c r="G74" i="2"/>
  <c r="G3" i="2"/>
  <c r="H3" i="2" s="1"/>
  <c r="L2" i="2"/>
  <c r="H59" i="2" l="1"/>
  <c r="H43" i="2"/>
  <c r="H27" i="2"/>
  <c r="H11" i="2"/>
  <c r="H55" i="2"/>
  <c r="H39" i="2"/>
  <c r="H23" i="2"/>
  <c r="H7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K18" i="2"/>
  <c r="K52" i="2"/>
  <c r="K43" i="2"/>
  <c r="K15" i="2"/>
  <c r="K48" i="2"/>
  <c r="K73" i="2"/>
  <c r="K47" i="2"/>
  <c r="K31" i="2"/>
  <c r="K10" i="2"/>
  <c r="K69" i="2"/>
  <c r="K12" i="2"/>
  <c r="K36" i="2"/>
  <c r="K27" i="2"/>
  <c r="K39" i="2"/>
  <c r="K30" i="2"/>
  <c r="K22" i="2"/>
  <c r="K9" i="2"/>
  <c r="K3" i="2"/>
  <c r="K70" i="2"/>
  <c r="K65" i="2"/>
  <c r="K41" i="2"/>
  <c r="K33" i="2"/>
  <c r="K24" i="2"/>
  <c r="K20" i="2"/>
  <c r="K7" i="2"/>
  <c r="K66" i="2"/>
  <c r="K51" i="2"/>
  <c r="K42" i="2"/>
  <c r="K34" i="2"/>
  <c r="K29" i="2"/>
  <c r="K21" i="2"/>
  <c r="K4" i="2"/>
  <c r="G51" i="1"/>
  <c r="G52" i="1"/>
  <c r="G53" i="1"/>
  <c r="G54" i="1"/>
  <c r="G55" i="1"/>
  <c r="G56" i="1"/>
  <c r="G57" i="1"/>
  <c r="G58" i="1"/>
  <c r="G59" i="1"/>
  <c r="G84" i="1"/>
  <c r="G85" i="1"/>
  <c r="G86" i="1"/>
  <c r="G87" i="1"/>
  <c r="G88" i="1"/>
  <c r="G89" i="1"/>
  <c r="G90" i="1"/>
  <c r="G91" i="1"/>
  <c r="G92" i="1"/>
  <c r="G93" i="1"/>
  <c r="G50" i="1"/>
  <c r="G178" i="1"/>
  <c r="G179" i="1"/>
  <c r="G180" i="1"/>
  <c r="G181" i="1"/>
  <c r="G182" i="1"/>
  <c r="G183" i="1"/>
  <c r="G184" i="1"/>
  <c r="G185" i="1"/>
  <c r="G186" i="1"/>
  <c r="G187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22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R27" i="1"/>
  <c r="G1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0" i="1"/>
  <c r="G61" i="1"/>
  <c r="G62" i="1"/>
  <c r="G63" i="1"/>
  <c r="G64" i="1"/>
  <c r="G65" i="1"/>
  <c r="G66" i="1"/>
  <c r="G67" i="1"/>
  <c r="G68" i="1"/>
  <c r="G69" i="1"/>
  <c r="G70" i="1"/>
  <c r="G71" i="1"/>
  <c r="G38" i="1"/>
  <c r="B1" i="8" s="1"/>
  <c r="G39" i="1"/>
  <c r="B2" i="8" s="1"/>
  <c r="G40" i="1"/>
  <c r="B3" i="8" s="1"/>
  <c r="G41" i="1"/>
  <c r="B4" i="8" s="1"/>
  <c r="G42" i="1"/>
  <c r="B5" i="8" s="1"/>
  <c r="G43" i="1"/>
  <c r="B6" i="8" s="1"/>
  <c r="G44" i="1"/>
  <c r="B7" i="8" s="1"/>
  <c r="G45" i="1"/>
  <c r="B8" i="8" s="1"/>
  <c r="G46" i="1"/>
  <c r="B9" i="8" s="1"/>
  <c r="G47" i="1"/>
  <c r="B10" i="8" s="1"/>
  <c r="G48" i="1"/>
  <c r="B11" i="8" s="1"/>
  <c r="G49" i="1"/>
  <c r="B12" i="8" s="1"/>
  <c r="G72" i="1"/>
  <c r="B36" i="8" s="1"/>
  <c r="G73" i="1"/>
  <c r="B37" i="8" s="1"/>
  <c r="G74" i="1"/>
  <c r="B38" i="8" s="1"/>
  <c r="G75" i="1"/>
  <c r="B39" i="8" s="1"/>
  <c r="G76" i="1"/>
  <c r="B40" i="8" s="1"/>
  <c r="G77" i="1"/>
  <c r="B41" i="8" s="1"/>
  <c r="G78" i="1"/>
  <c r="B42" i="8" s="1"/>
  <c r="G79" i="1"/>
  <c r="B43" i="8" s="1"/>
  <c r="G80" i="1"/>
  <c r="B44" i="8" s="1"/>
  <c r="G81" i="1"/>
  <c r="B45" i="8" s="1"/>
  <c r="G82" i="1"/>
  <c r="B46" i="8" s="1"/>
  <c r="G83" i="1"/>
  <c r="B47" i="8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B24" i="8" s="1"/>
  <c r="G94" i="1"/>
  <c r="B13" i="8" s="1"/>
  <c r="G95" i="1"/>
  <c r="B14" i="8" s="1"/>
  <c r="G96" i="1"/>
  <c r="B15" i="8" s="1"/>
  <c r="G97" i="1"/>
  <c r="B16" i="8" s="1"/>
  <c r="G98" i="1"/>
  <c r="B17" i="8" s="1"/>
  <c r="G99" i="1"/>
  <c r="B18" i="8" s="1"/>
  <c r="G100" i="1"/>
  <c r="B19" i="8" s="1"/>
  <c r="G101" i="1"/>
  <c r="B20" i="8" s="1"/>
  <c r="G102" i="1"/>
  <c r="B21" i="8" s="1"/>
  <c r="G103" i="1"/>
  <c r="B22" i="8" s="1"/>
  <c r="G104" i="1"/>
  <c r="B23" i="8" s="1"/>
  <c r="G130" i="1"/>
  <c r="B25" i="8" s="1"/>
  <c r="G131" i="1"/>
  <c r="B26" i="8" s="1"/>
  <c r="G132" i="1"/>
  <c r="B27" i="8" s="1"/>
  <c r="G133" i="1"/>
  <c r="B28" i="8" s="1"/>
  <c r="G134" i="1"/>
  <c r="B29" i="8" s="1"/>
  <c r="G135" i="1"/>
  <c r="B30" i="8" s="1"/>
  <c r="G136" i="1"/>
  <c r="B31" i="8" s="1"/>
  <c r="G137" i="1"/>
  <c r="B32" i="8" s="1"/>
  <c r="G138" i="1"/>
  <c r="B33" i="8" s="1"/>
  <c r="G139" i="1"/>
  <c r="B34" i="8" s="1"/>
  <c r="G140" i="1"/>
  <c r="B35" i="8" s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K4" i="3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6" i="2"/>
  <c r="B8" i="2"/>
  <c r="B9" i="2"/>
  <c r="B10" i="2"/>
  <c r="B13" i="2"/>
  <c r="B18" i="2"/>
  <c r="B20" i="2"/>
  <c r="B22" i="2"/>
  <c r="B23" i="2"/>
  <c r="B24" i="2"/>
  <c r="B25" i="2"/>
  <c r="B29" i="2"/>
  <c r="B33" i="2"/>
  <c r="B35" i="2"/>
  <c r="B38" i="2"/>
  <c r="B39" i="2"/>
  <c r="B41" i="2"/>
  <c r="B44" i="2"/>
  <c r="B48" i="2"/>
  <c r="B50" i="2"/>
  <c r="B51" i="2"/>
  <c r="B52" i="2"/>
  <c r="B61" i="2"/>
  <c r="B32" i="2"/>
  <c r="C32" i="2" s="1"/>
  <c r="B42" i="2"/>
  <c r="C42" i="2" s="1"/>
  <c r="B45" i="2"/>
  <c r="C45" i="2" s="1"/>
  <c r="B46" i="2"/>
  <c r="C46" i="2" s="1"/>
  <c r="B47" i="2"/>
  <c r="C47" i="2" s="1"/>
  <c r="B53" i="2"/>
  <c r="C53" i="2" s="1"/>
  <c r="B54" i="2"/>
  <c r="C54" i="2" s="1"/>
  <c r="B55" i="2"/>
  <c r="C55" i="2" s="1"/>
  <c r="B56" i="2"/>
  <c r="C56" i="2" s="1"/>
  <c r="B59" i="2"/>
  <c r="C59" i="2" s="1"/>
  <c r="B60" i="2"/>
  <c r="C60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3" i="2"/>
  <c r="C3" i="2" s="1"/>
  <c r="B4" i="2"/>
  <c r="C4" i="2" s="1"/>
  <c r="B7" i="2"/>
  <c r="C7" i="2" s="1"/>
  <c r="B11" i="2"/>
  <c r="C11" i="2" s="1"/>
  <c r="B12" i="2"/>
  <c r="C12" i="2" s="1"/>
  <c r="B14" i="2"/>
  <c r="C14" i="2" s="1"/>
  <c r="B15" i="2"/>
  <c r="C15" i="2" s="1"/>
  <c r="B16" i="2"/>
  <c r="C16" i="2" s="1"/>
  <c r="B17" i="2"/>
  <c r="C17" i="2" s="1"/>
  <c r="B19" i="2"/>
  <c r="C19" i="2" s="1"/>
  <c r="B21" i="2"/>
  <c r="C21" i="2" s="1"/>
  <c r="B26" i="2"/>
  <c r="C26" i="2" s="1"/>
  <c r="B27" i="2"/>
  <c r="C27" i="2" s="1"/>
  <c r="B28" i="2"/>
  <c r="C28" i="2" s="1"/>
  <c r="B30" i="2"/>
  <c r="C30" i="2" s="1"/>
  <c r="B31" i="2"/>
  <c r="C31" i="2" s="1"/>
  <c r="B34" i="2"/>
  <c r="C34" i="2" s="1"/>
  <c r="B36" i="2"/>
  <c r="C36" i="2" s="1"/>
  <c r="B37" i="2"/>
  <c r="C37" i="2" s="1"/>
  <c r="B40" i="2"/>
  <c r="C40" i="2" s="1"/>
  <c r="B43" i="2"/>
  <c r="C43" i="2" s="1"/>
  <c r="B49" i="2"/>
  <c r="C49" i="2" s="1"/>
  <c r="B57" i="2"/>
  <c r="C57" i="2" s="1"/>
  <c r="B58" i="2"/>
  <c r="C58" i="2" s="1"/>
  <c r="B5" i="2"/>
  <c r="A5" i="2"/>
  <c r="A6" i="2"/>
  <c r="A8" i="2"/>
  <c r="A9" i="2"/>
  <c r="A10" i="2"/>
  <c r="A13" i="2"/>
  <c r="A18" i="2"/>
  <c r="A20" i="2"/>
  <c r="A22" i="2"/>
  <c r="A23" i="2"/>
  <c r="A24" i="2"/>
  <c r="A25" i="2"/>
  <c r="A29" i="2"/>
  <c r="A33" i="2"/>
  <c r="A35" i="2"/>
  <c r="A38" i="2"/>
  <c r="A39" i="2"/>
  <c r="A41" i="2"/>
  <c r="A44" i="2"/>
  <c r="A48" i="2"/>
  <c r="A50" i="2"/>
  <c r="A51" i="2"/>
  <c r="A52" i="2"/>
  <c r="A61" i="2"/>
  <c r="C61" i="2" l="1"/>
  <c r="C48" i="2"/>
  <c r="C38" i="2"/>
  <c r="C25" i="2"/>
  <c r="C20" i="2"/>
  <c r="C9" i="2"/>
  <c r="C5" i="2"/>
  <c r="C52" i="2"/>
  <c r="C44" i="2"/>
  <c r="C35" i="2"/>
  <c r="C24" i="2"/>
  <c r="C18" i="2"/>
  <c r="C8" i="2"/>
  <c r="C51" i="2"/>
  <c r="C41" i="2"/>
  <c r="C33" i="2"/>
  <c r="C23" i="2"/>
  <c r="C13" i="2"/>
  <c r="C6" i="2"/>
  <c r="C50" i="2"/>
  <c r="C39" i="2"/>
  <c r="C29" i="2"/>
  <c r="C22" i="2"/>
  <c r="C10" i="2"/>
  <c r="N2" i="1"/>
  <c r="N3" i="1"/>
  <c r="N5" i="1"/>
  <c r="N22" i="1"/>
  <c r="N17" i="1"/>
  <c r="N13" i="1"/>
  <c r="N8" i="1"/>
  <c r="N21" i="1"/>
  <c r="N16" i="1"/>
  <c r="N12" i="1"/>
  <c r="N7" i="1"/>
  <c r="N24" i="1"/>
  <c r="N20" i="1"/>
  <c r="N15" i="1"/>
  <c r="N10" i="1"/>
  <c r="N6" i="1"/>
  <c r="N23" i="1"/>
  <c r="N19" i="1"/>
  <c r="N14" i="1"/>
  <c r="N9" i="1"/>
  <c r="O11" i="1" l="1"/>
  <c r="N27" i="1"/>
</calcChain>
</file>

<file path=xl/sharedStrings.xml><?xml version="1.0" encoding="utf-8"?>
<sst xmlns="http://schemas.openxmlformats.org/spreadsheetml/2006/main" count="1433" uniqueCount="443">
  <si>
    <t>day</t>
  </si>
  <si>
    <t>date</t>
  </si>
  <si>
    <t>treatment</t>
  </si>
  <si>
    <t>baseline</t>
  </si>
  <si>
    <t>D01</t>
  </si>
  <si>
    <t>ID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</si>
  <si>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</si>
  <si>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</si>
  <si>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</si>
  <si>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</si>
  <si>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</si>
  <si>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</si>
  <si>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</si>
  <si>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</si>
  <si>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</si>
  <si>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</si>
  <si>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</si>
  <si>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</si>
  <si>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</si>
  <si>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</si>
  <si>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</si>
  <si>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</si>
  <si>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</si>
  <si>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</si>
  <si>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</si>
  <si>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</si>
  <si>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</si>
  <si>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</si>
  <si>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</si>
  <si>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</si>
  <si>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</si>
  <si>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</si>
  <si>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</si>
  <si>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</si>
  <si>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</si>
  <si>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</si>
  <si>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</si>
  <si>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</si>
  <si>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</si>
  <si>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</si>
  <si>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</si>
  <si>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</si>
  <si>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</si>
  <si>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</si>
  <si>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</si>
  <si>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</si>
  <si>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</si>
  <si>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</si>
  <si>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</si>
  <si>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</si>
  <si>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</si>
  <si>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</si>
  <si>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</si>
  <si>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</si>
  <si>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</si>
  <si>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</si>
  <si>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</si>
  <si>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</si>
  <si>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</si>
  <si>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</si>
  <si>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</si>
  <si>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</si>
  <si>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</si>
  <si>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</si>
  <si>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</si>
  <si>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</si>
  <si>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</si>
  <si>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</si>
  <si>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</si>
  <si>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</si>
  <si>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</si>
  <si>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</si>
  <si>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</si>
  <si>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</si>
  <si>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X46</t>
  </si>
  <si>
    <t>X47</t>
  </si>
  <si>
    <t>X48</t>
  </si>
  <si>
    <t>control</t>
  </si>
  <si>
    <t>heat_desiccation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</si>
  <si>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</si>
  <si>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</si>
  <si>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</si>
  <si>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</si>
  <si>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</si>
  <si>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</si>
  <si>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</si>
  <si>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</si>
  <si>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</si>
  <si>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</si>
  <si>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</si>
  <si>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</si>
  <si>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</si>
  <si>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</si>
  <si>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</si>
  <si>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</si>
  <si>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</si>
  <si>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</si>
  <si>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</si>
  <si>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</si>
  <si>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</si>
  <si>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</si>
  <si>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</si>
  <si>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</si>
  <si>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</si>
  <si>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</si>
  <si>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</si>
  <si>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</si>
  <si>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</si>
  <si>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</si>
  <si>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</si>
  <si>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</si>
  <si>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</si>
  <si>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</si>
  <si>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</si>
  <si>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</si>
  <si>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</si>
  <si>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</si>
  <si>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</si>
  <si>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</si>
  <si>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</si>
  <si>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</si>
  <si>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</si>
  <si>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</si>
  <si>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</si>
  <si>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</si>
  <si>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</si>
  <si>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</si>
  <si>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D</t>
  </si>
  <si>
    <t>T</t>
  </si>
  <si>
    <t>N35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</si>
  <si>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</si>
  <si>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</si>
  <si>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</si>
  <si>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</si>
  <si>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</si>
  <si>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</si>
  <si>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</si>
  <si>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</si>
  <si>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</si>
  <si>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</si>
  <si>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</si>
  <si>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</si>
  <si>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</si>
  <si>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</si>
  <si>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</si>
  <si>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</si>
  <si>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</si>
  <si>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</si>
  <si>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</si>
  <si>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</si>
  <si>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</si>
  <si>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</si>
  <si>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</si>
  <si>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</si>
  <si>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</si>
  <si>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</si>
  <si>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</si>
  <si>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</si>
  <si>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</si>
  <si>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</si>
  <si>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</si>
  <si>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</si>
  <si>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</si>
  <si>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</si>
  <si>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</si>
  <si>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</si>
  <si>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</si>
  <si>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</si>
  <si>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</si>
  <si>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</si>
  <si>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</si>
  <si>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</si>
  <si>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</si>
  <si>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</si>
  <si>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</si>
  <si>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ploidy</t>
  </si>
  <si>
    <t>RNA</t>
  </si>
  <si>
    <t>ATP</t>
  </si>
  <si>
    <t>heat_only</t>
  </si>
  <si>
    <t>N48</t>
  </si>
  <si>
    <t>tube_num</t>
  </si>
  <si>
    <t>oyster_ID</t>
  </si>
  <si>
    <t>Qubit_ng_ul</t>
  </si>
  <si>
    <t>A</t>
  </si>
  <si>
    <t>B</t>
  </si>
  <si>
    <t>C</t>
  </si>
  <si>
    <t>E</t>
  </si>
  <si>
    <t>F</t>
  </si>
  <si>
    <t>G</t>
  </si>
  <si>
    <t>H</t>
  </si>
  <si>
    <t>combo</t>
  </si>
  <si>
    <t>baseline_D_-10</t>
  </si>
  <si>
    <t>baseline_T_-10</t>
  </si>
  <si>
    <t>control_D_1</t>
  </si>
  <si>
    <t>control_T_1</t>
  </si>
  <si>
    <t>heat_desiccation_D_2</t>
  </si>
  <si>
    <t>heat_desiccation_T_2</t>
  </si>
  <si>
    <t>heat_desiccation_D_5</t>
  </si>
  <si>
    <t>heat_desiccation_T_5</t>
  </si>
  <si>
    <t>heat_desiccation_D_10</t>
  </si>
  <si>
    <t>heat_desiccation_T_10</t>
  </si>
  <si>
    <t>heat_only_D_1</t>
  </si>
  <si>
    <t>heat_only_T_1</t>
  </si>
  <si>
    <t>heat_only_D_5</t>
  </si>
  <si>
    <t>heat_only_T_5</t>
  </si>
  <si>
    <t>control_D_5</t>
  </si>
  <si>
    <t>control_T_5</t>
  </si>
  <si>
    <t>heat_only_D_10</t>
  </si>
  <si>
    <t>heat_only_T_10</t>
  </si>
  <si>
    <t>CS</t>
  </si>
  <si>
    <t>x</t>
  </si>
  <si>
    <t xml:space="preserve">6-4-3; 6-4-5 </t>
  </si>
  <si>
    <t>Take one from RNA</t>
  </si>
  <si>
    <t>name</t>
  </si>
  <si>
    <t>count</t>
  </si>
  <si>
    <t>control_T_10</t>
  </si>
  <si>
    <t>control_D_10</t>
  </si>
  <si>
    <t>8-4-2?</t>
  </si>
  <si>
    <t>R75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</si>
  <si>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</si>
  <si>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</si>
  <si>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</si>
  <si>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</si>
  <si>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</si>
  <si>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</si>
  <si>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</si>
  <si>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</si>
  <si>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</si>
  <si>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</si>
  <si>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</si>
  <si>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</si>
  <si>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</si>
  <si>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</si>
  <si>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</si>
  <si>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</si>
  <si>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</si>
  <si>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</si>
  <si>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</si>
  <si>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</si>
  <si>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</si>
  <si>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</si>
  <si>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</si>
  <si>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</si>
  <si>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Q13</t>
  </si>
  <si>
    <t>Q14</t>
  </si>
  <si>
    <t>Q15</t>
  </si>
  <si>
    <t>Q16</t>
  </si>
  <si>
    <t>Q17</t>
  </si>
  <si>
    <t>Q18</t>
  </si>
  <si>
    <t>Q19</t>
  </si>
  <si>
    <t>Q20</t>
  </si>
  <si>
    <t>W13</t>
  </si>
  <si>
    <t>W14</t>
  </si>
  <si>
    <t>W15</t>
  </si>
  <si>
    <t>W16</t>
  </si>
  <si>
    <t>W17</t>
  </si>
  <si>
    <t>W18</t>
  </si>
  <si>
    <t>W19</t>
  </si>
  <si>
    <t>W20</t>
  </si>
  <si>
    <t>P10</t>
  </si>
  <si>
    <t>G01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</si>
  <si>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</si>
  <si>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</si>
  <si>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</si>
  <si>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</si>
  <si>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</si>
  <si>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</si>
  <si>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</si>
  <si>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</si>
  <si>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</si>
  <si>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</si>
  <si>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</si>
  <si>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</si>
  <si>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</si>
  <si>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</si>
  <si>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</si>
  <si>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</si>
  <si>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</si>
  <si>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</si>
  <si>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high-priority</t>
  </si>
  <si>
    <t>amount_stock</t>
  </si>
  <si>
    <t>water-add</t>
  </si>
  <si>
    <t>heat</t>
  </si>
  <si>
    <t>desiccation</t>
  </si>
  <si>
    <t>tube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</si>
  <si>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</si>
  <si>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</si>
  <si>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</si>
  <si>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</si>
  <si>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</si>
  <si>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</si>
  <si>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</si>
  <si>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</si>
  <si>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</si>
  <si>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</si>
  <si>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B2</t>
  </si>
  <si>
    <t>B3</t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</si>
  <si>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</si>
  <si>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</si>
  <si>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</si>
  <si>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</si>
  <si>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</si>
  <si>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</si>
  <si>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</si>
  <si>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</si>
  <si>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</si>
  <si>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</si>
  <si>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H2</t>
  </si>
  <si>
    <t>H3</t>
  </si>
  <si>
    <t>A4</t>
  </si>
  <si>
    <t>A5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</si>
  <si>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</si>
  <si>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</si>
  <si>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</si>
  <si>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</si>
  <si>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</si>
  <si>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</si>
  <si>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</si>
  <si>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</si>
  <si>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</si>
  <si>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</si>
  <si>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</si>
  <si>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</si>
  <si>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</si>
  <si>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</si>
  <si>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</si>
  <si>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</si>
  <si>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</si>
  <si>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</si>
  <si>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</si>
  <si>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</si>
  <si>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</si>
  <si>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</si>
  <si>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</si>
  <si>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</si>
  <si>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</si>
  <si>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</si>
  <si>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</si>
  <si>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</si>
  <si>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</si>
  <si>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</si>
  <si>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</si>
  <si>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</si>
  <si>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</si>
  <si>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</si>
  <si>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</si>
  <si>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</si>
  <si>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</si>
  <si>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</si>
  <si>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</si>
  <si>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</si>
  <si>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H4</t>
  </si>
  <si>
    <t>H5</t>
  </si>
  <si>
    <t>H6</t>
  </si>
  <si>
    <t>H7</t>
  </si>
  <si>
    <t>H8</t>
  </si>
  <si>
    <t>H9</t>
  </si>
  <si>
    <t>bioanalyzer_result</t>
  </si>
  <si>
    <t>good</t>
  </si>
  <si>
    <t>RNA samples diluted 1 ul in 49 ul H20 for bioanalyzer to reach 50-5000 pg/ul conc</t>
  </si>
  <si>
    <t>bad</t>
  </si>
  <si>
    <t>okay</t>
  </si>
  <si>
    <t>3.1 ug - 45 ng/ul - 70 ul</t>
  </si>
  <si>
    <t>RNA_ug</t>
  </si>
  <si>
    <t>actual_conc ng/ul</t>
  </si>
  <si>
    <t>A1_D56</t>
  </si>
  <si>
    <t>A2_D58</t>
  </si>
  <si>
    <t>A3_T58</t>
  </si>
  <si>
    <t>A4_M43</t>
  </si>
  <si>
    <t>A5_N47</t>
  </si>
  <si>
    <t>A6_R48</t>
  </si>
  <si>
    <t>A7_N52</t>
  </si>
  <si>
    <t>A8_N56</t>
  </si>
  <si>
    <t>A9_R57</t>
  </si>
  <si>
    <t>B1_M48</t>
  </si>
  <si>
    <t>B2_D54</t>
  </si>
  <si>
    <t>B3_X46</t>
  </si>
  <si>
    <t>B4_M41</t>
  </si>
  <si>
    <t>B5_M42</t>
  </si>
  <si>
    <t>B6_R43</t>
  </si>
  <si>
    <t>B7_N49</t>
  </si>
  <si>
    <t>B8_N54</t>
  </si>
  <si>
    <t>B9_R60</t>
  </si>
  <si>
    <t>C1_M89</t>
  </si>
  <si>
    <t>C2_D55</t>
  </si>
  <si>
    <t>C3_X48</t>
  </si>
  <si>
    <t>C4_M47</t>
  </si>
  <si>
    <t>C5_N46</t>
  </si>
  <si>
    <t>C6_R46</t>
  </si>
  <si>
    <t>C7_N51</t>
  </si>
  <si>
    <t>C8_N48</t>
  </si>
  <si>
    <t>C9_R59</t>
  </si>
  <si>
    <t>D1_M49</t>
  </si>
  <si>
    <t>D2_M90</t>
  </si>
  <si>
    <t>D3_T56</t>
  </si>
  <si>
    <t>D4_M44</t>
  </si>
  <si>
    <t>D5_N44</t>
  </si>
  <si>
    <t>D6_R47</t>
  </si>
  <si>
    <t>D7_N50</t>
  </si>
  <si>
    <t>D8_N58</t>
  </si>
  <si>
    <t>D9_R62</t>
  </si>
  <si>
    <t>E1_M45</t>
  </si>
  <si>
    <t>E2_T62</t>
  </si>
  <si>
    <t>E3_T61</t>
  </si>
  <si>
    <t>E4_N41</t>
  </si>
  <si>
    <t>E5_X44</t>
  </si>
  <si>
    <t>E6_R78</t>
  </si>
  <si>
    <t>E7_N53</t>
  </si>
  <si>
    <t>E8_R55</t>
  </si>
  <si>
    <t>E9_R52</t>
  </si>
  <si>
    <t>F1_M46</t>
  </si>
  <si>
    <t>F2_T60</t>
  </si>
  <si>
    <t>F3_T57</t>
  </si>
  <si>
    <t>F4_N43</t>
  </si>
  <si>
    <t>F5_X43</t>
  </si>
  <si>
    <t>F6_R41</t>
  </si>
  <si>
    <t>F7_N59</t>
  </si>
  <si>
    <t>F8_R56</t>
  </si>
  <si>
    <t>F9_R51</t>
  </si>
  <si>
    <t>G1_D59</t>
  </si>
  <si>
    <t>G2_X47</t>
  </si>
  <si>
    <t>G3_T55</t>
  </si>
  <si>
    <t>G4_N45</t>
  </si>
  <si>
    <t>G5_R50</t>
  </si>
  <si>
    <t>G6_X42</t>
  </si>
  <si>
    <t>G7_N55</t>
  </si>
  <si>
    <t>G8_R58</t>
  </si>
  <si>
    <t>G9_R54</t>
  </si>
  <si>
    <t>H1_D57</t>
  </si>
  <si>
    <t>H2_T59</t>
  </si>
  <si>
    <t>H3_X45</t>
  </si>
  <si>
    <t>H4_N42</t>
  </si>
  <si>
    <t>H5_R42</t>
  </si>
  <si>
    <t>H6_X41</t>
  </si>
  <si>
    <t>H7_N57</t>
  </si>
  <si>
    <t>H8_R53</t>
  </si>
  <si>
    <t>H9_R61</t>
  </si>
  <si>
    <t>concentration [ng/ul]</t>
  </si>
  <si>
    <t>total RNA [ug]</t>
  </si>
  <si>
    <t>volume [ul]</t>
  </si>
  <si>
    <t>full ID</t>
  </si>
  <si>
    <t>96 well plate position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</si>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</sst>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F7F2-2408-4F6C-BC4C-CE36CAD3DA35}">
  <dimension ref="A2"/>
  <sheetViews>
    <sheetView workbookViewId="0">
      <selection activeCell="A3" sqref="A3"/>
    </sheetView>
  </sheetViews>
  <sheetFormatPr defaultRowHeight="14.4" x14ac:dyDescent="0.55000000000000004"/>
  <sheetData>
    <row r="2" spans="1:1" x14ac:dyDescent="0.55000000000000004">
      <c r="A2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8095-108A-4E71-BEB8-D0EB47CE8035}">
  <dimension ref="A1:V233"/>
  <sheetViews>
    <sheetView tabSelected="1" zoomScale="63" zoomScaleNormal="145" workbookViewId="0">
      <pane ySplit="1" topLeftCell="A2" activePane="bottomLeft" state="frozen"/>
      <selection pane="bottomLeft" activeCell="A38" sqref="A38"/>
    </sheetView>
  </sheetViews>
  <sheetFormatPr defaultRowHeight="14.4" x14ac:dyDescent="0.55000000000000004"/>
  <cols>
    <col min="1" max="1" width="8.83984375" style="1"/>
    <col min="2" max="2" width="9.15625" style="1" bestFit="1" customWidth="1"/>
    <col min="3" max="3" width="8.83984375" style="1"/>
    <col min="4" max="4" width="20.68359375" style="1" customWidth="1"/>
    <col min="5" max="6" width="8.83984375" style="1"/>
    <col min="7" max="7" width="20.15625" style="1" bestFit="1" customWidth="1"/>
    <col min="8" max="8" width="8.83984375" style="1"/>
    <col min="9" max="9" width="9.20703125" style="1"/>
    <col min="10" max="10" width="8.83984375" style="1"/>
    <col min="11" max="11" width="10.83984375" style="1" bestFit="1" customWidth="1"/>
    <col min="12" max="12" width="9.20703125" style="1"/>
    <col min="13" max="13" width="19.68359375" style="1" bestFit="1" customWidth="1"/>
    <col min="14" max="15" width="8.83984375" style="1"/>
    <col min="16" max="16" width="10.734375" style="1" bestFit="1" customWidth="1"/>
    <col min="17" max="17" width="16.83984375" style="1" bestFit="1" customWidth="1"/>
  </cols>
  <sheetData>
    <row r="1" spans="1:22" s="14" customFormat="1" x14ac:dyDescent="0.55000000000000004">
      <c r="A1" s="7" t="s">
        <v>5</v>
      </c>
      <c r="B1" s="7" t="s">
        <v>1</v>
      </c>
      <c r="C1" s="7" t="s">
        <v>0</v>
      </c>
      <c r="D1" s="7" t="s">
        <v>2</v>
      </c>
      <c r="E1" s="7" t="s">
        <v>5</v>
      </c>
      <c r="F1" s="7" t="s">
        <v>175</v>
      </c>
      <c r="G1" s="7" t="s">
        <v>190</v>
      </c>
      <c r="H1" s="7" t="s">
        <v>176</v>
      </c>
      <c r="I1" s="7" t="s">
        <v>209</v>
      </c>
      <c r="J1" s="7" t="s">
        <v>177</v>
      </c>
      <c r="K1" s="7" t="s">
        <v>279</v>
      </c>
      <c r="L1" s="7"/>
      <c r="M1" s="7" t="s">
        <v>213</v>
      </c>
      <c r="N1" s="7" t="s">
        <v>214</v>
      </c>
      <c r="O1" s="7"/>
      <c r="P1" s="7" t="s">
        <v>209</v>
      </c>
      <c r="Q1" s="7" t="s">
        <v>177</v>
      </c>
    </row>
    <row r="2" spans="1:22" x14ac:dyDescent="0.55000000000000004">
      <c r="A2" s="3" t="s">
        <v>4</v>
      </c>
      <c r="B2" s="2">
        <v>44370</v>
      </c>
      <c r="C2" s="1">
        <v>-10</v>
      </c>
      <c r="D2" s="1" t="s">
        <v>3</v>
      </c>
      <c r="E2" s="3" t="s">
        <v>4</v>
      </c>
      <c r="F2" s="4" t="s">
        <v>127</v>
      </c>
      <c r="G2" s="4" t="str">
        <f>D2&amp;"_"&amp;F2&amp;"_"&amp;C2</f>
        <v>baseline_D_-10</v>
      </c>
      <c r="I2" s="1" t="s">
        <v>210</v>
      </c>
      <c r="K2"/>
      <c r="M2" s="4" t="s">
        <v>191</v>
      </c>
      <c r="N2" s="1">
        <f>SUMIF(G:G,M2,J:J)</f>
        <v>0</v>
      </c>
      <c r="P2" s="1" t="s">
        <v>211</v>
      </c>
      <c r="Q2" s="1" t="s">
        <v>212</v>
      </c>
      <c r="T2" t="s">
        <v>42</v>
      </c>
      <c r="U2" s="21">
        <v>44754</v>
      </c>
      <c r="V2" t="s">
        <v>210</v>
      </c>
    </row>
    <row r="3" spans="1:22" x14ac:dyDescent="0.55000000000000004">
      <c r="A3" s="3" t="s">
        <v>6</v>
      </c>
      <c r="B3" s="2">
        <v>44370</v>
      </c>
      <c r="C3" s="1">
        <v>-10</v>
      </c>
      <c r="D3" s="1" t="s">
        <v>3</v>
      </c>
      <c r="E3" s="3" t="s">
        <v>6</v>
      </c>
      <c r="F3" s="4" t="s">
        <v>127</v>
      </c>
      <c r="G3" s="4" t="str">
        <f>D3&amp;"_"&amp;F3&amp;"_"&amp;C3</f>
        <v>baseline_D_-10</v>
      </c>
      <c r="I3" s="1" t="s">
        <v>210</v>
      </c>
      <c r="K3"/>
      <c r="M3" s="4" t="s">
        <v>192</v>
      </c>
      <c r="N3" s="1">
        <f>SUMIF(G:G,M3,J:J)</f>
        <v>0</v>
      </c>
      <c r="P3" s="1" t="s">
        <v>211</v>
      </c>
      <c r="Q3" s="1" t="s">
        <v>212</v>
      </c>
      <c r="T3" t="s">
        <v>65</v>
      </c>
      <c r="U3" s="21">
        <v>44754</v>
      </c>
      <c r="V3" t="s">
        <v>210</v>
      </c>
    </row>
    <row r="4" spans="1:22" x14ac:dyDescent="0.55000000000000004">
      <c r="A4" s="3" t="s">
        <v>7</v>
      </c>
      <c r="B4" s="2">
        <v>44370</v>
      </c>
      <c r="C4" s="1">
        <v>-10</v>
      </c>
      <c r="D4" s="1" t="s">
        <v>3</v>
      </c>
      <c r="E4" s="3" t="s">
        <v>7</v>
      </c>
      <c r="F4" s="4" t="s">
        <v>127</v>
      </c>
      <c r="G4" s="4" t="str">
        <f>D4&amp;"_"&amp;F4&amp;"_"&amp;C4</f>
        <v>baseline_D_-10</v>
      </c>
      <c r="I4" s="1" t="s">
        <v>210</v>
      </c>
      <c r="K4"/>
      <c r="T4" t="s">
        <v>58</v>
      </c>
      <c r="U4" s="21">
        <v>44754</v>
      </c>
      <c r="V4" t="s">
        <v>210</v>
      </c>
    </row>
    <row r="5" spans="1:22" x14ac:dyDescent="0.55000000000000004">
      <c r="A5" s="3" t="s">
        <v>8</v>
      </c>
      <c r="B5" s="2">
        <v>44370</v>
      </c>
      <c r="C5" s="1">
        <v>-10</v>
      </c>
      <c r="D5" s="1" t="s">
        <v>3</v>
      </c>
      <c r="E5" s="3" t="s">
        <v>8</v>
      </c>
      <c r="F5" s="4" t="s">
        <v>127</v>
      </c>
      <c r="G5" s="4" t="str">
        <f>D5&amp;"_"&amp;F5&amp;"_"&amp;C5</f>
        <v>baseline_D_-10</v>
      </c>
      <c r="I5" s="1" t="s">
        <v>210</v>
      </c>
      <c r="K5"/>
      <c r="L5" s="1">
        <v>1</v>
      </c>
      <c r="M5" s="4" t="s">
        <v>193</v>
      </c>
      <c r="N5" s="1">
        <f t="shared" ref="N5:N10" si="0">SUMIF(G:G,M5,J:J)</f>
        <v>12</v>
      </c>
      <c r="O5" s="1" t="s">
        <v>210</v>
      </c>
      <c r="T5" t="s">
        <v>39</v>
      </c>
      <c r="U5" s="21">
        <v>44754</v>
      </c>
      <c r="V5" t="s">
        <v>210</v>
      </c>
    </row>
    <row r="6" spans="1:22" x14ac:dyDescent="0.55000000000000004">
      <c r="A6" s="3" t="s">
        <v>9</v>
      </c>
      <c r="B6" s="2">
        <v>44370</v>
      </c>
      <c r="C6" s="1">
        <v>-10</v>
      </c>
      <c r="D6" s="1" t="s">
        <v>3</v>
      </c>
      <c r="E6" s="3" t="s">
        <v>9</v>
      </c>
      <c r="F6" s="4" t="s">
        <v>127</v>
      </c>
      <c r="G6" s="4" t="str">
        <f>D6&amp;"_"&amp;F6&amp;"_"&amp;C6</f>
        <v>baseline_D_-10</v>
      </c>
      <c r="I6" s="1" t="s">
        <v>210</v>
      </c>
      <c r="K6"/>
      <c r="L6" s="1">
        <v>1</v>
      </c>
      <c r="M6" s="4" t="s">
        <v>194</v>
      </c>
      <c r="N6" s="1">
        <f t="shared" si="0"/>
        <v>11</v>
      </c>
      <c r="O6" s="1" t="s">
        <v>210</v>
      </c>
    </row>
    <row r="7" spans="1:22" x14ac:dyDescent="0.55000000000000004">
      <c r="A7" s="3" t="s">
        <v>10</v>
      </c>
      <c r="B7" s="2">
        <v>44370</v>
      </c>
      <c r="C7" s="1">
        <v>-10</v>
      </c>
      <c r="D7" s="1" t="s">
        <v>3</v>
      </c>
      <c r="E7" s="3" t="s">
        <v>10</v>
      </c>
      <c r="F7" s="4" t="s">
        <v>127</v>
      </c>
      <c r="G7" s="4" t="str">
        <f>D7&amp;"_"&amp;F7&amp;"_"&amp;C7</f>
        <v>baseline_D_-10</v>
      </c>
      <c r="I7" s="1" t="s">
        <v>210</v>
      </c>
      <c r="K7"/>
      <c r="L7" s="1">
        <v>1</v>
      </c>
      <c r="M7" s="4" t="s">
        <v>201</v>
      </c>
      <c r="N7" s="1">
        <f t="shared" si="0"/>
        <v>11</v>
      </c>
      <c r="O7" s="1" t="s">
        <v>210</v>
      </c>
    </row>
    <row r="8" spans="1:22" x14ac:dyDescent="0.55000000000000004">
      <c r="A8" s="3" t="s">
        <v>11</v>
      </c>
      <c r="B8" s="2">
        <v>44370</v>
      </c>
      <c r="C8" s="1">
        <v>-10</v>
      </c>
      <c r="D8" s="1" t="s">
        <v>3</v>
      </c>
      <c r="E8" s="3" t="s">
        <v>11</v>
      </c>
      <c r="F8" s="4" t="s">
        <v>127</v>
      </c>
      <c r="G8" s="4" t="str">
        <f>D8&amp;"_"&amp;F8&amp;"_"&amp;C8</f>
        <v>baseline_D_-10</v>
      </c>
      <c r="I8" s="1" t="s">
        <v>210</v>
      </c>
      <c r="K8"/>
      <c r="L8" s="1">
        <v>1</v>
      </c>
      <c r="M8" s="4" t="s">
        <v>202</v>
      </c>
      <c r="N8" s="1">
        <f t="shared" si="0"/>
        <v>12</v>
      </c>
      <c r="O8" s="1" t="s">
        <v>210</v>
      </c>
    </row>
    <row r="9" spans="1:22" x14ac:dyDescent="0.55000000000000004">
      <c r="A9" s="3" t="s">
        <v>12</v>
      </c>
      <c r="B9" s="2">
        <v>44370</v>
      </c>
      <c r="C9" s="1">
        <v>-10</v>
      </c>
      <c r="D9" s="1" t="s">
        <v>3</v>
      </c>
      <c r="E9" s="3" t="s">
        <v>12</v>
      </c>
      <c r="F9" s="4" t="s">
        <v>127</v>
      </c>
      <c r="G9" s="4" t="str">
        <f>D9&amp;"_"&amp;F9&amp;"_"&amp;C9</f>
        <v>baseline_D_-10</v>
      </c>
      <c r="I9" s="1" t="s">
        <v>210</v>
      </c>
      <c r="K9"/>
      <c r="L9" s="1">
        <v>1</v>
      </c>
      <c r="M9" s="4" t="s">
        <v>195</v>
      </c>
      <c r="N9" s="1">
        <f t="shared" si="0"/>
        <v>12</v>
      </c>
      <c r="O9" s="1" t="s">
        <v>210</v>
      </c>
    </row>
    <row r="10" spans="1:22" x14ac:dyDescent="0.55000000000000004">
      <c r="A10" s="3" t="s">
        <v>13</v>
      </c>
      <c r="B10" s="2">
        <v>44370</v>
      </c>
      <c r="C10" s="1">
        <v>-10</v>
      </c>
      <c r="D10" s="1" t="s">
        <v>3</v>
      </c>
      <c r="E10" s="3" t="s">
        <v>13</v>
      </c>
      <c r="F10" s="4" t="s">
        <v>127</v>
      </c>
      <c r="G10" s="4" t="str">
        <f>D10&amp;"_"&amp;F10&amp;"_"&amp;C10</f>
        <v>baseline_D_-10</v>
      </c>
      <c r="I10" s="1" t="s">
        <v>210</v>
      </c>
      <c r="K10"/>
      <c r="L10" s="1">
        <v>1</v>
      </c>
      <c r="M10" s="4" t="s">
        <v>196</v>
      </c>
      <c r="N10" s="1">
        <f t="shared" si="0"/>
        <v>12</v>
      </c>
      <c r="O10" s="1" t="s">
        <v>210</v>
      </c>
    </row>
    <row r="11" spans="1:22" x14ac:dyDescent="0.55000000000000004">
      <c r="A11" s="3" t="s">
        <v>14</v>
      </c>
      <c r="B11" s="2">
        <v>44370</v>
      </c>
      <c r="C11" s="1">
        <v>-10</v>
      </c>
      <c r="D11" s="1" t="s">
        <v>3</v>
      </c>
      <c r="E11" s="3" t="s">
        <v>14</v>
      </c>
      <c r="F11" s="4" t="s">
        <v>127</v>
      </c>
      <c r="G11" s="4" t="str">
        <f>D11&amp;"_"&amp;F11&amp;"_"&amp;C11</f>
        <v>baseline_D_-10</v>
      </c>
      <c r="I11" s="1" t="s">
        <v>210</v>
      </c>
      <c r="K11"/>
      <c r="O11" s="1">
        <f>SUM(N5:N10)</f>
        <v>70</v>
      </c>
    </row>
    <row r="12" spans="1:22" x14ac:dyDescent="0.55000000000000004">
      <c r="A12" s="3" t="s">
        <v>15</v>
      </c>
      <c r="B12" s="2">
        <v>44370</v>
      </c>
      <c r="C12" s="1">
        <v>-10</v>
      </c>
      <c r="D12" s="1" t="s">
        <v>3</v>
      </c>
      <c r="E12" s="3" t="s">
        <v>15</v>
      </c>
      <c r="F12" s="4" t="s">
        <v>127</v>
      </c>
      <c r="G12" s="4" t="str">
        <f>D12&amp;"_"&amp;F12&amp;"_"&amp;C12</f>
        <v>baseline_D_-10</v>
      </c>
      <c r="I12" s="1" t="s">
        <v>210</v>
      </c>
      <c r="K12"/>
      <c r="M12" s="4" t="s">
        <v>205</v>
      </c>
      <c r="N12" s="1">
        <f t="shared" ref="N12:N17" si="1">SUMIF(G:G,M12,J:J)</f>
        <v>10</v>
      </c>
      <c r="Q12" s="1" t="s">
        <v>217</v>
      </c>
    </row>
    <row r="13" spans="1:22" x14ac:dyDescent="0.55000000000000004">
      <c r="A13" s="3" t="s">
        <v>16</v>
      </c>
      <c r="B13" s="2">
        <v>44370</v>
      </c>
      <c r="C13" s="1">
        <v>-10</v>
      </c>
      <c r="D13" s="1" t="s">
        <v>3</v>
      </c>
      <c r="E13" s="3" t="s">
        <v>16</v>
      </c>
      <c r="F13" s="4" t="s">
        <v>127</v>
      </c>
      <c r="G13" s="4" t="str">
        <f>D13&amp;"_"&amp;F13&amp;"_"&amp;C13</f>
        <v>baseline_D_-10</v>
      </c>
      <c r="I13" s="1" t="s">
        <v>210</v>
      </c>
      <c r="K13"/>
      <c r="M13" s="4" t="s">
        <v>206</v>
      </c>
      <c r="N13" s="1">
        <f t="shared" si="1"/>
        <v>10</v>
      </c>
    </row>
    <row r="14" spans="1:22" x14ac:dyDescent="0.55000000000000004">
      <c r="A14" s="3" t="s">
        <v>17</v>
      </c>
      <c r="B14" s="2">
        <v>44370</v>
      </c>
      <c r="C14" s="1">
        <v>-10</v>
      </c>
      <c r="D14" s="1" t="s">
        <v>3</v>
      </c>
      <c r="E14" s="3" t="s">
        <v>17</v>
      </c>
      <c r="F14" s="4" t="s">
        <v>128</v>
      </c>
      <c r="G14" s="4" t="str">
        <f>D14&amp;"_"&amp;F14&amp;"_"&amp;C14</f>
        <v>baseline_T_-10</v>
      </c>
      <c r="I14" s="1" t="s">
        <v>210</v>
      </c>
      <c r="K14" s="1">
        <v>1</v>
      </c>
      <c r="M14" s="4" t="s">
        <v>203</v>
      </c>
      <c r="N14" s="1">
        <f t="shared" si="1"/>
        <v>12</v>
      </c>
    </row>
    <row r="15" spans="1:22" x14ac:dyDescent="0.55000000000000004">
      <c r="A15" s="3" t="s">
        <v>18</v>
      </c>
      <c r="B15" s="2">
        <v>44370</v>
      </c>
      <c r="C15" s="1">
        <v>-10</v>
      </c>
      <c r="D15" s="1" t="s">
        <v>3</v>
      </c>
      <c r="E15" s="3" t="s">
        <v>18</v>
      </c>
      <c r="F15" s="4" t="s">
        <v>128</v>
      </c>
      <c r="G15" s="4" t="str">
        <f>D15&amp;"_"&amp;F15&amp;"_"&amp;C15</f>
        <v>baseline_T_-10</v>
      </c>
      <c r="I15" s="1" t="s">
        <v>210</v>
      </c>
      <c r="K15" s="1">
        <v>1</v>
      </c>
      <c r="M15" s="4" t="s">
        <v>204</v>
      </c>
      <c r="N15" s="1">
        <f t="shared" si="1"/>
        <v>12</v>
      </c>
    </row>
    <row r="16" spans="1:22" x14ac:dyDescent="0.55000000000000004">
      <c r="A16" s="3" t="s">
        <v>19</v>
      </c>
      <c r="B16" s="2">
        <v>44370</v>
      </c>
      <c r="C16" s="1">
        <v>-10</v>
      </c>
      <c r="D16" s="1" t="s">
        <v>3</v>
      </c>
      <c r="E16" s="3" t="s">
        <v>19</v>
      </c>
      <c r="F16" s="4" t="s">
        <v>128</v>
      </c>
      <c r="G16" s="4" t="str">
        <f>D16&amp;"_"&amp;F16&amp;"_"&amp;C16</f>
        <v>baseline_T_-10</v>
      </c>
      <c r="I16" s="1" t="s">
        <v>210</v>
      </c>
      <c r="K16" s="1">
        <v>1</v>
      </c>
      <c r="M16" s="4" t="s">
        <v>197</v>
      </c>
      <c r="N16" s="1">
        <f t="shared" si="1"/>
        <v>13</v>
      </c>
    </row>
    <row r="17" spans="1:18" x14ac:dyDescent="0.55000000000000004">
      <c r="A17" s="3" t="s">
        <v>20</v>
      </c>
      <c r="B17" s="2">
        <v>44370</v>
      </c>
      <c r="C17" s="1">
        <v>-10</v>
      </c>
      <c r="D17" s="1" t="s">
        <v>3</v>
      </c>
      <c r="E17" s="3" t="s">
        <v>20</v>
      </c>
      <c r="F17" s="4" t="s">
        <v>128</v>
      </c>
      <c r="G17" s="4" t="str">
        <f>D17&amp;"_"&amp;F17&amp;"_"&amp;C17</f>
        <v>baseline_T_-10</v>
      </c>
      <c r="I17" s="1" t="s">
        <v>210</v>
      </c>
      <c r="K17" s="1">
        <v>1</v>
      </c>
      <c r="M17" s="4" t="s">
        <v>198</v>
      </c>
      <c r="N17" s="1">
        <f t="shared" si="1"/>
        <v>13</v>
      </c>
    </row>
    <row r="18" spans="1:18" x14ac:dyDescent="0.55000000000000004">
      <c r="A18" s="3" t="s">
        <v>21</v>
      </c>
      <c r="B18" s="2">
        <v>44370</v>
      </c>
      <c r="C18" s="1">
        <v>-10</v>
      </c>
      <c r="D18" s="1" t="s">
        <v>3</v>
      </c>
      <c r="E18" s="3" t="s">
        <v>21</v>
      </c>
      <c r="F18" s="4" t="s">
        <v>128</v>
      </c>
      <c r="G18" s="4" t="str">
        <f>D18&amp;"_"&amp;F18&amp;"_"&amp;C18</f>
        <v>baseline_T_-10</v>
      </c>
      <c r="I18" s="1" t="s">
        <v>210</v>
      </c>
      <c r="K18" s="1">
        <v>1</v>
      </c>
    </row>
    <row r="19" spans="1:18" x14ac:dyDescent="0.55000000000000004">
      <c r="A19" s="3" t="s">
        <v>22</v>
      </c>
      <c r="B19" s="2">
        <v>44370</v>
      </c>
      <c r="C19" s="1">
        <v>-10</v>
      </c>
      <c r="D19" s="1" t="s">
        <v>3</v>
      </c>
      <c r="E19" s="3" t="s">
        <v>22</v>
      </c>
      <c r="F19" s="4" t="s">
        <v>128</v>
      </c>
      <c r="G19" s="4" t="str">
        <f>D19&amp;"_"&amp;F19&amp;"_"&amp;C19</f>
        <v>baseline_T_-10</v>
      </c>
      <c r="I19" s="1" t="s">
        <v>210</v>
      </c>
      <c r="K19" s="1">
        <v>1</v>
      </c>
      <c r="M19" s="4" t="s">
        <v>216</v>
      </c>
      <c r="N19" s="1">
        <f t="shared" ref="N19:N24" si="2">SUMIF(G:G,M19,J:J)</f>
        <v>12</v>
      </c>
    </row>
    <row r="20" spans="1:18" x14ac:dyDescent="0.55000000000000004">
      <c r="A20" s="3" t="s">
        <v>23</v>
      </c>
      <c r="B20" s="2">
        <v>44370</v>
      </c>
      <c r="C20" s="1">
        <v>-10</v>
      </c>
      <c r="D20" s="1" t="s">
        <v>3</v>
      </c>
      <c r="E20" s="3" t="s">
        <v>23</v>
      </c>
      <c r="F20" s="4" t="s">
        <v>128</v>
      </c>
      <c r="G20" s="4" t="str">
        <f>D20&amp;"_"&amp;F20&amp;"_"&amp;C20</f>
        <v>baseline_T_-10</v>
      </c>
      <c r="I20" s="1" t="s">
        <v>210</v>
      </c>
      <c r="K20" s="1">
        <v>1</v>
      </c>
      <c r="M20" s="4" t="s">
        <v>215</v>
      </c>
      <c r="N20" s="1">
        <f t="shared" si="2"/>
        <v>12</v>
      </c>
    </row>
    <row r="21" spans="1:18" x14ac:dyDescent="0.55000000000000004">
      <c r="A21" s="3" t="s">
        <v>24</v>
      </c>
      <c r="B21" s="2">
        <v>44370</v>
      </c>
      <c r="C21" s="1">
        <v>-10</v>
      </c>
      <c r="D21" s="1" t="s">
        <v>3</v>
      </c>
      <c r="E21" s="3" t="s">
        <v>24</v>
      </c>
      <c r="F21" s="4" t="s">
        <v>128</v>
      </c>
      <c r="G21" s="4" t="str">
        <f>D21&amp;"_"&amp;F21&amp;"_"&amp;C21</f>
        <v>baseline_T_-10</v>
      </c>
      <c r="I21" s="1" t="s">
        <v>210</v>
      </c>
      <c r="K21" s="1">
        <v>1</v>
      </c>
      <c r="M21" s="4" t="s">
        <v>207</v>
      </c>
      <c r="N21" s="1">
        <f t="shared" si="2"/>
        <v>10</v>
      </c>
    </row>
    <row r="22" spans="1:18" x14ac:dyDescent="0.55000000000000004">
      <c r="A22" s="3" t="s">
        <v>25</v>
      </c>
      <c r="B22" s="2">
        <v>44370</v>
      </c>
      <c r="C22" s="1">
        <v>-10</v>
      </c>
      <c r="D22" s="1" t="s">
        <v>3</v>
      </c>
      <c r="E22" s="3" t="s">
        <v>25</v>
      </c>
      <c r="F22" s="4" t="s">
        <v>128</v>
      </c>
      <c r="G22" s="4" t="str">
        <f>D22&amp;"_"&amp;F22&amp;"_"&amp;C22</f>
        <v>baseline_T_-10</v>
      </c>
      <c r="I22" s="1" t="s">
        <v>210</v>
      </c>
      <c r="K22" s="1">
        <v>1</v>
      </c>
      <c r="M22" s="4" t="s">
        <v>208</v>
      </c>
      <c r="N22" s="1">
        <f t="shared" si="2"/>
        <v>10</v>
      </c>
    </row>
    <row r="23" spans="1:18" x14ac:dyDescent="0.55000000000000004">
      <c r="A23" s="3" t="s">
        <v>26</v>
      </c>
      <c r="B23" s="2">
        <v>44370</v>
      </c>
      <c r="C23" s="1">
        <v>-10</v>
      </c>
      <c r="D23" s="1" t="s">
        <v>3</v>
      </c>
      <c r="E23" s="3" t="s">
        <v>26</v>
      </c>
      <c r="F23" s="4" t="s">
        <v>128</v>
      </c>
      <c r="G23" s="4" t="str">
        <f>D23&amp;"_"&amp;F23&amp;"_"&amp;C23</f>
        <v>baseline_T_-10</v>
      </c>
      <c r="I23" s="1" t="s">
        <v>210</v>
      </c>
      <c r="K23" s="1">
        <v>1</v>
      </c>
      <c r="M23" s="4" t="s">
        <v>199</v>
      </c>
      <c r="N23" s="1">
        <f t="shared" si="2"/>
        <v>11</v>
      </c>
    </row>
    <row r="24" spans="1:18" x14ac:dyDescent="0.55000000000000004">
      <c r="A24" s="3" t="s">
        <v>27</v>
      </c>
      <c r="B24" s="2">
        <v>44370</v>
      </c>
      <c r="C24" s="1">
        <v>-10</v>
      </c>
      <c r="D24" s="1" t="s">
        <v>3</v>
      </c>
      <c r="E24" s="3" t="s">
        <v>27</v>
      </c>
      <c r="F24" s="4" t="s">
        <v>128</v>
      </c>
      <c r="G24" s="4" t="str">
        <f>D24&amp;"_"&amp;F24&amp;"_"&amp;C24</f>
        <v>baseline_T_-10</v>
      </c>
      <c r="I24" s="1" t="s">
        <v>210</v>
      </c>
      <c r="K24" s="1">
        <v>1</v>
      </c>
      <c r="M24" s="4" t="s">
        <v>200</v>
      </c>
      <c r="N24" s="1">
        <f t="shared" si="2"/>
        <v>11</v>
      </c>
    </row>
    <row r="25" spans="1:18" x14ac:dyDescent="0.55000000000000004">
      <c r="A25" s="3" t="s">
        <v>28</v>
      </c>
      <c r="B25" s="2">
        <v>44370</v>
      </c>
      <c r="C25" s="1">
        <v>-10</v>
      </c>
      <c r="D25" s="1" t="s">
        <v>3</v>
      </c>
      <c r="E25" s="3" t="s">
        <v>28</v>
      </c>
      <c r="F25" s="4" t="s">
        <v>128</v>
      </c>
      <c r="G25" s="4" t="str">
        <f>D25&amp;"_"&amp;F25&amp;"_"&amp;C25</f>
        <v>baseline_T_-10</v>
      </c>
      <c r="I25" s="1" t="s">
        <v>210</v>
      </c>
      <c r="K25" s="1">
        <v>1</v>
      </c>
    </row>
    <row r="26" spans="1:18" x14ac:dyDescent="0.55000000000000004">
      <c r="A26" s="3" t="s">
        <v>29</v>
      </c>
      <c r="B26" s="2">
        <v>44389</v>
      </c>
      <c r="C26" s="1">
        <v>1</v>
      </c>
      <c r="D26" s="4" t="s">
        <v>77</v>
      </c>
      <c r="E26" s="3" t="s">
        <v>29</v>
      </c>
      <c r="F26" s="4" t="s">
        <v>127</v>
      </c>
      <c r="G26" s="4" t="str">
        <f>D26&amp;"_"&amp;F26&amp;"_"&amp;C26</f>
        <v>control_D_1</v>
      </c>
      <c r="H26" s="1">
        <v>1</v>
      </c>
      <c r="J26" s="1">
        <v>1</v>
      </c>
      <c r="K26" s="1">
        <v>1</v>
      </c>
    </row>
    <row r="27" spans="1:18" x14ac:dyDescent="0.55000000000000004">
      <c r="A27" s="3" t="s">
        <v>30</v>
      </c>
      <c r="B27" s="2">
        <v>44389</v>
      </c>
      <c r="C27" s="1">
        <v>1</v>
      </c>
      <c r="D27" s="4" t="s">
        <v>77</v>
      </c>
      <c r="E27" s="3" t="s">
        <v>30</v>
      </c>
      <c r="F27" s="4" t="s">
        <v>127</v>
      </c>
      <c r="G27" s="4" t="str">
        <f>D27&amp;"_"&amp;F27&amp;"_"&amp;C27</f>
        <v>control_D_1</v>
      </c>
      <c r="H27" s="1">
        <v>1</v>
      </c>
      <c r="J27" s="1">
        <v>1</v>
      </c>
      <c r="K27" s="1">
        <v>1</v>
      </c>
      <c r="N27" s="1">
        <f>SUM(N2:N24)</f>
        <v>206</v>
      </c>
      <c r="P27" s="1">
        <v>96</v>
      </c>
      <c r="Q27" s="1">
        <v>69</v>
      </c>
      <c r="R27">
        <f>SUM(P27:Q27)</f>
        <v>165</v>
      </c>
    </row>
    <row r="28" spans="1:18" x14ac:dyDescent="0.55000000000000004">
      <c r="A28" s="3" t="s">
        <v>31</v>
      </c>
      <c r="B28" s="2">
        <v>44389</v>
      </c>
      <c r="C28" s="1">
        <v>1</v>
      </c>
      <c r="D28" s="4" t="s">
        <v>77</v>
      </c>
      <c r="E28" s="3" t="s">
        <v>31</v>
      </c>
      <c r="F28" s="4" t="s">
        <v>127</v>
      </c>
      <c r="G28" s="4" t="str">
        <f>D28&amp;"_"&amp;F28&amp;"_"&amp;C28</f>
        <v>control_D_1</v>
      </c>
      <c r="H28" s="1">
        <v>1</v>
      </c>
      <c r="J28" s="1">
        <v>1</v>
      </c>
      <c r="K28" s="1">
        <v>1</v>
      </c>
    </row>
    <row r="29" spans="1:18" x14ac:dyDescent="0.55000000000000004">
      <c r="A29" s="3" t="s">
        <v>32</v>
      </c>
      <c r="B29" s="2">
        <v>44389</v>
      </c>
      <c r="C29" s="1">
        <v>1</v>
      </c>
      <c r="D29" s="4" t="s">
        <v>77</v>
      </c>
      <c r="E29" s="3" t="s">
        <v>32</v>
      </c>
      <c r="F29" s="4" t="s">
        <v>127</v>
      </c>
      <c r="G29" s="4" t="str">
        <f>D29&amp;"_"&amp;F29&amp;"_"&amp;C29</f>
        <v>control_D_1</v>
      </c>
      <c r="H29" s="1">
        <v>1</v>
      </c>
      <c r="J29" s="1">
        <v>1</v>
      </c>
      <c r="K29"/>
    </row>
    <row r="30" spans="1:18" x14ac:dyDescent="0.55000000000000004">
      <c r="A30" s="3" t="s">
        <v>33</v>
      </c>
      <c r="B30" s="2">
        <v>44389</v>
      </c>
      <c r="C30" s="1">
        <v>1</v>
      </c>
      <c r="D30" s="4" t="s">
        <v>77</v>
      </c>
      <c r="E30" s="3" t="s">
        <v>33</v>
      </c>
      <c r="F30" s="4" t="s">
        <v>127</v>
      </c>
      <c r="G30" s="4" t="str">
        <f>D30&amp;"_"&amp;F30&amp;"_"&amp;C30</f>
        <v>control_D_1</v>
      </c>
      <c r="H30" s="1">
        <v>1</v>
      </c>
      <c r="J30" s="1">
        <v>1</v>
      </c>
      <c r="K30"/>
    </row>
    <row r="31" spans="1:18" x14ac:dyDescent="0.55000000000000004">
      <c r="A31" s="3" t="s">
        <v>34</v>
      </c>
      <c r="B31" s="2">
        <v>44389</v>
      </c>
      <c r="C31" s="1">
        <v>1</v>
      </c>
      <c r="D31" s="4" t="s">
        <v>77</v>
      </c>
      <c r="E31" s="3" t="s">
        <v>34</v>
      </c>
      <c r="F31" s="4" t="s">
        <v>127</v>
      </c>
      <c r="G31" s="4" t="str">
        <f>D31&amp;"_"&amp;F31&amp;"_"&amp;C31</f>
        <v>control_D_1</v>
      </c>
      <c r="H31" s="1">
        <v>1</v>
      </c>
      <c r="J31" s="1">
        <v>1</v>
      </c>
      <c r="K31"/>
    </row>
    <row r="32" spans="1:18" x14ac:dyDescent="0.55000000000000004">
      <c r="A32" s="3" t="s">
        <v>39</v>
      </c>
      <c r="B32" s="2">
        <v>44389</v>
      </c>
      <c r="C32" s="1">
        <v>1</v>
      </c>
      <c r="D32" s="4" t="s">
        <v>77</v>
      </c>
      <c r="E32" s="3" t="s">
        <v>39</v>
      </c>
      <c r="F32" s="4" t="s">
        <v>127</v>
      </c>
      <c r="G32" s="4" t="str">
        <f>D32&amp;"_"&amp;F32&amp;"_"&amp;C32</f>
        <v>control_D_1</v>
      </c>
      <c r="H32" s="1">
        <v>1</v>
      </c>
      <c r="J32" s="1">
        <v>1</v>
      </c>
      <c r="K32"/>
    </row>
    <row r="33" spans="1:11" x14ac:dyDescent="0.55000000000000004">
      <c r="A33" s="3" t="s">
        <v>40</v>
      </c>
      <c r="B33" s="2">
        <v>44389</v>
      </c>
      <c r="C33" s="1">
        <v>1</v>
      </c>
      <c r="D33" s="4" t="s">
        <v>77</v>
      </c>
      <c r="E33" s="3" t="s">
        <v>40</v>
      </c>
      <c r="F33" s="4" t="s">
        <v>127</v>
      </c>
      <c r="G33" s="4" t="str">
        <f>D33&amp;"_"&amp;F33&amp;"_"&amp;C33</f>
        <v>control_D_1</v>
      </c>
      <c r="H33" s="1">
        <v>1</v>
      </c>
      <c r="J33" s="1">
        <v>1</v>
      </c>
      <c r="K33"/>
    </row>
    <row r="34" spans="1:11" x14ac:dyDescent="0.55000000000000004">
      <c r="A34" s="3" t="s">
        <v>42</v>
      </c>
      <c r="B34" s="2">
        <v>44389</v>
      </c>
      <c r="C34" s="1">
        <v>1</v>
      </c>
      <c r="D34" s="4" t="s">
        <v>77</v>
      </c>
      <c r="E34" s="3" t="s">
        <v>42</v>
      </c>
      <c r="F34" s="4" t="s">
        <v>127</v>
      </c>
      <c r="G34" s="4" t="str">
        <f>D34&amp;"_"&amp;F34&amp;"_"&amp;C34</f>
        <v>control_D_1</v>
      </c>
      <c r="H34" s="1">
        <v>1</v>
      </c>
      <c r="J34" s="1">
        <v>1</v>
      </c>
      <c r="K34"/>
    </row>
    <row r="35" spans="1:11" x14ac:dyDescent="0.55000000000000004">
      <c r="A35" s="3" t="s">
        <v>43</v>
      </c>
      <c r="B35" s="2">
        <v>44389</v>
      </c>
      <c r="C35" s="1">
        <v>1</v>
      </c>
      <c r="D35" s="4" t="s">
        <v>77</v>
      </c>
      <c r="E35" s="3" t="s">
        <v>43</v>
      </c>
      <c r="F35" s="4" t="s">
        <v>127</v>
      </c>
      <c r="G35" s="4" t="str">
        <f>D35&amp;"_"&amp;F35&amp;"_"&amp;C35</f>
        <v>control_D_1</v>
      </c>
      <c r="H35" s="1">
        <v>1</v>
      </c>
      <c r="J35" s="1">
        <v>1</v>
      </c>
      <c r="K35"/>
    </row>
    <row r="36" spans="1:11" x14ac:dyDescent="0.55000000000000004">
      <c r="A36" s="3" t="s">
        <v>44</v>
      </c>
      <c r="B36" s="2">
        <v>44389</v>
      </c>
      <c r="C36" s="1">
        <v>1</v>
      </c>
      <c r="D36" s="4" t="s">
        <v>77</v>
      </c>
      <c r="E36" s="3" t="s">
        <v>44</v>
      </c>
      <c r="F36" s="4" t="s">
        <v>127</v>
      </c>
      <c r="G36" s="4" t="str">
        <f>D36&amp;"_"&amp;F36&amp;"_"&amp;C36</f>
        <v>control_D_1</v>
      </c>
      <c r="H36" s="1">
        <v>1</v>
      </c>
      <c r="J36" s="1">
        <v>1</v>
      </c>
      <c r="K36"/>
    </row>
    <row r="37" spans="1:11" x14ac:dyDescent="0.55000000000000004">
      <c r="A37" s="3" t="s">
        <v>45</v>
      </c>
      <c r="B37" s="2">
        <v>44389</v>
      </c>
      <c r="C37" s="1">
        <v>1</v>
      </c>
      <c r="D37" s="4" t="s">
        <v>77</v>
      </c>
      <c r="E37" s="3" t="s">
        <v>45</v>
      </c>
      <c r="F37" s="4" t="s">
        <v>127</v>
      </c>
      <c r="G37" s="4" t="str">
        <f>D37&amp;"_"&amp;F37&amp;"_"&amp;C37</f>
        <v>control_D_1</v>
      </c>
      <c r="H37" s="1">
        <v>1</v>
      </c>
      <c r="J37" s="1">
        <v>1</v>
      </c>
      <c r="K37"/>
    </row>
    <row r="38" spans="1:11" x14ac:dyDescent="0.55000000000000004">
      <c r="A38" s="1" t="s">
        <v>151</v>
      </c>
      <c r="B38" s="6">
        <v>44406</v>
      </c>
      <c r="C38" s="1">
        <v>10</v>
      </c>
      <c r="D38" s="1" t="s">
        <v>77</v>
      </c>
      <c r="E38" s="1" t="s">
        <v>151</v>
      </c>
      <c r="F38" s="4" t="s">
        <v>127</v>
      </c>
      <c r="G38" s="4" t="str">
        <f>D38&amp;"_"&amp;F38&amp;"_"&amp;C38</f>
        <v>control_D_10</v>
      </c>
      <c r="J38" s="1">
        <v>1</v>
      </c>
      <c r="K38"/>
    </row>
    <row r="39" spans="1:11" x14ac:dyDescent="0.55000000000000004">
      <c r="A39" s="1" t="s">
        <v>152</v>
      </c>
      <c r="B39" s="6">
        <v>44406</v>
      </c>
      <c r="C39" s="1">
        <v>10</v>
      </c>
      <c r="D39" s="1" t="s">
        <v>77</v>
      </c>
      <c r="E39" s="1" t="s">
        <v>152</v>
      </c>
      <c r="F39" s="4" t="s">
        <v>127</v>
      </c>
      <c r="G39" s="4" t="str">
        <f>D39&amp;"_"&amp;F39&amp;"_"&amp;C39</f>
        <v>control_D_10</v>
      </c>
      <c r="J39" s="1">
        <v>1</v>
      </c>
      <c r="K39"/>
    </row>
    <row r="40" spans="1:11" x14ac:dyDescent="0.55000000000000004">
      <c r="A40" s="1" t="s">
        <v>153</v>
      </c>
      <c r="B40" s="6">
        <v>44406</v>
      </c>
      <c r="C40" s="1">
        <v>10</v>
      </c>
      <c r="D40" s="1" t="s">
        <v>77</v>
      </c>
      <c r="E40" s="1" t="s">
        <v>153</v>
      </c>
      <c r="F40" s="4" t="s">
        <v>127</v>
      </c>
      <c r="G40" s="4" t="str">
        <f>D40&amp;"_"&amp;F40&amp;"_"&amp;C40</f>
        <v>control_D_10</v>
      </c>
      <c r="J40" s="1">
        <v>1</v>
      </c>
      <c r="K40"/>
    </row>
    <row r="41" spans="1:11" x14ac:dyDescent="0.55000000000000004">
      <c r="A41" s="1" t="s">
        <v>154</v>
      </c>
      <c r="B41" s="6">
        <v>44406</v>
      </c>
      <c r="C41" s="1">
        <v>10</v>
      </c>
      <c r="D41" s="1" t="s">
        <v>77</v>
      </c>
      <c r="E41" s="1" t="s">
        <v>154</v>
      </c>
      <c r="F41" s="4" t="s">
        <v>127</v>
      </c>
      <c r="G41" s="4" t="str">
        <f>D41&amp;"_"&amp;F41&amp;"_"&amp;C41</f>
        <v>control_D_10</v>
      </c>
      <c r="J41" s="1">
        <v>1</v>
      </c>
      <c r="K41" s="1">
        <v>1</v>
      </c>
    </row>
    <row r="42" spans="1:11" x14ac:dyDescent="0.55000000000000004">
      <c r="A42" s="1" t="s">
        <v>155</v>
      </c>
      <c r="B42" s="6">
        <v>44406</v>
      </c>
      <c r="C42" s="1">
        <v>10</v>
      </c>
      <c r="D42" s="1" t="s">
        <v>77</v>
      </c>
      <c r="E42" s="1" t="s">
        <v>155</v>
      </c>
      <c r="F42" s="4" t="s">
        <v>127</v>
      </c>
      <c r="G42" s="4" t="str">
        <f>D42&amp;"_"&amp;F42&amp;"_"&amp;C42</f>
        <v>control_D_10</v>
      </c>
      <c r="J42" s="1">
        <v>1</v>
      </c>
      <c r="K42" s="1">
        <v>1</v>
      </c>
    </row>
    <row r="43" spans="1:11" x14ac:dyDescent="0.55000000000000004">
      <c r="A43" s="1" t="s">
        <v>156</v>
      </c>
      <c r="B43" s="6">
        <v>44406</v>
      </c>
      <c r="C43" s="1">
        <v>10</v>
      </c>
      <c r="D43" s="1" t="s">
        <v>77</v>
      </c>
      <c r="E43" s="1" t="s">
        <v>156</v>
      </c>
      <c r="F43" s="4" t="s">
        <v>127</v>
      </c>
      <c r="G43" s="4" t="str">
        <f>D43&amp;"_"&amp;F43&amp;"_"&amp;C43</f>
        <v>control_D_10</v>
      </c>
      <c r="J43" s="1">
        <v>1</v>
      </c>
      <c r="K43"/>
    </row>
    <row r="44" spans="1:11" x14ac:dyDescent="0.55000000000000004">
      <c r="A44" s="1" t="s">
        <v>157</v>
      </c>
      <c r="B44" s="6">
        <v>44406</v>
      </c>
      <c r="C44" s="1">
        <v>10</v>
      </c>
      <c r="D44" s="1" t="s">
        <v>77</v>
      </c>
      <c r="E44" s="1" t="s">
        <v>157</v>
      </c>
      <c r="F44" s="4" t="s">
        <v>127</v>
      </c>
      <c r="G44" s="4" t="str">
        <f>D44&amp;"_"&amp;F44&amp;"_"&amp;C44</f>
        <v>control_D_10</v>
      </c>
      <c r="J44" s="1">
        <v>1</v>
      </c>
      <c r="K44"/>
    </row>
    <row r="45" spans="1:11" x14ac:dyDescent="0.55000000000000004">
      <c r="A45" s="1" t="s">
        <v>158</v>
      </c>
      <c r="B45" s="6">
        <v>44406</v>
      </c>
      <c r="C45" s="1">
        <v>10</v>
      </c>
      <c r="D45" s="1" t="s">
        <v>77</v>
      </c>
      <c r="E45" s="1" t="s">
        <v>158</v>
      </c>
      <c r="F45" s="4" t="s">
        <v>127</v>
      </c>
      <c r="G45" s="4" t="str">
        <f>D45&amp;"_"&amp;F45&amp;"_"&amp;C45</f>
        <v>control_D_10</v>
      </c>
      <c r="J45" s="1">
        <v>1</v>
      </c>
      <c r="K45"/>
    </row>
    <row r="46" spans="1:11" x14ac:dyDescent="0.55000000000000004">
      <c r="A46" s="1" t="s">
        <v>159</v>
      </c>
      <c r="B46" s="6">
        <v>44406</v>
      </c>
      <c r="C46" s="1">
        <v>10</v>
      </c>
      <c r="D46" s="1" t="s">
        <v>77</v>
      </c>
      <c r="E46" s="1" t="s">
        <v>159</v>
      </c>
      <c r="F46" s="4" t="s">
        <v>127</v>
      </c>
      <c r="G46" s="4" t="str">
        <f>D46&amp;"_"&amp;F46&amp;"_"&amp;C46</f>
        <v>control_D_10</v>
      </c>
      <c r="J46" s="1">
        <v>1</v>
      </c>
      <c r="K46"/>
    </row>
    <row r="47" spans="1:11" x14ac:dyDescent="0.55000000000000004">
      <c r="A47" s="1" t="s">
        <v>160</v>
      </c>
      <c r="B47" s="6">
        <v>44406</v>
      </c>
      <c r="C47" s="1">
        <v>10</v>
      </c>
      <c r="D47" s="1" t="s">
        <v>77</v>
      </c>
      <c r="E47" s="1" t="s">
        <v>160</v>
      </c>
      <c r="F47" s="4" t="s">
        <v>127</v>
      </c>
      <c r="G47" s="4" t="str">
        <f>D47&amp;"_"&amp;F47&amp;"_"&amp;C47</f>
        <v>control_D_10</v>
      </c>
      <c r="J47" s="1">
        <v>1</v>
      </c>
      <c r="K47"/>
    </row>
    <row r="48" spans="1:11" x14ac:dyDescent="0.55000000000000004">
      <c r="A48" s="1" t="s">
        <v>161</v>
      </c>
      <c r="B48" s="6">
        <v>44406</v>
      </c>
      <c r="C48" s="1">
        <v>10</v>
      </c>
      <c r="D48" s="1" t="s">
        <v>77</v>
      </c>
      <c r="E48" s="1" t="s">
        <v>161</v>
      </c>
      <c r="F48" s="4" t="s">
        <v>127</v>
      </c>
      <c r="G48" s="4" t="str">
        <f>D48&amp;"_"&amp;F48&amp;"_"&amp;C48</f>
        <v>control_D_10</v>
      </c>
      <c r="J48" s="1">
        <v>1</v>
      </c>
      <c r="K48"/>
    </row>
    <row r="49" spans="1:11" x14ac:dyDescent="0.55000000000000004">
      <c r="A49" s="1" t="s">
        <v>162</v>
      </c>
      <c r="B49" s="6">
        <v>44406</v>
      </c>
      <c r="C49" s="1">
        <v>10</v>
      </c>
      <c r="D49" s="1" t="s">
        <v>77</v>
      </c>
      <c r="E49" s="1" t="s">
        <v>162</v>
      </c>
      <c r="F49" s="4" t="s">
        <v>127</v>
      </c>
      <c r="G49" s="4" t="str">
        <f>D49&amp;"_"&amp;F49&amp;"_"&amp;C49</f>
        <v>control_D_10</v>
      </c>
      <c r="J49" s="1">
        <v>1</v>
      </c>
      <c r="K49" s="1">
        <v>1</v>
      </c>
    </row>
    <row r="50" spans="1:11" x14ac:dyDescent="0.55000000000000004">
      <c r="A50" s="1" t="s">
        <v>261</v>
      </c>
      <c r="C50" s="1">
        <v>5</v>
      </c>
      <c r="D50" s="1" t="s">
        <v>77</v>
      </c>
      <c r="F50" s="1" t="s">
        <v>127</v>
      </c>
      <c r="G50" s="1" t="str">
        <f>D50&amp;"_"&amp;F50&amp;"_"&amp;C50</f>
        <v>control_D_5</v>
      </c>
      <c r="J50" s="1">
        <v>1</v>
      </c>
      <c r="K50" s="1">
        <v>1</v>
      </c>
    </row>
    <row r="51" spans="1:11" x14ac:dyDescent="0.55000000000000004">
      <c r="A51" s="1" t="s">
        <v>262</v>
      </c>
      <c r="C51" s="1">
        <v>5</v>
      </c>
      <c r="D51" s="1" t="s">
        <v>77</v>
      </c>
      <c r="F51" s="1" t="s">
        <v>127</v>
      </c>
      <c r="G51" s="1" t="str">
        <f>D51&amp;"_"&amp;F51&amp;"_"&amp;C51</f>
        <v>control_D_5</v>
      </c>
      <c r="J51" s="1">
        <v>1</v>
      </c>
      <c r="K51" s="1">
        <v>1</v>
      </c>
    </row>
    <row r="52" spans="1:11" x14ac:dyDescent="0.55000000000000004">
      <c r="A52" s="1" t="s">
        <v>263</v>
      </c>
      <c r="C52" s="1">
        <v>5</v>
      </c>
      <c r="D52" s="1" t="s">
        <v>77</v>
      </c>
      <c r="F52" s="1" t="s">
        <v>127</v>
      </c>
      <c r="G52" s="1" t="str">
        <f>D52&amp;"_"&amp;F52&amp;"_"&amp;C52</f>
        <v>control_D_5</v>
      </c>
      <c r="J52" s="1">
        <v>1</v>
      </c>
      <c r="K52" s="1">
        <v>1</v>
      </c>
    </row>
    <row r="53" spans="1:11" x14ac:dyDescent="0.55000000000000004">
      <c r="A53" s="1" t="s">
        <v>264</v>
      </c>
      <c r="C53" s="1">
        <v>5</v>
      </c>
      <c r="D53" s="1" t="s">
        <v>77</v>
      </c>
      <c r="F53" s="1" t="s">
        <v>127</v>
      </c>
      <c r="G53" s="1" t="str">
        <f>D53&amp;"_"&amp;F53&amp;"_"&amp;C53</f>
        <v>control_D_5</v>
      </c>
      <c r="J53" s="1">
        <v>1</v>
      </c>
      <c r="K53" s="1">
        <v>1</v>
      </c>
    </row>
    <row r="54" spans="1:11" x14ac:dyDescent="0.55000000000000004">
      <c r="A54" s="1" t="s">
        <v>265</v>
      </c>
      <c r="C54" s="1">
        <v>5</v>
      </c>
      <c r="D54" s="1" t="s">
        <v>77</v>
      </c>
      <c r="F54" s="1" t="s">
        <v>127</v>
      </c>
      <c r="G54" s="1" t="str">
        <f>D54&amp;"_"&amp;F54&amp;"_"&amp;C54</f>
        <v>control_D_5</v>
      </c>
      <c r="J54" s="1">
        <v>1</v>
      </c>
      <c r="K54"/>
    </row>
    <row r="55" spans="1:11" x14ac:dyDescent="0.55000000000000004">
      <c r="A55" s="1" t="s">
        <v>266</v>
      </c>
      <c r="C55" s="1">
        <v>5</v>
      </c>
      <c r="D55" s="1" t="s">
        <v>77</v>
      </c>
      <c r="F55" s="1" t="s">
        <v>127</v>
      </c>
      <c r="G55" s="1" t="str">
        <f>D55&amp;"_"&amp;F55&amp;"_"&amp;C55</f>
        <v>control_D_5</v>
      </c>
      <c r="J55" s="1">
        <v>1</v>
      </c>
      <c r="K55" s="1">
        <v>1</v>
      </c>
    </row>
    <row r="56" spans="1:11" x14ac:dyDescent="0.55000000000000004">
      <c r="A56" s="1" t="s">
        <v>267</v>
      </c>
      <c r="C56" s="1">
        <v>5</v>
      </c>
      <c r="D56" s="1" t="s">
        <v>77</v>
      </c>
      <c r="F56" s="1" t="s">
        <v>127</v>
      </c>
      <c r="G56" s="1" t="str">
        <f>D56&amp;"_"&amp;F56&amp;"_"&amp;C56</f>
        <v>control_D_5</v>
      </c>
      <c r="J56" s="1">
        <v>1</v>
      </c>
      <c r="K56" s="1">
        <v>1</v>
      </c>
    </row>
    <row r="57" spans="1:11" x14ac:dyDescent="0.55000000000000004">
      <c r="A57" s="1" t="s">
        <v>268</v>
      </c>
      <c r="C57" s="1">
        <v>5</v>
      </c>
      <c r="D57" s="1" t="s">
        <v>77</v>
      </c>
      <c r="F57" s="1" t="s">
        <v>127</v>
      </c>
      <c r="G57" s="1" t="str">
        <f>D57&amp;"_"&amp;F57&amp;"_"&amp;C57</f>
        <v>control_D_5</v>
      </c>
      <c r="J57" s="1">
        <v>1</v>
      </c>
      <c r="K57" s="1">
        <v>1</v>
      </c>
    </row>
    <row r="58" spans="1:11" x14ac:dyDescent="0.55000000000000004">
      <c r="A58" s="1" t="s">
        <v>269</v>
      </c>
      <c r="C58" s="1">
        <v>5</v>
      </c>
      <c r="D58" s="1" t="s">
        <v>77</v>
      </c>
      <c r="F58" s="1" t="s">
        <v>127</v>
      </c>
      <c r="G58" s="1" t="str">
        <f>D58&amp;"_"&amp;F58&amp;"_"&amp;C58</f>
        <v>control_D_5</v>
      </c>
      <c r="J58" s="1">
        <v>1</v>
      </c>
      <c r="K58" s="1">
        <v>1</v>
      </c>
    </row>
    <row r="59" spans="1:11" x14ac:dyDescent="0.55000000000000004">
      <c r="A59" s="1" t="s">
        <v>259</v>
      </c>
      <c r="C59" s="1">
        <v>5</v>
      </c>
      <c r="D59" s="1" t="s">
        <v>77</v>
      </c>
      <c r="F59" s="1" t="s">
        <v>127</v>
      </c>
      <c r="G59" s="1" t="str">
        <f>D59&amp;"_"&amp;F59&amp;"_"&amp;C59</f>
        <v>control_D_5</v>
      </c>
      <c r="J59" s="1">
        <v>1</v>
      </c>
      <c r="K59" s="1">
        <v>1</v>
      </c>
    </row>
    <row r="60" spans="1:11" x14ac:dyDescent="0.55000000000000004">
      <c r="A60" s="3" t="s">
        <v>61</v>
      </c>
      <c r="B60" s="2">
        <v>44389</v>
      </c>
      <c r="C60" s="1">
        <v>1</v>
      </c>
      <c r="D60" s="4" t="s">
        <v>77</v>
      </c>
      <c r="E60" s="3" t="s">
        <v>61</v>
      </c>
      <c r="F60" s="4" t="s">
        <v>128</v>
      </c>
      <c r="G60" s="4" t="str">
        <f>D60&amp;"_"&amp;F60&amp;"_"&amp;C60</f>
        <v>control_T_1</v>
      </c>
      <c r="H60" s="1">
        <v>1</v>
      </c>
      <c r="J60" s="1">
        <v>1</v>
      </c>
      <c r="K60" s="1">
        <v>1</v>
      </c>
    </row>
    <row r="61" spans="1:11" x14ac:dyDescent="0.55000000000000004">
      <c r="A61" s="3" t="s">
        <v>62</v>
      </c>
      <c r="B61" s="2">
        <v>44389</v>
      </c>
      <c r="C61" s="1">
        <v>1</v>
      </c>
      <c r="D61" s="4" t="s">
        <v>77</v>
      </c>
      <c r="E61" s="3" t="s">
        <v>62</v>
      </c>
      <c r="F61" s="4" t="s">
        <v>128</v>
      </c>
      <c r="G61" s="4" t="str">
        <f>D61&amp;"_"&amp;F61&amp;"_"&amp;C61</f>
        <v>control_T_1</v>
      </c>
      <c r="H61" s="1">
        <v>1</v>
      </c>
      <c r="J61" s="1">
        <v>1</v>
      </c>
      <c r="K61" s="1">
        <v>1</v>
      </c>
    </row>
    <row r="62" spans="1:11" x14ac:dyDescent="0.55000000000000004">
      <c r="A62" s="3" t="s">
        <v>63</v>
      </c>
      <c r="B62" s="2">
        <v>44389</v>
      </c>
      <c r="C62" s="1">
        <v>1</v>
      </c>
      <c r="D62" s="4" t="s">
        <v>77</v>
      </c>
      <c r="E62" s="3" t="s">
        <v>63</v>
      </c>
      <c r="F62" s="4" t="s">
        <v>128</v>
      </c>
      <c r="G62" s="4" t="str">
        <f>D62&amp;"_"&amp;F62&amp;"_"&amp;C62</f>
        <v>control_T_1</v>
      </c>
      <c r="H62" s="1">
        <v>1</v>
      </c>
      <c r="J62" s="1">
        <v>1</v>
      </c>
      <c r="K62" s="1">
        <v>1</v>
      </c>
    </row>
    <row r="63" spans="1:11" x14ac:dyDescent="0.55000000000000004">
      <c r="A63" s="3" t="s">
        <v>64</v>
      </c>
      <c r="B63" s="2">
        <v>44389</v>
      </c>
      <c r="C63" s="1">
        <v>1</v>
      </c>
      <c r="D63" s="4" t="s">
        <v>77</v>
      </c>
      <c r="E63" s="3" t="s">
        <v>64</v>
      </c>
      <c r="F63" s="4" t="s">
        <v>128</v>
      </c>
      <c r="G63" s="4" t="str">
        <f>D63&amp;"_"&amp;F63&amp;"_"&amp;C63</f>
        <v>control_T_1</v>
      </c>
      <c r="H63" s="1">
        <v>1</v>
      </c>
      <c r="J63" s="1">
        <v>1</v>
      </c>
      <c r="K63" s="1">
        <v>1</v>
      </c>
    </row>
    <row r="64" spans="1:11" x14ac:dyDescent="0.55000000000000004">
      <c r="A64" s="3" t="s">
        <v>65</v>
      </c>
      <c r="B64" s="2">
        <v>44389</v>
      </c>
      <c r="C64" s="1">
        <v>1</v>
      </c>
      <c r="D64" s="4" t="s">
        <v>77</v>
      </c>
      <c r="E64" s="3" t="s">
        <v>65</v>
      </c>
      <c r="F64" s="4" t="s">
        <v>128</v>
      </c>
      <c r="G64" s="4" t="str">
        <f>D64&amp;"_"&amp;F64&amp;"_"&amp;C64</f>
        <v>control_T_1</v>
      </c>
      <c r="H64" s="1">
        <v>1</v>
      </c>
      <c r="J64" s="1">
        <v>1</v>
      </c>
      <c r="K64" s="1">
        <v>1</v>
      </c>
    </row>
    <row r="65" spans="1:11" x14ac:dyDescent="0.55000000000000004">
      <c r="A65" s="3" t="s">
        <v>66</v>
      </c>
      <c r="B65" s="2">
        <v>44389</v>
      </c>
      <c r="C65" s="1">
        <v>1</v>
      </c>
      <c r="D65" s="4" t="s">
        <v>77</v>
      </c>
      <c r="E65" s="3" t="s">
        <v>66</v>
      </c>
      <c r="F65" s="4" t="s">
        <v>128</v>
      </c>
      <c r="G65" s="4" t="str">
        <f>D65&amp;"_"&amp;F65&amp;"_"&amp;C65</f>
        <v>control_T_1</v>
      </c>
      <c r="H65" s="1">
        <v>1</v>
      </c>
      <c r="J65" s="1">
        <v>1</v>
      </c>
      <c r="K65" s="1">
        <v>1</v>
      </c>
    </row>
    <row r="66" spans="1:11" x14ac:dyDescent="0.55000000000000004">
      <c r="A66" s="3" t="s">
        <v>67</v>
      </c>
      <c r="B66" s="2">
        <v>44389</v>
      </c>
      <c r="C66" s="1">
        <v>1</v>
      </c>
      <c r="D66" s="4" t="s">
        <v>77</v>
      </c>
      <c r="E66" s="3" t="s">
        <v>67</v>
      </c>
      <c r="F66" s="4" t="s">
        <v>128</v>
      </c>
      <c r="G66" s="4" t="str">
        <f>D66&amp;"_"&amp;F66&amp;"_"&amp;C66</f>
        <v>control_T_1</v>
      </c>
      <c r="H66" s="1">
        <v>1</v>
      </c>
      <c r="J66" s="1">
        <v>1</v>
      </c>
      <c r="K66" s="1">
        <v>1</v>
      </c>
    </row>
    <row r="67" spans="1:11" x14ac:dyDescent="0.55000000000000004">
      <c r="A67" s="3" t="s">
        <v>68</v>
      </c>
      <c r="B67" s="2">
        <v>44389</v>
      </c>
      <c r="C67" s="1">
        <v>1</v>
      </c>
      <c r="D67" s="4" t="s">
        <v>77</v>
      </c>
      <c r="E67" s="3" t="s">
        <v>68</v>
      </c>
      <c r="F67" s="4" t="s">
        <v>128</v>
      </c>
      <c r="G67" s="4" t="str">
        <f>D67&amp;"_"&amp;F67&amp;"_"&amp;C67</f>
        <v>control_T_1</v>
      </c>
      <c r="H67" s="1">
        <v>1</v>
      </c>
      <c r="J67" s="1">
        <v>1</v>
      </c>
      <c r="K67" s="1">
        <v>1</v>
      </c>
    </row>
    <row r="68" spans="1:11" x14ac:dyDescent="0.55000000000000004">
      <c r="A68" s="3" t="s">
        <v>73</v>
      </c>
      <c r="B68" s="2">
        <v>44389</v>
      </c>
      <c r="C68" s="1">
        <v>1</v>
      </c>
      <c r="D68" s="4" t="s">
        <v>77</v>
      </c>
      <c r="E68" s="3" t="s">
        <v>73</v>
      </c>
      <c r="F68" s="4" t="s">
        <v>128</v>
      </c>
      <c r="G68" s="4" t="str">
        <f>D68&amp;"_"&amp;F68&amp;"_"&amp;C68</f>
        <v>control_T_1</v>
      </c>
      <c r="H68" s="1">
        <v>1</v>
      </c>
      <c r="J68" s="1">
        <v>1</v>
      </c>
      <c r="K68"/>
    </row>
    <row r="69" spans="1:11" x14ac:dyDescent="0.55000000000000004">
      <c r="A69" s="3" t="s">
        <v>74</v>
      </c>
      <c r="B69" s="2">
        <v>44389</v>
      </c>
      <c r="C69" s="1">
        <v>1</v>
      </c>
      <c r="D69" s="4" t="s">
        <v>77</v>
      </c>
      <c r="E69" s="3" t="s">
        <v>74</v>
      </c>
      <c r="F69" s="4" t="s">
        <v>128</v>
      </c>
      <c r="G69" s="4" t="str">
        <f>D69&amp;"_"&amp;F69&amp;"_"&amp;C69</f>
        <v>control_T_1</v>
      </c>
      <c r="H69" s="1">
        <v>1</v>
      </c>
      <c r="K69"/>
    </row>
    <row r="70" spans="1:11" x14ac:dyDescent="0.55000000000000004">
      <c r="A70" s="3" t="s">
        <v>75</v>
      </c>
      <c r="B70" s="2">
        <v>44389</v>
      </c>
      <c r="C70" s="1">
        <v>1</v>
      </c>
      <c r="D70" s="4" t="s">
        <v>77</v>
      </c>
      <c r="E70" s="3" t="s">
        <v>75</v>
      </c>
      <c r="F70" s="4" t="s">
        <v>128</v>
      </c>
      <c r="G70" s="4" t="str">
        <f>D70&amp;"_"&amp;F70&amp;"_"&amp;C70</f>
        <v>control_T_1</v>
      </c>
      <c r="H70" s="1">
        <v>1</v>
      </c>
      <c r="J70" s="1">
        <v>1</v>
      </c>
      <c r="K70"/>
    </row>
    <row r="71" spans="1:11" x14ac:dyDescent="0.55000000000000004">
      <c r="A71" s="3" t="s">
        <v>76</v>
      </c>
      <c r="B71" s="2">
        <v>44389</v>
      </c>
      <c r="C71" s="1">
        <v>1</v>
      </c>
      <c r="D71" s="4" t="s">
        <v>77</v>
      </c>
      <c r="E71" s="3" t="s">
        <v>76</v>
      </c>
      <c r="F71" s="4" t="s">
        <v>128</v>
      </c>
      <c r="G71" s="4" t="str">
        <f>D71&amp;"_"&amp;F71&amp;"_"&amp;C71</f>
        <v>control_T_1</v>
      </c>
      <c r="H71" s="1">
        <v>1</v>
      </c>
      <c r="J71" s="1">
        <v>1</v>
      </c>
      <c r="K71"/>
    </row>
    <row r="72" spans="1:11" x14ac:dyDescent="0.55000000000000004">
      <c r="A72" s="1" t="s">
        <v>163</v>
      </c>
      <c r="B72" s="6">
        <v>44406</v>
      </c>
      <c r="C72" s="1">
        <v>10</v>
      </c>
      <c r="D72" s="1" t="s">
        <v>77</v>
      </c>
      <c r="E72" s="1" t="s">
        <v>163</v>
      </c>
      <c r="F72" s="4" t="s">
        <v>128</v>
      </c>
      <c r="G72" s="4" t="str">
        <f>D72&amp;"_"&amp;F72&amp;"_"&amp;C72</f>
        <v>control_T_10</v>
      </c>
      <c r="J72" s="1">
        <v>1</v>
      </c>
      <c r="K72"/>
    </row>
    <row r="73" spans="1:11" x14ac:dyDescent="0.55000000000000004">
      <c r="A73" s="1" t="s">
        <v>164</v>
      </c>
      <c r="B73" s="6">
        <v>44406</v>
      </c>
      <c r="C73" s="1">
        <v>10</v>
      </c>
      <c r="D73" s="1" t="s">
        <v>77</v>
      </c>
      <c r="E73" s="1" t="s">
        <v>164</v>
      </c>
      <c r="F73" s="4" t="s">
        <v>128</v>
      </c>
      <c r="G73" s="4" t="str">
        <f>D73&amp;"_"&amp;F73&amp;"_"&amp;C73</f>
        <v>control_T_10</v>
      </c>
      <c r="J73" s="1">
        <v>1</v>
      </c>
      <c r="K73"/>
    </row>
    <row r="74" spans="1:11" x14ac:dyDescent="0.55000000000000004">
      <c r="A74" s="1" t="s">
        <v>165</v>
      </c>
      <c r="B74" s="6">
        <v>44406</v>
      </c>
      <c r="C74" s="1">
        <v>10</v>
      </c>
      <c r="D74" s="1" t="s">
        <v>77</v>
      </c>
      <c r="E74" s="1" t="s">
        <v>165</v>
      </c>
      <c r="F74" s="4" t="s">
        <v>128</v>
      </c>
      <c r="G74" s="4" t="str">
        <f>D74&amp;"_"&amp;F74&amp;"_"&amp;C74</f>
        <v>control_T_10</v>
      </c>
      <c r="J74" s="1">
        <v>1</v>
      </c>
      <c r="K74"/>
    </row>
    <row r="75" spans="1:11" x14ac:dyDescent="0.55000000000000004">
      <c r="A75" s="1" t="s">
        <v>166</v>
      </c>
      <c r="B75" s="6">
        <v>44406</v>
      </c>
      <c r="C75" s="1">
        <v>10</v>
      </c>
      <c r="D75" s="1" t="s">
        <v>77</v>
      </c>
      <c r="E75" s="1" t="s">
        <v>166</v>
      </c>
      <c r="F75" s="4" t="s">
        <v>128</v>
      </c>
      <c r="G75" s="4" t="str">
        <f>D75&amp;"_"&amp;F75&amp;"_"&amp;C75</f>
        <v>control_T_10</v>
      </c>
      <c r="J75" s="1">
        <v>1</v>
      </c>
      <c r="K75"/>
    </row>
    <row r="76" spans="1:11" x14ac:dyDescent="0.55000000000000004">
      <c r="A76" s="1" t="s">
        <v>167</v>
      </c>
      <c r="B76" s="6">
        <v>44406</v>
      </c>
      <c r="C76" s="1">
        <v>10</v>
      </c>
      <c r="D76" s="1" t="s">
        <v>77</v>
      </c>
      <c r="E76" s="1" t="s">
        <v>167</v>
      </c>
      <c r="F76" s="4" t="s">
        <v>128</v>
      </c>
      <c r="G76" s="4" t="str">
        <f>D76&amp;"_"&amp;F76&amp;"_"&amp;C76</f>
        <v>control_T_10</v>
      </c>
      <c r="J76" s="1">
        <v>1</v>
      </c>
      <c r="K76"/>
    </row>
    <row r="77" spans="1:11" x14ac:dyDescent="0.55000000000000004">
      <c r="A77" s="1" t="s">
        <v>168</v>
      </c>
      <c r="B77" s="6">
        <v>44406</v>
      </c>
      <c r="C77" s="1">
        <v>10</v>
      </c>
      <c r="D77" s="1" t="s">
        <v>77</v>
      </c>
      <c r="E77" s="1" t="s">
        <v>168</v>
      </c>
      <c r="F77" s="4" t="s">
        <v>128</v>
      </c>
      <c r="G77" s="4" t="str">
        <f>D77&amp;"_"&amp;F77&amp;"_"&amp;C77</f>
        <v>control_T_10</v>
      </c>
      <c r="J77" s="1">
        <v>1</v>
      </c>
      <c r="K77"/>
    </row>
    <row r="78" spans="1:11" x14ac:dyDescent="0.55000000000000004">
      <c r="A78" s="1" t="s">
        <v>169</v>
      </c>
      <c r="B78" s="6">
        <v>44406</v>
      </c>
      <c r="C78" s="1">
        <v>10</v>
      </c>
      <c r="D78" s="1" t="s">
        <v>77</v>
      </c>
      <c r="E78" s="1" t="s">
        <v>169</v>
      </c>
      <c r="F78" s="4" t="s">
        <v>128</v>
      </c>
      <c r="G78" s="4" t="str">
        <f>D78&amp;"_"&amp;F78&amp;"_"&amp;C78</f>
        <v>control_T_10</v>
      </c>
      <c r="J78" s="1">
        <v>1</v>
      </c>
      <c r="K78"/>
    </row>
    <row r="79" spans="1:11" x14ac:dyDescent="0.55000000000000004">
      <c r="A79" s="1" t="s">
        <v>170</v>
      </c>
      <c r="B79" s="6">
        <v>44406</v>
      </c>
      <c r="C79" s="1">
        <v>10</v>
      </c>
      <c r="D79" s="1" t="s">
        <v>77</v>
      </c>
      <c r="E79" s="1" t="s">
        <v>170</v>
      </c>
      <c r="F79" s="4" t="s">
        <v>128</v>
      </c>
      <c r="G79" s="4" t="str">
        <f>D79&amp;"_"&amp;F79&amp;"_"&amp;C79</f>
        <v>control_T_10</v>
      </c>
      <c r="J79" s="1">
        <v>1</v>
      </c>
      <c r="K79"/>
    </row>
    <row r="80" spans="1:11" x14ac:dyDescent="0.55000000000000004">
      <c r="A80" s="1" t="s">
        <v>171</v>
      </c>
      <c r="B80" s="6">
        <v>44406</v>
      </c>
      <c r="C80" s="1">
        <v>10</v>
      </c>
      <c r="D80" s="1" t="s">
        <v>77</v>
      </c>
      <c r="E80" s="1" t="s">
        <v>171</v>
      </c>
      <c r="F80" s="4" t="s">
        <v>128</v>
      </c>
      <c r="G80" s="4" t="str">
        <f>D80&amp;"_"&amp;F80&amp;"_"&amp;C80</f>
        <v>control_T_10</v>
      </c>
      <c r="J80" s="1">
        <v>1</v>
      </c>
      <c r="K80"/>
    </row>
    <row r="81" spans="1:11" x14ac:dyDescent="0.55000000000000004">
      <c r="A81" s="1" t="s">
        <v>172</v>
      </c>
      <c r="B81" s="6">
        <v>44406</v>
      </c>
      <c r="C81" s="1">
        <v>10</v>
      </c>
      <c r="D81" s="1" t="s">
        <v>77</v>
      </c>
      <c r="E81" s="1" t="s">
        <v>172</v>
      </c>
      <c r="F81" s="4" t="s">
        <v>128</v>
      </c>
      <c r="G81" s="4" t="str">
        <f>D81&amp;"_"&amp;F81&amp;"_"&amp;C81</f>
        <v>control_T_10</v>
      </c>
      <c r="J81" s="1">
        <v>1</v>
      </c>
      <c r="K81"/>
    </row>
    <row r="82" spans="1:11" x14ac:dyDescent="0.55000000000000004">
      <c r="A82" s="1" t="s">
        <v>173</v>
      </c>
      <c r="B82" s="6">
        <v>44406</v>
      </c>
      <c r="C82" s="1">
        <v>10</v>
      </c>
      <c r="D82" s="1" t="s">
        <v>77</v>
      </c>
      <c r="E82" s="1" t="s">
        <v>173</v>
      </c>
      <c r="F82" s="4" t="s">
        <v>128</v>
      </c>
      <c r="G82" s="4" t="str">
        <f>D82&amp;"_"&amp;F82&amp;"_"&amp;C82</f>
        <v>control_T_10</v>
      </c>
      <c r="J82" s="1">
        <v>1</v>
      </c>
      <c r="K82"/>
    </row>
    <row r="83" spans="1:11" x14ac:dyDescent="0.55000000000000004">
      <c r="A83" s="1" t="s">
        <v>174</v>
      </c>
      <c r="B83" s="6">
        <v>44406</v>
      </c>
      <c r="C83" s="1">
        <v>10</v>
      </c>
      <c r="D83" s="1" t="s">
        <v>77</v>
      </c>
      <c r="E83" s="1" t="s">
        <v>174</v>
      </c>
      <c r="F83" s="4" t="s">
        <v>128</v>
      </c>
      <c r="G83" s="4" t="str">
        <f>D83&amp;"_"&amp;F83&amp;"_"&amp;C83</f>
        <v>control_T_10</v>
      </c>
      <c r="J83" s="1">
        <v>1</v>
      </c>
      <c r="K83"/>
    </row>
    <row r="84" spans="1:11" x14ac:dyDescent="0.55000000000000004">
      <c r="A84" s="1" t="s">
        <v>260</v>
      </c>
      <c r="C84" s="1">
        <v>5</v>
      </c>
      <c r="D84" s="1" t="s">
        <v>77</v>
      </c>
      <c r="F84" s="1" t="s">
        <v>128</v>
      </c>
      <c r="G84" s="1" t="str">
        <f>D84&amp;"_"&amp;F84&amp;"_"&amp;C84</f>
        <v>control_T_5</v>
      </c>
      <c r="J84" s="1">
        <v>1</v>
      </c>
      <c r="K84"/>
    </row>
    <row r="85" spans="1:11" x14ac:dyDescent="0.55000000000000004">
      <c r="A85" s="1" t="s">
        <v>270</v>
      </c>
      <c r="C85" s="1">
        <v>5</v>
      </c>
      <c r="D85" s="1" t="s">
        <v>77</v>
      </c>
      <c r="F85" s="1" t="s">
        <v>128</v>
      </c>
      <c r="G85" s="1" t="str">
        <f>D85&amp;"_"&amp;F85&amp;"_"&amp;C85</f>
        <v>control_T_5</v>
      </c>
      <c r="J85" s="1">
        <v>1</v>
      </c>
      <c r="K85"/>
    </row>
    <row r="86" spans="1:11" x14ac:dyDescent="0.55000000000000004">
      <c r="A86" s="1" t="s">
        <v>271</v>
      </c>
      <c r="C86" s="1">
        <v>5</v>
      </c>
      <c r="D86" s="1" t="s">
        <v>77</v>
      </c>
      <c r="F86" s="1" t="s">
        <v>128</v>
      </c>
      <c r="G86" s="1" t="str">
        <f>D86&amp;"_"&amp;F86&amp;"_"&amp;C86</f>
        <v>control_T_5</v>
      </c>
      <c r="J86" s="1">
        <v>1</v>
      </c>
      <c r="K86" s="1">
        <v>1</v>
      </c>
    </row>
    <row r="87" spans="1:11" x14ac:dyDescent="0.55000000000000004">
      <c r="A87" s="1" t="s">
        <v>272</v>
      </c>
      <c r="C87" s="1">
        <v>5</v>
      </c>
      <c r="D87" s="1" t="s">
        <v>77</v>
      </c>
      <c r="F87" s="1" t="s">
        <v>128</v>
      </c>
      <c r="G87" s="1" t="str">
        <f>D87&amp;"_"&amp;F87&amp;"_"&amp;C87</f>
        <v>control_T_5</v>
      </c>
      <c r="J87" s="1">
        <v>1</v>
      </c>
      <c r="K87" s="1">
        <v>1</v>
      </c>
    </row>
    <row r="88" spans="1:11" x14ac:dyDescent="0.55000000000000004">
      <c r="A88" s="1" t="s">
        <v>273</v>
      </c>
      <c r="C88" s="1">
        <v>5</v>
      </c>
      <c r="D88" s="1" t="s">
        <v>77</v>
      </c>
      <c r="F88" s="1" t="s">
        <v>128</v>
      </c>
      <c r="G88" s="1" t="str">
        <f>D88&amp;"_"&amp;F88&amp;"_"&amp;C88</f>
        <v>control_T_5</v>
      </c>
      <c r="J88" s="1">
        <v>1</v>
      </c>
      <c r="K88" s="1">
        <v>1</v>
      </c>
    </row>
    <row r="89" spans="1:11" x14ac:dyDescent="0.55000000000000004">
      <c r="A89" s="1" t="s">
        <v>274</v>
      </c>
      <c r="C89" s="1">
        <v>5</v>
      </c>
      <c r="D89" s="1" t="s">
        <v>77</v>
      </c>
      <c r="F89" s="1" t="s">
        <v>128</v>
      </c>
      <c r="G89" s="1" t="str">
        <f>D89&amp;"_"&amp;F89&amp;"_"&amp;C89</f>
        <v>control_T_5</v>
      </c>
      <c r="J89" s="1">
        <v>1</v>
      </c>
      <c r="K89" s="1">
        <v>1</v>
      </c>
    </row>
    <row r="90" spans="1:11" x14ac:dyDescent="0.55000000000000004">
      <c r="A90" s="1" t="s">
        <v>275</v>
      </c>
      <c r="C90" s="1">
        <v>5</v>
      </c>
      <c r="D90" s="1" t="s">
        <v>77</v>
      </c>
      <c r="F90" s="1" t="s">
        <v>128</v>
      </c>
      <c r="G90" s="1" t="str">
        <f>D90&amp;"_"&amp;F90&amp;"_"&amp;C90</f>
        <v>control_T_5</v>
      </c>
      <c r="J90" s="1">
        <v>1</v>
      </c>
      <c r="K90" s="1">
        <v>1</v>
      </c>
    </row>
    <row r="91" spans="1:11" x14ac:dyDescent="0.55000000000000004">
      <c r="A91" s="1" t="s">
        <v>276</v>
      </c>
      <c r="C91" s="1">
        <v>5</v>
      </c>
      <c r="D91" s="1" t="s">
        <v>77</v>
      </c>
      <c r="F91" s="1" t="s">
        <v>128</v>
      </c>
      <c r="G91" s="1" t="str">
        <f>D91&amp;"_"&amp;F91&amp;"_"&amp;C91</f>
        <v>control_T_5</v>
      </c>
      <c r="J91" s="1">
        <v>1</v>
      </c>
      <c r="K91" s="1">
        <v>1</v>
      </c>
    </row>
    <row r="92" spans="1:11" x14ac:dyDescent="0.55000000000000004">
      <c r="A92" s="1" t="s">
        <v>277</v>
      </c>
      <c r="C92" s="1">
        <v>5</v>
      </c>
      <c r="D92" s="1" t="s">
        <v>77</v>
      </c>
      <c r="F92" s="1" t="s">
        <v>128</v>
      </c>
      <c r="G92" s="1" t="str">
        <f>D92&amp;"_"&amp;F92&amp;"_"&amp;C92</f>
        <v>control_T_5</v>
      </c>
      <c r="J92" s="1">
        <v>1</v>
      </c>
      <c r="K92" s="1">
        <v>1</v>
      </c>
    </row>
    <row r="93" spans="1:11" x14ac:dyDescent="0.55000000000000004">
      <c r="A93" s="1" t="s">
        <v>278</v>
      </c>
      <c r="C93" s="1">
        <v>5</v>
      </c>
      <c r="D93" s="1" t="s">
        <v>77</v>
      </c>
      <c r="F93" s="1" t="s">
        <v>128</v>
      </c>
      <c r="G93" s="1" t="str">
        <f>D93&amp;"_"&amp;F93&amp;"_"&amp;C93</f>
        <v>control_T_5</v>
      </c>
      <c r="J93" s="1">
        <v>1</v>
      </c>
      <c r="K93" s="1">
        <v>1</v>
      </c>
    </row>
    <row r="94" spans="1:11" x14ac:dyDescent="0.55000000000000004">
      <c r="A94" s="3" t="s">
        <v>129</v>
      </c>
      <c r="B94" s="6">
        <v>44400</v>
      </c>
      <c r="C94" s="1">
        <v>10</v>
      </c>
      <c r="D94" s="1" t="s">
        <v>78</v>
      </c>
      <c r="E94" s="3" t="s">
        <v>129</v>
      </c>
      <c r="F94" s="4" t="s">
        <v>127</v>
      </c>
      <c r="G94" s="4" t="str">
        <f>D94&amp;"_"&amp;F94&amp;"_"&amp;C94</f>
        <v>heat_desiccation_D_10</v>
      </c>
      <c r="J94" s="1">
        <v>1</v>
      </c>
      <c r="K94" s="1">
        <v>1</v>
      </c>
    </row>
    <row r="95" spans="1:11" x14ac:dyDescent="0.55000000000000004">
      <c r="A95" s="3" t="s">
        <v>130</v>
      </c>
      <c r="B95" s="6">
        <v>44400</v>
      </c>
      <c r="C95" s="1">
        <v>10</v>
      </c>
      <c r="D95" s="1" t="s">
        <v>78</v>
      </c>
      <c r="E95" s="3" t="s">
        <v>130</v>
      </c>
      <c r="F95" s="4" t="s">
        <v>127</v>
      </c>
      <c r="G95" s="4" t="str">
        <f>D95&amp;"_"&amp;F95&amp;"_"&amp;C95</f>
        <v>heat_desiccation_D_10</v>
      </c>
      <c r="J95" s="1">
        <v>1</v>
      </c>
      <c r="K95" s="1">
        <v>1</v>
      </c>
    </row>
    <row r="96" spans="1:11" x14ac:dyDescent="0.55000000000000004">
      <c r="A96" s="3" t="s">
        <v>131</v>
      </c>
      <c r="B96" s="6">
        <v>44400</v>
      </c>
      <c r="C96" s="1">
        <v>10</v>
      </c>
      <c r="D96" s="1" t="s">
        <v>78</v>
      </c>
      <c r="E96" s="3" t="s">
        <v>131</v>
      </c>
      <c r="F96" s="4" t="s">
        <v>127</v>
      </c>
      <c r="G96" s="4" t="str">
        <f>D96&amp;"_"&amp;F96&amp;"_"&amp;C96</f>
        <v>heat_desiccation_D_10</v>
      </c>
      <c r="J96" s="1">
        <v>1</v>
      </c>
      <c r="K96" s="1">
        <v>1</v>
      </c>
    </row>
    <row r="97" spans="1:11" x14ac:dyDescent="0.55000000000000004">
      <c r="A97" s="3" t="s">
        <v>132</v>
      </c>
      <c r="B97" s="6">
        <v>44400</v>
      </c>
      <c r="C97" s="1">
        <v>10</v>
      </c>
      <c r="D97" s="1" t="s">
        <v>78</v>
      </c>
      <c r="E97" s="3" t="s">
        <v>132</v>
      </c>
      <c r="F97" s="4" t="s">
        <v>127</v>
      </c>
      <c r="G97" s="4" t="str">
        <f>D97&amp;"_"&amp;F97&amp;"_"&amp;C97</f>
        <v>heat_desiccation_D_10</v>
      </c>
      <c r="J97" s="1">
        <v>1</v>
      </c>
      <c r="K97" s="1">
        <v>1</v>
      </c>
    </row>
    <row r="98" spans="1:11" x14ac:dyDescent="0.55000000000000004">
      <c r="A98" s="3" t="s">
        <v>133</v>
      </c>
      <c r="B98" s="6">
        <v>44400</v>
      </c>
      <c r="C98" s="1">
        <v>10</v>
      </c>
      <c r="D98" s="1" t="s">
        <v>78</v>
      </c>
      <c r="E98" s="3" t="s">
        <v>133</v>
      </c>
      <c r="F98" s="4" t="s">
        <v>127</v>
      </c>
      <c r="G98" s="4" t="str">
        <f>D98&amp;"_"&amp;F98&amp;"_"&amp;C98</f>
        <v>heat_desiccation_D_10</v>
      </c>
      <c r="J98" s="1">
        <v>1</v>
      </c>
      <c r="K98" s="1">
        <v>1</v>
      </c>
    </row>
    <row r="99" spans="1:11" x14ac:dyDescent="0.55000000000000004">
      <c r="A99" s="3" t="s">
        <v>134</v>
      </c>
      <c r="B99" s="6">
        <v>44400</v>
      </c>
      <c r="C99" s="1">
        <v>10</v>
      </c>
      <c r="D99" s="1" t="s">
        <v>78</v>
      </c>
      <c r="E99" s="3" t="s">
        <v>134</v>
      </c>
      <c r="F99" s="4" t="s">
        <v>127</v>
      </c>
      <c r="G99" s="4" t="str">
        <f>D99&amp;"_"&amp;F99&amp;"_"&amp;C99</f>
        <v>heat_desiccation_D_10</v>
      </c>
      <c r="J99" s="1">
        <v>1</v>
      </c>
      <c r="K99" s="1">
        <v>1</v>
      </c>
    </row>
    <row r="100" spans="1:11" x14ac:dyDescent="0.55000000000000004">
      <c r="A100" s="3" t="s">
        <v>135</v>
      </c>
      <c r="B100" s="6">
        <v>44400</v>
      </c>
      <c r="C100" s="1">
        <v>10</v>
      </c>
      <c r="D100" s="1" t="s">
        <v>78</v>
      </c>
      <c r="E100" s="3" t="s">
        <v>135</v>
      </c>
      <c r="F100" s="4" t="s">
        <v>127</v>
      </c>
      <c r="G100" s="4" t="str">
        <f>D100&amp;"_"&amp;F100&amp;"_"&amp;C100</f>
        <v>heat_desiccation_D_10</v>
      </c>
      <c r="J100" s="1">
        <v>1</v>
      </c>
      <c r="K100" s="1">
        <v>1</v>
      </c>
    </row>
    <row r="101" spans="1:11" x14ac:dyDescent="0.55000000000000004">
      <c r="A101" s="3" t="s">
        <v>136</v>
      </c>
      <c r="B101" s="6">
        <v>44400</v>
      </c>
      <c r="C101" s="1">
        <v>10</v>
      </c>
      <c r="D101" s="1" t="s">
        <v>78</v>
      </c>
      <c r="E101" s="3" t="s">
        <v>136</v>
      </c>
      <c r="F101" s="4" t="s">
        <v>127</v>
      </c>
      <c r="G101" s="4" t="str">
        <f>D101&amp;"_"&amp;F101&amp;"_"&amp;C101</f>
        <v>heat_desiccation_D_10</v>
      </c>
      <c r="J101" s="1">
        <v>1</v>
      </c>
      <c r="K101" s="1">
        <v>1</v>
      </c>
    </row>
    <row r="102" spans="1:11" x14ac:dyDescent="0.55000000000000004">
      <c r="A102" s="3" t="s">
        <v>137</v>
      </c>
      <c r="B102" s="6">
        <v>44400</v>
      </c>
      <c r="C102" s="1">
        <v>10</v>
      </c>
      <c r="D102" s="1" t="s">
        <v>78</v>
      </c>
      <c r="E102" s="3" t="s">
        <v>137</v>
      </c>
      <c r="F102" s="4" t="s">
        <v>127</v>
      </c>
      <c r="G102" s="4" t="str">
        <f>D102&amp;"_"&amp;F102&amp;"_"&amp;C102</f>
        <v>heat_desiccation_D_10</v>
      </c>
      <c r="J102" s="1">
        <v>1</v>
      </c>
      <c r="K102" s="1">
        <v>1</v>
      </c>
    </row>
    <row r="103" spans="1:11" x14ac:dyDescent="0.55000000000000004">
      <c r="A103" s="3" t="s">
        <v>138</v>
      </c>
      <c r="B103" s="6">
        <v>44400</v>
      </c>
      <c r="C103" s="1">
        <v>10</v>
      </c>
      <c r="D103" s="1" t="s">
        <v>78</v>
      </c>
      <c r="E103" s="3" t="s">
        <v>138</v>
      </c>
      <c r="F103" s="4" t="s">
        <v>127</v>
      </c>
      <c r="G103" s="4" t="str">
        <f>D103&amp;"_"&amp;F103&amp;"_"&amp;C103</f>
        <v>heat_desiccation_D_10</v>
      </c>
      <c r="J103" s="1">
        <v>1</v>
      </c>
      <c r="K103" s="1">
        <v>1</v>
      </c>
    </row>
    <row r="104" spans="1:11" x14ac:dyDescent="0.55000000000000004">
      <c r="A104" s="3" t="s">
        <v>139</v>
      </c>
      <c r="B104" s="6">
        <v>44400</v>
      </c>
      <c r="C104" s="1">
        <v>10</v>
      </c>
      <c r="D104" s="1" t="s">
        <v>78</v>
      </c>
      <c r="E104" s="3" t="s">
        <v>139</v>
      </c>
      <c r="F104" s="4" t="s">
        <v>127</v>
      </c>
      <c r="G104" s="4" t="str">
        <f>D104&amp;"_"&amp;F104&amp;"_"&amp;C104</f>
        <v>heat_desiccation_D_10</v>
      </c>
      <c r="J104" s="1">
        <v>1</v>
      </c>
      <c r="K104" s="1">
        <v>1</v>
      </c>
    </row>
    <row r="105" spans="1:11" x14ac:dyDescent="0.55000000000000004">
      <c r="A105" s="3" t="s">
        <v>179</v>
      </c>
      <c r="B105" s="5">
        <v>44390</v>
      </c>
      <c r="C105" s="1">
        <v>2</v>
      </c>
      <c r="D105" s="1" t="s">
        <v>78</v>
      </c>
      <c r="E105" s="3" t="s">
        <v>179</v>
      </c>
      <c r="F105" s="4" t="s">
        <v>127</v>
      </c>
      <c r="G105" s="4" t="str">
        <f>D105&amp;"_"&amp;F105&amp;"_"&amp;C105</f>
        <v>heat_desiccation_D_2</v>
      </c>
      <c r="H105" s="1">
        <v>1</v>
      </c>
      <c r="J105" s="1">
        <v>1</v>
      </c>
      <c r="K105"/>
    </row>
    <row r="106" spans="1:11" x14ac:dyDescent="0.55000000000000004">
      <c r="A106" s="1" t="s">
        <v>79</v>
      </c>
      <c r="B106" s="5">
        <v>44390</v>
      </c>
      <c r="C106" s="1">
        <v>2</v>
      </c>
      <c r="D106" s="1" t="s">
        <v>78</v>
      </c>
      <c r="E106" s="1" t="s">
        <v>79</v>
      </c>
      <c r="F106" s="1" t="s">
        <v>127</v>
      </c>
      <c r="G106" s="4" t="str">
        <f>D106&amp;"_"&amp;F106&amp;"_"&amp;C106</f>
        <v>heat_desiccation_D_2</v>
      </c>
      <c r="H106" s="1">
        <v>1</v>
      </c>
      <c r="J106" s="1">
        <v>1</v>
      </c>
      <c r="K106"/>
    </row>
    <row r="107" spans="1:11" x14ac:dyDescent="0.55000000000000004">
      <c r="A107" s="1" t="s">
        <v>80</v>
      </c>
      <c r="B107" s="5">
        <v>44390</v>
      </c>
      <c r="C107" s="1">
        <v>2</v>
      </c>
      <c r="D107" s="1" t="s">
        <v>78</v>
      </c>
      <c r="E107" s="1" t="s">
        <v>80</v>
      </c>
      <c r="F107" s="1" t="s">
        <v>127</v>
      </c>
      <c r="G107" s="4" t="str">
        <f>D107&amp;"_"&amp;F107&amp;"_"&amp;C107</f>
        <v>heat_desiccation_D_2</v>
      </c>
      <c r="H107" s="1">
        <v>1</v>
      </c>
      <c r="J107" s="1">
        <v>1</v>
      </c>
      <c r="K107"/>
    </row>
    <row r="108" spans="1:11" x14ac:dyDescent="0.55000000000000004">
      <c r="A108" s="1" t="s">
        <v>81</v>
      </c>
      <c r="B108" s="5">
        <v>44390</v>
      </c>
      <c r="C108" s="1">
        <v>2</v>
      </c>
      <c r="D108" s="1" t="s">
        <v>78</v>
      </c>
      <c r="E108" s="1" t="s">
        <v>81</v>
      </c>
      <c r="F108" s="1" t="s">
        <v>127</v>
      </c>
      <c r="G108" s="4" t="str">
        <f>D108&amp;"_"&amp;F108&amp;"_"&amp;C108</f>
        <v>heat_desiccation_D_2</v>
      </c>
      <c r="H108" s="1">
        <v>1</v>
      </c>
      <c r="J108" s="1">
        <v>1</v>
      </c>
      <c r="K108"/>
    </row>
    <row r="109" spans="1:11" x14ac:dyDescent="0.55000000000000004">
      <c r="A109" s="1" t="s">
        <v>82</v>
      </c>
      <c r="B109" s="5">
        <v>44390</v>
      </c>
      <c r="C109" s="1">
        <v>2</v>
      </c>
      <c r="D109" s="1" t="s">
        <v>78</v>
      </c>
      <c r="E109" s="1" t="s">
        <v>82</v>
      </c>
      <c r="F109" s="1" t="s">
        <v>127</v>
      </c>
      <c r="G109" s="4" t="str">
        <f>D109&amp;"_"&amp;F109&amp;"_"&amp;C109</f>
        <v>heat_desiccation_D_2</v>
      </c>
      <c r="H109" s="1">
        <v>1</v>
      </c>
      <c r="J109" s="1">
        <v>1</v>
      </c>
      <c r="K109"/>
    </row>
    <row r="110" spans="1:11" x14ac:dyDescent="0.55000000000000004">
      <c r="A110" s="1" t="s">
        <v>83</v>
      </c>
      <c r="B110" s="5">
        <v>44390</v>
      </c>
      <c r="C110" s="1">
        <v>2</v>
      </c>
      <c r="D110" s="1" t="s">
        <v>78</v>
      </c>
      <c r="E110" s="1" t="s">
        <v>83</v>
      </c>
      <c r="F110" s="1" t="s">
        <v>127</v>
      </c>
      <c r="G110" s="4" t="str">
        <f>D110&amp;"_"&amp;F110&amp;"_"&amp;C110</f>
        <v>heat_desiccation_D_2</v>
      </c>
      <c r="H110" s="1">
        <v>1</v>
      </c>
      <c r="J110" s="1">
        <v>1</v>
      </c>
      <c r="K110"/>
    </row>
    <row r="111" spans="1:11" x14ac:dyDescent="0.55000000000000004">
      <c r="A111" s="1" t="s">
        <v>84</v>
      </c>
      <c r="B111" s="5">
        <v>44390</v>
      </c>
      <c r="C111" s="1">
        <v>2</v>
      </c>
      <c r="D111" s="1" t="s">
        <v>78</v>
      </c>
      <c r="E111" s="1" t="s">
        <v>84</v>
      </c>
      <c r="F111" s="1" t="s">
        <v>127</v>
      </c>
      <c r="G111" s="4" t="str">
        <f>D111&amp;"_"&amp;F111&amp;"_"&amp;C111</f>
        <v>heat_desiccation_D_2</v>
      </c>
      <c r="H111" s="1">
        <v>1</v>
      </c>
      <c r="J111" s="1">
        <v>1</v>
      </c>
      <c r="K111"/>
    </row>
    <row r="112" spans="1:11" x14ac:dyDescent="0.55000000000000004">
      <c r="A112" s="1" t="s">
        <v>85</v>
      </c>
      <c r="B112" s="5">
        <v>44390</v>
      </c>
      <c r="C112" s="1">
        <v>2</v>
      </c>
      <c r="D112" s="1" t="s">
        <v>78</v>
      </c>
      <c r="E112" s="1" t="s">
        <v>85</v>
      </c>
      <c r="F112" s="1" t="s">
        <v>127</v>
      </c>
      <c r="G112" s="4" t="str">
        <f>D112&amp;"_"&amp;F112&amp;"_"&amp;C112</f>
        <v>heat_desiccation_D_2</v>
      </c>
      <c r="H112" s="1">
        <v>1</v>
      </c>
      <c r="J112" s="1">
        <v>1</v>
      </c>
      <c r="K112"/>
    </row>
    <row r="113" spans="1:11" x14ac:dyDescent="0.55000000000000004">
      <c r="A113" s="1" t="s">
        <v>86</v>
      </c>
      <c r="B113" s="5">
        <v>44390</v>
      </c>
      <c r="C113" s="1">
        <v>2</v>
      </c>
      <c r="D113" s="1" t="s">
        <v>78</v>
      </c>
      <c r="E113" s="1" t="s">
        <v>86</v>
      </c>
      <c r="F113" s="1" t="s">
        <v>127</v>
      </c>
      <c r="G113" s="4" t="str">
        <f>D113&amp;"_"&amp;F113&amp;"_"&amp;C113</f>
        <v>heat_desiccation_D_2</v>
      </c>
      <c r="H113" s="1">
        <v>1</v>
      </c>
      <c r="J113" s="1">
        <v>1</v>
      </c>
      <c r="K113"/>
    </row>
    <row r="114" spans="1:11" x14ac:dyDescent="0.55000000000000004">
      <c r="A114" s="1" t="s">
        <v>87</v>
      </c>
      <c r="B114" s="5">
        <v>44390</v>
      </c>
      <c r="C114" s="1">
        <v>2</v>
      </c>
      <c r="D114" s="1" t="s">
        <v>78</v>
      </c>
      <c r="E114" s="1" t="s">
        <v>87</v>
      </c>
      <c r="F114" s="1" t="s">
        <v>127</v>
      </c>
      <c r="G114" s="4" t="str">
        <f>D114&amp;"_"&amp;F114&amp;"_"&amp;C114</f>
        <v>heat_desiccation_D_2</v>
      </c>
      <c r="H114" s="1">
        <v>1</v>
      </c>
      <c r="J114" s="1">
        <v>1</v>
      </c>
      <c r="K114"/>
    </row>
    <row r="115" spans="1:11" x14ac:dyDescent="0.55000000000000004">
      <c r="A115" s="1" t="s">
        <v>88</v>
      </c>
      <c r="B115" s="5">
        <v>44390</v>
      </c>
      <c r="C115" s="1">
        <v>2</v>
      </c>
      <c r="D115" s="1" t="s">
        <v>78</v>
      </c>
      <c r="E115" s="1" t="s">
        <v>88</v>
      </c>
      <c r="F115" s="1" t="s">
        <v>127</v>
      </c>
      <c r="G115" s="4" t="str">
        <f>D115&amp;"_"&amp;F115&amp;"_"&amp;C115</f>
        <v>heat_desiccation_D_2</v>
      </c>
      <c r="H115" s="1">
        <v>1</v>
      </c>
      <c r="J115" s="1">
        <v>1</v>
      </c>
      <c r="K115"/>
    </row>
    <row r="116" spans="1:11" x14ac:dyDescent="0.55000000000000004">
      <c r="A116" s="1" t="s">
        <v>89</v>
      </c>
      <c r="B116" s="5">
        <v>44390</v>
      </c>
      <c r="C116" s="1">
        <v>2</v>
      </c>
      <c r="D116" s="1" t="s">
        <v>78</v>
      </c>
      <c r="E116" s="1" t="s">
        <v>89</v>
      </c>
      <c r="F116" s="1" t="s">
        <v>127</v>
      </c>
      <c r="G116" s="4" t="str">
        <f>D116&amp;"_"&amp;F116&amp;"_"&amp;C116</f>
        <v>heat_desiccation_D_2</v>
      </c>
      <c r="H116" s="1">
        <v>1</v>
      </c>
      <c r="J116" s="1">
        <v>1</v>
      </c>
      <c r="K116"/>
    </row>
    <row r="117" spans="1:11" x14ac:dyDescent="0.55000000000000004">
      <c r="A117" s="3" t="s">
        <v>102</v>
      </c>
      <c r="B117" s="6">
        <v>44396</v>
      </c>
      <c r="C117" s="1">
        <v>5</v>
      </c>
      <c r="D117" s="4" t="s">
        <v>78</v>
      </c>
      <c r="E117" s="3" t="s">
        <v>102</v>
      </c>
      <c r="F117" s="4" t="s">
        <v>127</v>
      </c>
      <c r="G117" s="4" t="str">
        <f>D117&amp;"_"&amp;F117&amp;"_"&amp;C117</f>
        <v>heat_desiccation_D_5</v>
      </c>
      <c r="J117" s="1">
        <v>1</v>
      </c>
      <c r="K117"/>
    </row>
    <row r="118" spans="1:11" x14ac:dyDescent="0.55000000000000004">
      <c r="A118" s="3" t="s">
        <v>103</v>
      </c>
      <c r="B118" s="6">
        <v>44396</v>
      </c>
      <c r="C118" s="1">
        <v>5</v>
      </c>
      <c r="D118" s="4" t="s">
        <v>78</v>
      </c>
      <c r="E118" s="3" t="s">
        <v>103</v>
      </c>
      <c r="F118" s="4" t="s">
        <v>127</v>
      </c>
      <c r="G118" s="4" t="str">
        <f>D118&amp;"_"&amp;F118&amp;"_"&amp;C118</f>
        <v>heat_desiccation_D_5</v>
      </c>
      <c r="J118" s="1">
        <v>1</v>
      </c>
      <c r="K118" s="1">
        <v>1</v>
      </c>
    </row>
    <row r="119" spans="1:11" x14ac:dyDescent="0.55000000000000004">
      <c r="A119" s="3" t="s">
        <v>104</v>
      </c>
      <c r="B119" s="6">
        <v>44396</v>
      </c>
      <c r="C119" s="1">
        <v>5</v>
      </c>
      <c r="D119" s="4" t="s">
        <v>78</v>
      </c>
      <c r="E119" s="3" t="s">
        <v>104</v>
      </c>
      <c r="F119" s="4" t="s">
        <v>127</v>
      </c>
      <c r="G119" s="4" t="str">
        <f>D119&amp;"_"&amp;F119&amp;"_"&amp;C119</f>
        <v>heat_desiccation_D_5</v>
      </c>
      <c r="J119" s="1">
        <v>1</v>
      </c>
      <c r="K119"/>
    </row>
    <row r="120" spans="1:11" x14ac:dyDescent="0.55000000000000004">
      <c r="A120" s="3" t="s">
        <v>105</v>
      </c>
      <c r="B120" s="6">
        <v>44396</v>
      </c>
      <c r="C120" s="1">
        <v>5</v>
      </c>
      <c r="D120" s="4" t="s">
        <v>78</v>
      </c>
      <c r="E120" s="3" t="s">
        <v>105</v>
      </c>
      <c r="F120" s="4" t="s">
        <v>127</v>
      </c>
      <c r="G120" s="4" t="str">
        <f>D120&amp;"_"&amp;F120&amp;"_"&amp;C120</f>
        <v>heat_desiccation_D_5</v>
      </c>
      <c r="J120" s="1">
        <v>1</v>
      </c>
      <c r="K120"/>
    </row>
    <row r="121" spans="1:11" x14ac:dyDescent="0.55000000000000004">
      <c r="A121" s="3" t="s">
        <v>106</v>
      </c>
      <c r="B121" s="6">
        <v>44396</v>
      </c>
      <c r="C121" s="1">
        <v>5</v>
      </c>
      <c r="D121" s="4" t="s">
        <v>78</v>
      </c>
      <c r="E121" s="3" t="s">
        <v>106</v>
      </c>
      <c r="F121" s="4" t="s">
        <v>127</v>
      </c>
      <c r="G121" s="4" t="str">
        <f>D121&amp;"_"&amp;F121&amp;"_"&amp;C121</f>
        <v>heat_desiccation_D_5</v>
      </c>
      <c r="J121" s="1">
        <v>1</v>
      </c>
      <c r="K121"/>
    </row>
    <row r="122" spans="1:11" x14ac:dyDescent="0.55000000000000004">
      <c r="A122" s="3" t="s">
        <v>107</v>
      </c>
      <c r="B122" s="6">
        <v>44396</v>
      </c>
      <c r="C122" s="1">
        <v>5</v>
      </c>
      <c r="D122" s="4" t="s">
        <v>78</v>
      </c>
      <c r="E122" s="3" t="s">
        <v>107</v>
      </c>
      <c r="F122" s="4" t="s">
        <v>127</v>
      </c>
      <c r="G122" s="4" t="str">
        <f>D122&amp;"_"&amp;F122&amp;"_"&amp;C122</f>
        <v>heat_desiccation_D_5</v>
      </c>
      <c r="J122" s="1">
        <v>1</v>
      </c>
      <c r="K122"/>
    </row>
    <row r="123" spans="1:11" x14ac:dyDescent="0.55000000000000004">
      <c r="A123" s="3" t="s">
        <v>108</v>
      </c>
      <c r="B123" s="6">
        <v>44396</v>
      </c>
      <c r="C123" s="1">
        <v>5</v>
      </c>
      <c r="D123" s="4" t="s">
        <v>78</v>
      </c>
      <c r="E123" s="3" t="s">
        <v>108</v>
      </c>
      <c r="F123" s="4" t="s">
        <v>127</v>
      </c>
      <c r="G123" s="4" t="str">
        <f>D123&amp;"_"&amp;F123&amp;"_"&amp;C123</f>
        <v>heat_desiccation_D_5</v>
      </c>
      <c r="J123" s="1">
        <v>1</v>
      </c>
      <c r="K123"/>
    </row>
    <row r="124" spans="1:11" x14ac:dyDescent="0.55000000000000004">
      <c r="A124" s="3" t="s">
        <v>109</v>
      </c>
      <c r="B124" s="6">
        <v>44396</v>
      </c>
      <c r="C124" s="1">
        <v>5</v>
      </c>
      <c r="D124" s="4" t="s">
        <v>78</v>
      </c>
      <c r="E124" s="3" t="s">
        <v>109</v>
      </c>
      <c r="F124" s="4" t="s">
        <v>127</v>
      </c>
      <c r="G124" s="4" t="str">
        <f>D124&amp;"_"&amp;F124&amp;"_"&amp;C124</f>
        <v>heat_desiccation_D_5</v>
      </c>
      <c r="J124" s="1">
        <v>1</v>
      </c>
      <c r="K124"/>
    </row>
    <row r="125" spans="1:11" x14ac:dyDescent="0.55000000000000004">
      <c r="A125" s="3" t="s">
        <v>110</v>
      </c>
      <c r="B125" s="6">
        <v>44396</v>
      </c>
      <c r="C125" s="1">
        <v>5</v>
      </c>
      <c r="D125" s="4" t="s">
        <v>78</v>
      </c>
      <c r="E125" s="3" t="s">
        <v>110</v>
      </c>
      <c r="F125" s="4" t="s">
        <v>127</v>
      </c>
      <c r="G125" s="4" t="str">
        <f>D125&amp;"_"&amp;F125&amp;"_"&amp;C125</f>
        <v>heat_desiccation_D_5</v>
      </c>
      <c r="J125" s="1">
        <v>1</v>
      </c>
      <c r="K125"/>
    </row>
    <row r="126" spans="1:11" x14ac:dyDescent="0.55000000000000004">
      <c r="A126" s="3" t="s">
        <v>111</v>
      </c>
      <c r="B126" s="6">
        <v>44396</v>
      </c>
      <c r="C126" s="1">
        <v>5</v>
      </c>
      <c r="D126" s="4" t="s">
        <v>78</v>
      </c>
      <c r="E126" s="3" t="s">
        <v>111</v>
      </c>
      <c r="F126" s="4" t="s">
        <v>127</v>
      </c>
      <c r="G126" s="4" t="str">
        <f>D126&amp;"_"&amp;F126&amp;"_"&amp;C126</f>
        <v>heat_desiccation_D_5</v>
      </c>
      <c r="J126" s="1">
        <v>1</v>
      </c>
      <c r="K126"/>
    </row>
    <row r="127" spans="1:11" x14ac:dyDescent="0.55000000000000004">
      <c r="A127" s="3" t="s">
        <v>112</v>
      </c>
      <c r="B127" s="6">
        <v>44396</v>
      </c>
      <c r="C127" s="1">
        <v>5</v>
      </c>
      <c r="D127" s="4" t="s">
        <v>78</v>
      </c>
      <c r="E127" s="3" t="s">
        <v>112</v>
      </c>
      <c r="F127" s="4" t="s">
        <v>127</v>
      </c>
      <c r="G127" s="4" t="str">
        <f>D127&amp;"_"&amp;F127&amp;"_"&amp;C127</f>
        <v>heat_desiccation_D_5</v>
      </c>
      <c r="J127" s="1">
        <v>1</v>
      </c>
      <c r="K127"/>
    </row>
    <row r="128" spans="1:11" x14ac:dyDescent="0.55000000000000004">
      <c r="A128" s="3" t="s">
        <v>113</v>
      </c>
      <c r="B128" s="6">
        <v>44396</v>
      </c>
      <c r="C128" s="1">
        <v>5</v>
      </c>
      <c r="D128" s="4" t="s">
        <v>78</v>
      </c>
      <c r="E128" s="3" t="s">
        <v>113</v>
      </c>
      <c r="F128" s="4" t="s">
        <v>127</v>
      </c>
      <c r="G128" s="4" t="str">
        <f>D128&amp;"_"&amp;F128&amp;"_"&amp;C128</f>
        <v>heat_desiccation_D_5</v>
      </c>
      <c r="J128" s="1">
        <v>1</v>
      </c>
      <c r="K128"/>
    </row>
    <row r="129" spans="1:11" x14ac:dyDescent="0.55000000000000004">
      <c r="A129" s="3" t="s">
        <v>114</v>
      </c>
      <c r="B129" s="6">
        <v>44396</v>
      </c>
      <c r="C129" s="1">
        <v>5</v>
      </c>
      <c r="D129" s="4" t="s">
        <v>78</v>
      </c>
      <c r="E129" s="3" t="s">
        <v>114</v>
      </c>
      <c r="F129" s="4" t="s">
        <v>127</v>
      </c>
      <c r="G129" s="4" t="str">
        <f>D129&amp;"_"&amp;F129&amp;"_"&amp;C129</f>
        <v>heat_desiccation_D_5</v>
      </c>
      <c r="J129" s="1">
        <v>1</v>
      </c>
      <c r="K129"/>
    </row>
    <row r="130" spans="1:11" x14ac:dyDescent="0.55000000000000004">
      <c r="A130" s="3" t="s">
        <v>140</v>
      </c>
      <c r="B130" s="6">
        <v>44400</v>
      </c>
      <c r="C130" s="1">
        <v>10</v>
      </c>
      <c r="D130" s="1" t="s">
        <v>78</v>
      </c>
      <c r="E130" s="3" t="s">
        <v>140</v>
      </c>
      <c r="F130" s="4" t="s">
        <v>128</v>
      </c>
      <c r="G130" s="4" t="str">
        <f>D130&amp;"_"&amp;F130&amp;"_"&amp;C130</f>
        <v>heat_desiccation_T_10</v>
      </c>
      <c r="J130" s="1">
        <v>1</v>
      </c>
      <c r="K130"/>
    </row>
    <row r="131" spans="1:11" x14ac:dyDescent="0.55000000000000004">
      <c r="A131" s="3" t="s">
        <v>141</v>
      </c>
      <c r="B131" s="6">
        <v>44400</v>
      </c>
      <c r="C131" s="1">
        <v>10</v>
      </c>
      <c r="D131" s="1" t="s">
        <v>78</v>
      </c>
      <c r="E131" s="3" t="s">
        <v>141</v>
      </c>
      <c r="F131" s="4" t="s">
        <v>128</v>
      </c>
      <c r="G131" s="4" t="str">
        <f>D131&amp;"_"&amp;F131&amp;"_"&amp;C131</f>
        <v>heat_desiccation_T_10</v>
      </c>
      <c r="J131" s="1">
        <v>1</v>
      </c>
      <c r="K131" s="1">
        <v>1</v>
      </c>
    </row>
    <row r="132" spans="1:11" x14ac:dyDescent="0.55000000000000004">
      <c r="A132" s="3" t="s">
        <v>142</v>
      </c>
      <c r="B132" s="6">
        <v>44400</v>
      </c>
      <c r="C132" s="1">
        <v>10</v>
      </c>
      <c r="D132" s="1" t="s">
        <v>78</v>
      </c>
      <c r="E132" s="3" t="s">
        <v>142</v>
      </c>
      <c r="F132" s="4" t="s">
        <v>128</v>
      </c>
      <c r="G132" s="4" t="str">
        <f>D132&amp;"_"&amp;F132&amp;"_"&amp;C132</f>
        <v>heat_desiccation_T_10</v>
      </c>
      <c r="J132" s="1">
        <v>1</v>
      </c>
      <c r="K132" s="1">
        <v>1</v>
      </c>
    </row>
    <row r="133" spans="1:11" x14ac:dyDescent="0.55000000000000004">
      <c r="A133" s="3" t="s">
        <v>143</v>
      </c>
      <c r="B133" s="6">
        <v>44400</v>
      </c>
      <c r="C133" s="1">
        <v>10</v>
      </c>
      <c r="D133" s="1" t="s">
        <v>78</v>
      </c>
      <c r="E133" s="3" t="s">
        <v>143</v>
      </c>
      <c r="F133" s="4" t="s">
        <v>128</v>
      </c>
      <c r="G133" s="4" t="str">
        <f>D133&amp;"_"&amp;F133&amp;"_"&amp;C133</f>
        <v>heat_desiccation_T_10</v>
      </c>
      <c r="J133" s="1">
        <v>1</v>
      </c>
      <c r="K133" s="1">
        <v>1</v>
      </c>
    </row>
    <row r="134" spans="1:11" x14ac:dyDescent="0.55000000000000004">
      <c r="A134" s="3" t="s">
        <v>144</v>
      </c>
      <c r="B134" s="6">
        <v>44400</v>
      </c>
      <c r="C134" s="1">
        <v>10</v>
      </c>
      <c r="D134" s="1" t="s">
        <v>78</v>
      </c>
      <c r="E134" s="3" t="s">
        <v>144</v>
      </c>
      <c r="F134" s="4" t="s">
        <v>128</v>
      </c>
      <c r="G134" s="4" t="str">
        <f>D134&amp;"_"&amp;F134&amp;"_"&amp;C134</f>
        <v>heat_desiccation_T_10</v>
      </c>
      <c r="J134" s="1">
        <v>1</v>
      </c>
      <c r="K134" s="1">
        <v>1</v>
      </c>
    </row>
    <row r="135" spans="1:11" x14ac:dyDescent="0.55000000000000004">
      <c r="A135" s="3" t="s">
        <v>145</v>
      </c>
      <c r="B135" s="6">
        <v>44400</v>
      </c>
      <c r="C135" s="1">
        <v>10</v>
      </c>
      <c r="D135" s="1" t="s">
        <v>78</v>
      </c>
      <c r="E135" s="3" t="s">
        <v>145</v>
      </c>
      <c r="F135" s="4" t="s">
        <v>128</v>
      </c>
      <c r="G135" s="4" t="str">
        <f>D135&amp;"_"&amp;F135&amp;"_"&amp;C135</f>
        <v>heat_desiccation_T_10</v>
      </c>
      <c r="J135" s="1">
        <v>1</v>
      </c>
      <c r="K135" s="1">
        <v>1</v>
      </c>
    </row>
    <row r="136" spans="1:11" x14ac:dyDescent="0.55000000000000004">
      <c r="A136" s="3" t="s">
        <v>146</v>
      </c>
      <c r="B136" s="6">
        <v>44400</v>
      </c>
      <c r="C136" s="1">
        <v>10</v>
      </c>
      <c r="D136" s="1" t="s">
        <v>78</v>
      </c>
      <c r="E136" s="3" t="s">
        <v>146</v>
      </c>
      <c r="F136" s="4" t="s">
        <v>128</v>
      </c>
      <c r="G136" s="4" t="str">
        <f>D136&amp;"_"&amp;F136&amp;"_"&amp;C136</f>
        <v>heat_desiccation_T_10</v>
      </c>
      <c r="J136" s="1">
        <v>1</v>
      </c>
      <c r="K136" s="1">
        <v>1</v>
      </c>
    </row>
    <row r="137" spans="1:11" x14ac:dyDescent="0.55000000000000004">
      <c r="A137" s="3" t="s">
        <v>147</v>
      </c>
      <c r="B137" s="6">
        <v>44400</v>
      </c>
      <c r="C137" s="1">
        <v>10</v>
      </c>
      <c r="D137" s="1" t="s">
        <v>78</v>
      </c>
      <c r="E137" s="3" t="s">
        <v>147</v>
      </c>
      <c r="F137" s="4" t="s">
        <v>128</v>
      </c>
      <c r="G137" s="4" t="str">
        <f>D137&amp;"_"&amp;F137&amp;"_"&amp;C137</f>
        <v>heat_desiccation_T_10</v>
      </c>
      <c r="J137" s="1">
        <v>1</v>
      </c>
      <c r="K137" s="1">
        <v>1</v>
      </c>
    </row>
    <row r="138" spans="1:11" x14ac:dyDescent="0.55000000000000004">
      <c r="A138" s="3" t="s">
        <v>148</v>
      </c>
      <c r="B138" s="6">
        <v>44400</v>
      </c>
      <c r="C138" s="1">
        <v>10</v>
      </c>
      <c r="D138" s="1" t="s">
        <v>78</v>
      </c>
      <c r="E138" s="3" t="s">
        <v>148</v>
      </c>
      <c r="F138" s="4" t="s">
        <v>128</v>
      </c>
      <c r="G138" s="4" t="str">
        <f>D138&amp;"_"&amp;F138&amp;"_"&amp;C138</f>
        <v>heat_desiccation_T_10</v>
      </c>
      <c r="J138" s="1">
        <v>1</v>
      </c>
      <c r="K138" s="1">
        <v>1</v>
      </c>
    </row>
    <row r="139" spans="1:11" x14ac:dyDescent="0.55000000000000004">
      <c r="A139" s="3" t="s">
        <v>149</v>
      </c>
      <c r="B139" s="6">
        <v>44400</v>
      </c>
      <c r="C139" s="1">
        <v>10</v>
      </c>
      <c r="D139" s="1" t="s">
        <v>78</v>
      </c>
      <c r="E139" s="3" t="s">
        <v>149</v>
      </c>
      <c r="F139" s="4" t="s">
        <v>128</v>
      </c>
      <c r="G139" s="4" t="str">
        <f>D139&amp;"_"&amp;F139&amp;"_"&amp;C139</f>
        <v>heat_desiccation_T_10</v>
      </c>
      <c r="J139" s="1">
        <v>1</v>
      </c>
      <c r="K139"/>
    </row>
    <row r="140" spans="1:11" x14ac:dyDescent="0.55000000000000004">
      <c r="A140" s="3" t="s">
        <v>150</v>
      </c>
      <c r="B140" s="6">
        <v>44400</v>
      </c>
      <c r="C140" s="1">
        <v>10</v>
      </c>
      <c r="D140" s="1" t="s">
        <v>78</v>
      </c>
      <c r="E140" s="3" t="s">
        <v>150</v>
      </c>
      <c r="F140" s="4" t="s">
        <v>128</v>
      </c>
      <c r="G140" s="4" t="str">
        <f>D140&amp;"_"&amp;F140&amp;"_"&amp;C140</f>
        <v>heat_desiccation_T_10</v>
      </c>
      <c r="J140" s="1">
        <v>1</v>
      </c>
      <c r="K140"/>
    </row>
    <row r="141" spans="1:11" x14ac:dyDescent="0.55000000000000004">
      <c r="A141" s="1" t="s">
        <v>90</v>
      </c>
      <c r="B141" s="5">
        <v>44390</v>
      </c>
      <c r="C141" s="1">
        <v>2</v>
      </c>
      <c r="D141" s="1" t="s">
        <v>78</v>
      </c>
      <c r="E141" s="1" t="s">
        <v>90</v>
      </c>
      <c r="F141" s="1" t="s">
        <v>128</v>
      </c>
      <c r="G141" s="4" t="str">
        <f>D141&amp;"_"&amp;F141&amp;"_"&amp;C141</f>
        <v>heat_desiccation_T_2</v>
      </c>
      <c r="H141" s="1">
        <v>1</v>
      </c>
      <c r="J141" s="1">
        <v>1</v>
      </c>
      <c r="K141"/>
    </row>
    <row r="142" spans="1:11" x14ac:dyDescent="0.55000000000000004">
      <c r="A142" s="1" t="s">
        <v>91</v>
      </c>
      <c r="B142" s="5">
        <v>44390</v>
      </c>
      <c r="C142" s="1">
        <v>2</v>
      </c>
      <c r="D142" s="1" t="s">
        <v>78</v>
      </c>
      <c r="E142" s="1" t="s">
        <v>91</v>
      </c>
      <c r="F142" s="1" t="s">
        <v>128</v>
      </c>
      <c r="G142" s="4" t="str">
        <f>D142&amp;"_"&amp;F142&amp;"_"&amp;C142</f>
        <v>heat_desiccation_T_2</v>
      </c>
      <c r="H142" s="1">
        <v>1</v>
      </c>
      <c r="J142" s="1">
        <v>1</v>
      </c>
      <c r="K142"/>
    </row>
    <row r="143" spans="1:11" x14ac:dyDescent="0.55000000000000004">
      <c r="A143" s="1" t="s">
        <v>92</v>
      </c>
      <c r="B143" s="5">
        <v>44390</v>
      </c>
      <c r="C143" s="1">
        <v>2</v>
      </c>
      <c r="D143" s="1" t="s">
        <v>78</v>
      </c>
      <c r="E143" s="1" t="s">
        <v>92</v>
      </c>
      <c r="F143" s="1" t="s">
        <v>128</v>
      </c>
      <c r="G143" s="4" t="str">
        <f>D143&amp;"_"&amp;F143&amp;"_"&amp;C143</f>
        <v>heat_desiccation_T_2</v>
      </c>
      <c r="H143" s="1">
        <v>1</v>
      </c>
      <c r="J143" s="1">
        <v>1</v>
      </c>
      <c r="K143"/>
    </row>
    <row r="144" spans="1:11" x14ac:dyDescent="0.55000000000000004">
      <c r="A144" s="1" t="s">
        <v>93</v>
      </c>
      <c r="B144" s="5">
        <v>44390</v>
      </c>
      <c r="C144" s="1">
        <v>2</v>
      </c>
      <c r="D144" s="1" t="s">
        <v>78</v>
      </c>
      <c r="E144" s="1" t="s">
        <v>93</v>
      </c>
      <c r="F144" s="1" t="s">
        <v>128</v>
      </c>
      <c r="G144" s="4" t="str">
        <f>D144&amp;"_"&amp;F144&amp;"_"&amp;C144</f>
        <v>heat_desiccation_T_2</v>
      </c>
      <c r="H144" s="1">
        <v>1</v>
      </c>
      <c r="J144" s="1">
        <v>1</v>
      </c>
      <c r="K144"/>
    </row>
    <row r="145" spans="1:11" x14ac:dyDescent="0.55000000000000004">
      <c r="A145" s="1" t="s">
        <v>94</v>
      </c>
      <c r="B145" s="5">
        <v>44390</v>
      </c>
      <c r="C145" s="1">
        <v>2</v>
      </c>
      <c r="D145" s="1" t="s">
        <v>78</v>
      </c>
      <c r="E145" s="1" t="s">
        <v>94</v>
      </c>
      <c r="F145" s="1" t="s">
        <v>128</v>
      </c>
      <c r="G145" s="4" t="str">
        <f>D145&amp;"_"&amp;F145&amp;"_"&amp;C145</f>
        <v>heat_desiccation_T_2</v>
      </c>
      <c r="H145" s="1">
        <v>1</v>
      </c>
      <c r="J145" s="1">
        <v>1</v>
      </c>
      <c r="K145"/>
    </row>
    <row r="146" spans="1:11" x14ac:dyDescent="0.55000000000000004">
      <c r="A146" s="1" t="s">
        <v>95</v>
      </c>
      <c r="B146" s="5">
        <v>44390</v>
      </c>
      <c r="C146" s="1">
        <v>2</v>
      </c>
      <c r="D146" s="1" t="s">
        <v>78</v>
      </c>
      <c r="E146" s="1" t="s">
        <v>95</v>
      </c>
      <c r="F146" s="1" t="s">
        <v>128</v>
      </c>
      <c r="G146" s="4" t="str">
        <f>D146&amp;"_"&amp;F146&amp;"_"&amp;C146</f>
        <v>heat_desiccation_T_2</v>
      </c>
      <c r="H146" s="1">
        <v>1</v>
      </c>
      <c r="J146" s="1">
        <v>1</v>
      </c>
      <c r="K146"/>
    </row>
    <row r="147" spans="1:11" x14ac:dyDescent="0.55000000000000004">
      <c r="A147" s="1" t="s">
        <v>96</v>
      </c>
      <c r="B147" s="5">
        <v>44390</v>
      </c>
      <c r="C147" s="1">
        <v>2</v>
      </c>
      <c r="D147" s="1" t="s">
        <v>78</v>
      </c>
      <c r="E147" s="1" t="s">
        <v>96</v>
      </c>
      <c r="F147" s="1" t="s">
        <v>128</v>
      </c>
      <c r="G147" s="4" t="str">
        <f>D147&amp;"_"&amp;F147&amp;"_"&amp;C147</f>
        <v>heat_desiccation_T_2</v>
      </c>
      <c r="H147" s="1">
        <v>1</v>
      </c>
      <c r="J147" s="1">
        <v>1</v>
      </c>
      <c r="K147"/>
    </row>
    <row r="148" spans="1:11" x14ac:dyDescent="0.55000000000000004">
      <c r="A148" s="1" t="s">
        <v>97</v>
      </c>
      <c r="B148" s="5">
        <v>44390</v>
      </c>
      <c r="C148" s="1">
        <v>2</v>
      </c>
      <c r="D148" s="1" t="s">
        <v>78</v>
      </c>
      <c r="E148" s="1" t="s">
        <v>97</v>
      </c>
      <c r="F148" s="1" t="s">
        <v>128</v>
      </c>
      <c r="G148" s="4" t="str">
        <f>D148&amp;"_"&amp;F148&amp;"_"&amp;C148</f>
        <v>heat_desiccation_T_2</v>
      </c>
      <c r="H148" s="1">
        <v>1</v>
      </c>
      <c r="J148" s="1">
        <v>1</v>
      </c>
      <c r="K148"/>
    </row>
    <row r="149" spans="1:11" x14ac:dyDescent="0.55000000000000004">
      <c r="A149" s="1" t="s">
        <v>98</v>
      </c>
      <c r="B149" s="5">
        <v>44390</v>
      </c>
      <c r="C149" s="1">
        <v>2</v>
      </c>
      <c r="D149" s="1" t="s">
        <v>78</v>
      </c>
      <c r="E149" s="1" t="s">
        <v>98</v>
      </c>
      <c r="F149" s="1" t="s">
        <v>128</v>
      </c>
      <c r="G149" s="4" t="str">
        <f>D149&amp;"_"&amp;F149&amp;"_"&amp;C149</f>
        <v>heat_desiccation_T_2</v>
      </c>
      <c r="H149" s="1">
        <v>1</v>
      </c>
      <c r="J149" s="1">
        <v>1</v>
      </c>
      <c r="K149"/>
    </row>
    <row r="150" spans="1:11" x14ac:dyDescent="0.55000000000000004">
      <c r="A150" s="1" t="s">
        <v>99</v>
      </c>
      <c r="B150" s="5">
        <v>44390</v>
      </c>
      <c r="C150" s="1">
        <v>2</v>
      </c>
      <c r="D150" s="1" t="s">
        <v>78</v>
      </c>
      <c r="E150" s="1" t="s">
        <v>99</v>
      </c>
      <c r="F150" s="1" t="s">
        <v>128</v>
      </c>
      <c r="G150" s="4" t="str">
        <f>D150&amp;"_"&amp;F150&amp;"_"&amp;C150</f>
        <v>heat_desiccation_T_2</v>
      </c>
      <c r="H150" s="1">
        <v>1</v>
      </c>
      <c r="J150" s="1">
        <v>1</v>
      </c>
      <c r="K150" s="1">
        <v>1</v>
      </c>
    </row>
    <row r="151" spans="1:11" x14ac:dyDescent="0.55000000000000004">
      <c r="A151" s="1" t="s">
        <v>100</v>
      </c>
      <c r="B151" s="5">
        <v>44390</v>
      </c>
      <c r="C151" s="1">
        <v>2</v>
      </c>
      <c r="D151" s="1" t="s">
        <v>78</v>
      </c>
      <c r="E151" s="1" t="s">
        <v>100</v>
      </c>
      <c r="F151" s="1" t="s">
        <v>128</v>
      </c>
      <c r="G151" s="4" t="str">
        <f>D151&amp;"_"&amp;F151&amp;"_"&amp;C151</f>
        <v>heat_desiccation_T_2</v>
      </c>
      <c r="H151" s="1">
        <v>1</v>
      </c>
      <c r="J151" s="1">
        <v>1</v>
      </c>
      <c r="K151" s="1">
        <v>1</v>
      </c>
    </row>
    <row r="152" spans="1:11" x14ac:dyDescent="0.55000000000000004">
      <c r="A152" s="1" t="s">
        <v>101</v>
      </c>
      <c r="B152" s="5">
        <v>44390</v>
      </c>
      <c r="C152" s="1">
        <v>2</v>
      </c>
      <c r="D152" s="1" t="s">
        <v>78</v>
      </c>
      <c r="E152" s="1" t="s">
        <v>101</v>
      </c>
      <c r="F152" s="1" t="s">
        <v>128</v>
      </c>
      <c r="G152" s="4" t="str">
        <f>D152&amp;"_"&amp;F152&amp;"_"&amp;C152</f>
        <v>heat_desiccation_T_2</v>
      </c>
      <c r="H152" s="1">
        <v>1</v>
      </c>
      <c r="J152" s="1">
        <v>1</v>
      </c>
      <c r="K152" s="1">
        <v>1</v>
      </c>
    </row>
    <row r="153" spans="1:11" x14ac:dyDescent="0.55000000000000004">
      <c r="A153" s="3" t="s">
        <v>115</v>
      </c>
      <c r="B153" s="6">
        <v>44396</v>
      </c>
      <c r="C153" s="1">
        <v>5</v>
      </c>
      <c r="D153" s="4" t="s">
        <v>78</v>
      </c>
      <c r="E153" s="3" t="s">
        <v>115</v>
      </c>
      <c r="F153" s="4" t="s">
        <v>128</v>
      </c>
      <c r="G153" s="4" t="str">
        <f>D153&amp;"_"&amp;F153&amp;"_"&amp;C153</f>
        <v>heat_desiccation_T_5</v>
      </c>
      <c r="J153" s="1">
        <v>1</v>
      </c>
      <c r="K153" s="1">
        <v>1</v>
      </c>
    </row>
    <row r="154" spans="1:11" x14ac:dyDescent="0.55000000000000004">
      <c r="A154" s="3" t="s">
        <v>116</v>
      </c>
      <c r="B154" s="6">
        <v>44396</v>
      </c>
      <c r="C154" s="1">
        <v>5</v>
      </c>
      <c r="D154" s="4" t="s">
        <v>78</v>
      </c>
      <c r="E154" s="3" t="s">
        <v>116</v>
      </c>
      <c r="F154" s="4" t="s">
        <v>128</v>
      </c>
      <c r="G154" s="4" t="str">
        <f>D154&amp;"_"&amp;F154&amp;"_"&amp;C154</f>
        <v>heat_desiccation_T_5</v>
      </c>
      <c r="J154" s="1">
        <v>1</v>
      </c>
      <c r="K154" s="1">
        <v>1</v>
      </c>
    </row>
    <row r="155" spans="1:11" x14ac:dyDescent="0.55000000000000004">
      <c r="A155" s="3" t="s">
        <v>117</v>
      </c>
      <c r="B155" s="6">
        <v>44396</v>
      </c>
      <c r="C155" s="1">
        <v>5</v>
      </c>
      <c r="D155" s="4" t="s">
        <v>78</v>
      </c>
      <c r="E155" s="3" t="s">
        <v>117</v>
      </c>
      <c r="F155" s="4" t="s">
        <v>128</v>
      </c>
      <c r="G155" s="4" t="str">
        <f>D155&amp;"_"&amp;F155&amp;"_"&amp;C155</f>
        <v>heat_desiccation_T_5</v>
      </c>
      <c r="J155" s="1">
        <v>1</v>
      </c>
      <c r="K155"/>
    </row>
    <row r="156" spans="1:11" x14ac:dyDescent="0.55000000000000004">
      <c r="A156" s="3" t="s">
        <v>118</v>
      </c>
      <c r="B156" s="6">
        <v>44396</v>
      </c>
      <c r="C156" s="1">
        <v>5</v>
      </c>
      <c r="D156" s="4" t="s">
        <v>78</v>
      </c>
      <c r="E156" s="3" t="s">
        <v>118</v>
      </c>
      <c r="F156" s="4" t="s">
        <v>128</v>
      </c>
      <c r="G156" s="4" t="str">
        <f>D156&amp;"_"&amp;F156&amp;"_"&amp;C156</f>
        <v>heat_desiccation_T_5</v>
      </c>
      <c r="J156" s="1">
        <v>1</v>
      </c>
      <c r="K156" s="1">
        <v>1</v>
      </c>
    </row>
    <row r="157" spans="1:11" x14ac:dyDescent="0.55000000000000004">
      <c r="A157" s="3" t="s">
        <v>119</v>
      </c>
      <c r="B157" s="6">
        <v>44396</v>
      </c>
      <c r="C157" s="1">
        <v>5</v>
      </c>
      <c r="D157" s="4" t="s">
        <v>78</v>
      </c>
      <c r="E157" s="3" t="s">
        <v>119</v>
      </c>
      <c r="F157" s="4" t="s">
        <v>128</v>
      </c>
      <c r="G157" s="4" t="str">
        <f>D157&amp;"_"&amp;F157&amp;"_"&amp;C157</f>
        <v>heat_desiccation_T_5</v>
      </c>
      <c r="J157" s="1">
        <v>1</v>
      </c>
      <c r="K157" s="1">
        <v>1</v>
      </c>
    </row>
    <row r="158" spans="1:11" x14ac:dyDescent="0.55000000000000004">
      <c r="A158" s="3" t="s">
        <v>120</v>
      </c>
      <c r="B158" s="6">
        <v>44396</v>
      </c>
      <c r="C158" s="1">
        <v>5</v>
      </c>
      <c r="D158" s="4" t="s">
        <v>78</v>
      </c>
      <c r="E158" s="3" t="s">
        <v>120</v>
      </c>
      <c r="F158" s="4" t="s">
        <v>128</v>
      </c>
      <c r="G158" s="4" t="str">
        <f>D158&amp;"_"&amp;F158&amp;"_"&amp;C158</f>
        <v>heat_desiccation_T_5</v>
      </c>
      <c r="J158" s="1">
        <v>1</v>
      </c>
      <c r="K158"/>
    </row>
    <row r="159" spans="1:11" x14ac:dyDescent="0.55000000000000004">
      <c r="A159" s="3" t="s">
        <v>121</v>
      </c>
      <c r="B159" s="6">
        <v>44396</v>
      </c>
      <c r="C159" s="1">
        <v>5</v>
      </c>
      <c r="D159" s="4" t="s">
        <v>78</v>
      </c>
      <c r="E159" s="3" t="s">
        <v>121</v>
      </c>
      <c r="F159" s="4" t="s">
        <v>128</v>
      </c>
      <c r="G159" s="4" t="str">
        <f>D159&amp;"_"&amp;F159&amp;"_"&amp;C159</f>
        <v>heat_desiccation_T_5</v>
      </c>
      <c r="J159" s="1">
        <v>1</v>
      </c>
      <c r="K159"/>
    </row>
    <row r="160" spans="1:11" x14ac:dyDescent="0.55000000000000004">
      <c r="A160" s="3" t="s">
        <v>122</v>
      </c>
      <c r="B160" s="6">
        <v>44396</v>
      </c>
      <c r="C160" s="1">
        <v>5</v>
      </c>
      <c r="D160" s="4" t="s">
        <v>78</v>
      </c>
      <c r="E160" s="3" t="s">
        <v>122</v>
      </c>
      <c r="F160" s="4" t="s">
        <v>128</v>
      </c>
      <c r="G160" s="4" t="str">
        <f>D160&amp;"_"&amp;F160&amp;"_"&amp;C160</f>
        <v>heat_desiccation_T_5</v>
      </c>
      <c r="J160" s="1">
        <v>1</v>
      </c>
      <c r="K160"/>
    </row>
    <row r="161" spans="1:11" x14ac:dyDescent="0.55000000000000004">
      <c r="A161" s="3" t="s">
        <v>123</v>
      </c>
      <c r="B161" s="6">
        <v>44396</v>
      </c>
      <c r="C161" s="1">
        <v>5</v>
      </c>
      <c r="D161" s="4" t="s">
        <v>78</v>
      </c>
      <c r="E161" s="3" t="s">
        <v>123</v>
      </c>
      <c r="F161" s="4" t="s">
        <v>128</v>
      </c>
      <c r="G161" s="4" t="str">
        <f>D161&amp;"_"&amp;F161&amp;"_"&amp;C161</f>
        <v>heat_desiccation_T_5</v>
      </c>
      <c r="J161" s="1">
        <v>1</v>
      </c>
      <c r="K161"/>
    </row>
    <row r="162" spans="1:11" x14ac:dyDescent="0.55000000000000004">
      <c r="A162" s="3" t="s">
        <v>124</v>
      </c>
      <c r="B162" s="6">
        <v>44396</v>
      </c>
      <c r="C162" s="1">
        <v>5</v>
      </c>
      <c r="D162" s="4" t="s">
        <v>78</v>
      </c>
      <c r="E162" s="3" t="s">
        <v>124</v>
      </c>
      <c r="F162" s="4" t="s">
        <v>128</v>
      </c>
      <c r="G162" s="4" t="str">
        <f>D162&amp;"_"&amp;F162&amp;"_"&amp;C162</f>
        <v>heat_desiccation_T_5</v>
      </c>
      <c r="J162" s="1">
        <v>1</v>
      </c>
      <c r="K162"/>
    </row>
    <row r="163" spans="1:11" x14ac:dyDescent="0.55000000000000004">
      <c r="A163" s="3" t="s">
        <v>125</v>
      </c>
      <c r="B163" s="6">
        <v>44396</v>
      </c>
      <c r="C163" s="1">
        <v>5</v>
      </c>
      <c r="D163" s="4" t="s">
        <v>78</v>
      </c>
      <c r="E163" s="3" t="s">
        <v>125</v>
      </c>
      <c r="F163" s="4" t="s">
        <v>128</v>
      </c>
      <c r="G163" s="4" t="str">
        <f>D163&amp;"_"&amp;F163&amp;"_"&amp;C163</f>
        <v>heat_desiccation_T_5</v>
      </c>
      <c r="J163" s="1">
        <v>1</v>
      </c>
      <c r="K163"/>
    </row>
    <row r="164" spans="1:11" x14ac:dyDescent="0.55000000000000004">
      <c r="A164" s="3" t="s">
        <v>218</v>
      </c>
      <c r="B164" s="6">
        <v>44396</v>
      </c>
      <c r="C164" s="1">
        <v>5</v>
      </c>
      <c r="D164" s="4" t="s">
        <v>78</v>
      </c>
      <c r="E164" s="3" t="s">
        <v>218</v>
      </c>
      <c r="F164" s="4" t="s">
        <v>128</v>
      </c>
      <c r="G164" s="4" t="str">
        <f>D164&amp;"_"&amp;F164&amp;"_"&amp;C164</f>
        <v>heat_desiccation_T_5</v>
      </c>
      <c r="J164" s="1">
        <v>1</v>
      </c>
      <c r="K164"/>
    </row>
    <row r="165" spans="1:11" x14ac:dyDescent="0.55000000000000004">
      <c r="A165" s="3" t="s">
        <v>126</v>
      </c>
      <c r="B165" s="6">
        <v>44396</v>
      </c>
      <c r="C165" s="1">
        <v>5</v>
      </c>
      <c r="D165" s="4" t="s">
        <v>78</v>
      </c>
      <c r="E165" s="3" t="s">
        <v>126</v>
      </c>
      <c r="F165" s="4" t="s">
        <v>128</v>
      </c>
      <c r="G165" s="4" t="str">
        <f>D165&amp;"_"&amp;F165&amp;"_"&amp;C165</f>
        <v>heat_desiccation_T_5</v>
      </c>
      <c r="J165" s="1">
        <v>1</v>
      </c>
      <c r="K165"/>
    </row>
    <row r="166" spans="1:11" x14ac:dyDescent="0.55000000000000004">
      <c r="A166" s="3" t="s">
        <v>35</v>
      </c>
      <c r="B166" s="2">
        <v>44389</v>
      </c>
      <c r="C166" s="1">
        <v>1</v>
      </c>
      <c r="D166" s="4" t="s">
        <v>178</v>
      </c>
      <c r="E166" s="3" t="s">
        <v>35</v>
      </c>
      <c r="F166" s="4" t="s">
        <v>127</v>
      </c>
      <c r="G166" s="4" t="str">
        <f>D166&amp;"_"&amp;F166&amp;"_"&amp;C166</f>
        <v>heat_only_D_1</v>
      </c>
      <c r="H166" s="1">
        <v>1</v>
      </c>
      <c r="J166" s="1">
        <v>1</v>
      </c>
      <c r="K166"/>
    </row>
    <row r="167" spans="1:11" x14ac:dyDescent="0.55000000000000004">
      <c r="A167" s="3" t="s">
        <v>36</v>
      </c>
      <c r="B167" s="2">
        <v>44389</v>
      </c>
      <c r="C167" s="1">
        <v>1</v>
      </c>
      <c r="D167" s="4" t="s">
        <v>178</v>
      </c>
      <c r="E167" s="3" t="s">
        <v>36</v>
      </c>
      <c r="F167" s="4" t="s">
        <v>127</v>
      </c>
      <c r="G167" s="4" t="str">
        <f>D167&amp;"_"&amp;F167&amp;"_"&amp;C167</f>
        <v>heat_only_D_1</v>
      </c>
      <c r="H167" s="1">
        <v>1</v>
      </c>
      <c r="J167" s="1">
        <v>1</v>
      </c>
      <c r="K167"/>
    </row>
    <row r="168" spans="1:11" x14ac:dyDescent="0.55000000000000004">
      <c r="A168" s="3" t="s">
        <v>37</v>
      </c>
      <c r="B168" s="2">
        <v>44389</v>
      </c>
      <c r="C168" s="1">
        <v>1</v>
      </c>
      <c r="D168" s="4" t="s">
        <v>178</v>
      </c>
      <c r="E168" s="3" t="s">
        <v>37</v>
      </c>
      <c r="F168" s="4" t="s">
        <v>127</v>
      </c>
      <c r="G168" s="4" t="str">
        <f>D168&amp;"_"&amp;F168&amp;"_"&amp;C168</f>
        <v>heat_only_D_1</v>
      </c>
      <c r="H168" s="1">
        <v>1</v>
      </c>
      <c r="J168" s="1">
        <v>1</v>
      </c>
      <c r="K168"/>
    </row>
    <row r="169" spans="1:11" x14ac:dyDescent="0.55000000000000004">
      <c r="A169" s="3" t="s">
        <v>38</v>
      </c>
      <c r="B169" s="2">
        <v>44389</v>
      </c>
      <c r="C169" s="1">
        <v>1</v>
      </c>
      <c r="D169" s="4" t="s">
        <v>178</v>
      </c>
      <c r="E169" s="3" t="s">
        <v>38</v>
      </c>
      <c r="F169" s="4" t="s">
        <v>127</v>
      </c>
      <c r="G169" s="4" t="str">
        <f>D169&amp;"_"&amp;F169&amp;"_"&amp;C169</f>
        <v>heat_only_D_1</v>
      </c>
      <c r="H169" s="1">
        <v>1</v>
      </c>
      <c r="J169" s="1">
        <v>1</v>
      </c>
      <c r="K169"/>
    </row>
    <row r="170" spans="1:11" x14ac:dyDescent="0.55000000000000004">
      <c r="A170" s="3" t="s">
        <v>41</v>
      </c>
      <c r="B170" s="2">
        <v>44389</v>
      </c>
      <c r="C170" s="1">
        <v>1</v>
      </c>
      <c r="D170" s="4" t="s">
        <v>178</v>
      </c>
      <c r="E170" s="3" t="s">
        <v>41</v>
      </c>
      <c r="F170" s="4" t="s">
        <v>127</v>
      </c>
      <c r="G170" s="4" t="str">
        <f>D170&amp;"_"&amp;F170&amp;"_"&amp;C170</f>
        <v>heat_only_D_1</v>
      </c>
      <c r="H170" s="1">
        <v>1</v>
      </c>
      <c r="J170" s="1">
        <v>1</v>
      </c>
      <c r="K170"/>
    </row>
    <row r="171" spans="1:11" x14ac:dyDescent="0.55000000000000004">
      <c r="A171" s="3" t="s">
        <v>46</v>
      </c>
      <c r="B171" s="2">
        <v>44389</v>
      </c>
      <c r="C171" s="1">
        <v>1</v>
      </c>
      <c r="D171" s="4" t="s">
        <v>178</v>
      </c>
      <c r="E171" s="3" t="s">
        <v>46</v>
      </c>
      <c r="F171" s="4" t="s">
        <v>127</v>
      </c>
      <c r="G171" s="4" t="str">
        <f>D171&amp;"_"&amp;F171&amp;"_"&amp;C171</f>
        <v>heat_only_D_1</v>
      </c>
      <c r="H171" s="1">
        <v>1</v>
      </c>
      <c r="J171" s="1">
        <v>1</v>
      </c>
      <c r="K171"/>
    </row>
    <row r="172" spans="1:11" x14ac:dyDescent="0.55000000000000004">
      <c r="A172" s="3" t="s">
        <v>47</v>
      </c>
      <c r="B172" s="2">
        <v>44389</v>
      </c>
      <c r="C172" s="1">
        <v>1</v>
      </c>
      <c r="D172" s="4" t="s">
        <v>178</v>
      </c>
      <c r="E172" s="3" t="s">
        <v>47</v>
      </c>
      <c r="F172" s="4" t="s">
        <v>127</v>
      </c>
      <c r="G172" s="4" t="str">
        <f>D172&amp;"_"&amp;F172&amp;"_"&amp;C172</f>
        <v>heat_only_D_1</v>
      </c>
      <c r="H172" s="1">
        <v>1</v>
      </c>
      <c r="J172" s="1">
        <v>1</v>
      </c>
      <c r="K172"/>
    </row>
    <row r="173" spans="1:11" x14ac:dyDescent="0.55000000000000004">
      <c r="A173" s="3" t="s">
        <v>48</v>
      </c>
      <c r="B173" s="2">
        <v>44389</v>
      </c>
      <c r="C173" s="1">
        <v>1</v>
      </c>
      <c r="D173" s="4" t="s">
        <v>178</v>
      </c>
      <c r="E173" s="3" t="s">
        <v>48</v>
      </c>
      <c r="F173" s="4" t="s">
        <v>127</v>
      </c>
      <c r="G173" s="4" t="str">
        <f>D173&amp;"_"&amp;F173&amp;"_"&amp;C173</f>
        <v>heat_only_D_1</v>
      </c>
      <c r="H173" s="1">
        <v>1</v>
      </c>
      <c r="J173" s="1">
        <v>1</v>
      </c>
      <c r="K173"/>
    </row>
    <row r="174" spans="1:11" x14ac:dyDescent="0.55000000000000004">
      <c r="A174" s="3" t="s">
        <v>49</v>
      </c>
      <c r="B174" s="2">
        <v>44389</v>
      </c>
      <c r="C174" s="1">
        <v>1</v>
      </c>
      <c r="D174" s="4" t="s">
        <v>178</v>
      </c>
      <c r="E174" s="3" t="s">
        <v>49</v>
      </c>
      <c r="F174" s="4" t="s">
        <v>127</v>
      </c>
      <c r="G174" s="4" t="str">
        <f>D174&amp;"_"&amp;F174&amp;"_"&amp;C174</f>
        <v>heat_only_D_1</v>
      </c>
      <c r="H174" s="1">
        <v>1</v>
      </c>
      <c r="J174" s="1">
        <v>1</v>
      </c>
      <c r="K174"/>
    </row>
    <row r="175" spans="1:11" x14ac:dyDescent="0.55000000000000004">
      <c r="A175" s="3" t="s">
        <v>50</v>
      </c>
      <c r="B175" s="2">
        <v>44389</v>
      </c>
      <c r="C175" s="1">
        <v>1</v>
      </c>
      <c r="D175" s="4" t="s">
        <v>178</v>
      </c>
      <c r="E175" s="3" t="s">
        <v>50</v>
      </c>
      <c r="F175" s="4" t="s">
        <v>127</v>
      </c>
      <c r="G175" s="4" t="str">
        <f>D175&amp;"_"&amp;F175&amp;"_"&amp;C175</f>
        <v>heat_only_D_1</v>
      </c>
      <c r="H175" s="1">
        <v>1</v>
      </c>
      <c r="J175" s="1">
        <v>1</v>
      </c>
      <c r="K175"/>
    </row>
    <row r="176" spans="1:11" x14ac:dyDescent="0.55000000000000004">
      <c r="A176" s="3" t="s">
        <v>51</v>
      </c>
      <c r="B176" s="2">
        <v>44389</v>
      </c>
      <c r="C176" s="1">
        <v>1</v>
      </c>
      <c r="D176" s="4" t="s">
        <v>178</v>
      </c>
      <c r="E176" s="3" t="s">
        <v>51</v>
      </c>
      <c r="F176" s="4" t="s">
        <v>127</v>
      </c>
      <c r="G176" s="4" t="str">
        <f>D176&amp;"_"&amp;F176&amp;"_"&amp;C176</f>
        <v>heat_only_D_1</v>
      </c>
      <c r="H176" s="1">
        <v>1</v>
      </c>
      <c r="K176"/>
    </row>
    <row r="177" spans="1:11" x14ac:dyDescent="0.55000000000000004">
      <c r="A177" s="3" t="s">
        <v>52</v>
      </c>
      <c r="B177" s="2">
        <v>44389</v>
      </c>
      <c r="C177" s="1">
        <v>1</v>
      </c>
      <c r="D177" s="4" t="s">
        <v>178</v>
      </c>
      <c r="E177" s="3" t="s">
        <v>52</v>
      </c>
      <c r="F177" s="4" t="s">
        <v>127</v>
      </c>
      <c r="G177" s="4" t="str">
        <f>D177&amp;"_"&amp;F177&amp;"_"&amp;C177</f>
        <v>heat_only_D_1</v>
      </c>
      <c r="H177" s="1">
        <v>1</v>
      </c>
      <c r="J177" s="1">
        <v>1</v>
      </c>
      <c r="K177"/>
    </row>
    <row r="178" spans="1:11" x14ac:dyDescent="0.55000000000000004">
      <c r="A178" s="3" t="s">
        <v>229</v>
      </c>
      <c r="C178" s="1">
        <v>10</v>
      </c>
      <c r="D178" s="1" t="s">
        <v>178</v>
      </c>
      <c r="F178" s="1" t="s">
        <v>127</v>
      </c>
      <c r="G178" s="1" t="str">
        <f>D178&amp;"_"&amp;F178&amp;"_"&amp;C178</f>
        <v>heat_only_D_10</v>
      </c>
      <c r="J178" s="1">
        <v>1</v>
      </c>
      <c r="K178"/>
    </row>
    <row r="179" spans="1:11" x14ac:dyDescent="0.55000000000000004">
      <c r="A179" s="3" t="s">
        <v>230</v>
      </c>
      <c r="C179" s="1">
        <v>10</v>
      </c>
      <c r="D179" s="1" t="s">
        <v>178</v>
      </c>
      <c r="F179" s="1" t="s">
        <v>127</v>
      </c>
      <c r="G179" s="1" t="str">
        <f>D179&amp;"_"&amp;F179&amp;"_"&amp;C179</f>
        <v>heat_only_D_10</v>
      </c>
      <c r="J179" s="1">
        <v>1</v>
      </c>
      <c r="K179"/>
    </row>
    <row r="180" spans="1:11" x14ac:dyDescent="0.55000000000000004">
      <c r="A180" s="3" t="s">
        <v>243</v>
      </c>
      <c r="C180" s="1">
        <v>10</v>
      </c>
      <c r="D180" s="1" t="s">
        <v>178</v>
      </c>
      <c r="F180" s="1" t="s">
        <v>127</v>
      </c>
      <c r="G180" s="1" t="str">
        <f>D180&amp;"_"&amp;F180&amp;"_"&amp;C180</f>
        <v>heat_only_D_10</v>
      </c>
      <c r="J180" s="1">
        <v>1</v>
      </c>
      <c r="K180"/>
    </row>
    <row r="181" spans="1:11" x14ac:dyDescent="0.55000000000000004">
      <c r="A181" s="3" t="s">
        <v>244</v>
      </c>
      <c r="C181" s="1">
        <v>10</v>
      </c>
      <c r="D181" s="1" t="s">
        <v>178</v>
      </c>
      <c r="F181" s="1" t="s">
        <v>127</v>
      </c>
      <c r="G181" s="1" t="str">
        <f>D181&amp;"_"&amp;F181&amp;"_"&amp;C181</f>
        <v>heat_only_D_10</v>
      </c>
      <c r="J181" s="1">
        <v>1</v>
      </c>
      <c r="K181"/>
    </row>
    <row r="182" spans="1:11" x14ac:dyDescent="0.55000000000000004">
      <c r="A182" s="3" t="s">
        <v>245</v>
      </c>
      <c r="C182" s="1">
        <v>10</v>
      </c>
      <c r="D182" s="1" t="s">
        <v>178</v>
      </c>
      <c r="F182" s="1" t="s">
        <v>127</v>
      </c>
      <c r="G182" s="1" t="str">
        <f>D182&amp;"_"&amp;F182&amp;"_"&amp;C182</f>
        <v>heat_only_D_10</v>
      </c>
      <c r="J182" s="1">
        <v>1</v>
      </c>
      <c r="K182"/>
    </row>
    <row r="183" spans="1:11" x14ac:dyDescent="0.55000000000000004">
      <c r="A183" s="3" t="s">
        <v>246</v>
      </c>
      <c r="C183" s="1">
        <v>10</v>
      </c>
      <c r="D183" s="1" t="s">
        <v>178</v>
      </c>
      <c r="F183" s="1" t="s">
        <v>127</v>
      </c>
      <c r="G183" s="1" t="str">
        <f>D183&amp;"_"&amp;F183&amp;"_"&amp;C183</f>
        <v>heat_only_D_10</v>
      </c>
      <c r="J183" s="1">
        <v>1</v>
      </c>
      <c r="K183"/>
    </row>
    <row r="184" spans="1:11" x14ac:dyDescent="0.55000000000000004">
      <c r="A184" s="3" t="s">
        <v>247</v>
      </c>
      <c r="C184" s="1">
        <v>10</v>
      </c>
      <c r="D184" s="1" t="s">
        <v>178</v>
      </c>
      <c r="F184" s="1" t="s">
        <v>127</v>
      </c>
      <c r="G184" s="1" t="str">
        <f>D184&amp;"_"&amp;F184&amp;"_"&amp;C184</f>
        <v>heat_only_D_10</v>
      </c>
      <c r="J184" s="1">
        <v>1</v>
      </c>
      <c r="K184"/>
    </row>
    <row r="185" spans="1:11" x14ac:dyDescent="0.55000000000000004">
      <c r="A185" s="3" t="s">
        <v>248</v>
      </c>
      <c r="C185" s="1">
        <v>10</v>
      </c>
      <c r="D185" s="1" t="s">
        <v>178</v>
      </c>
      <c r="F185" s="1" t="s">
        <v>127</v>
      </c>
      <c r="G185" s="1" t="str">
        <f>D185&amp;"_"&amp;F185&amp;"_"&amp;C185</f>
        <v>heat_only_D_10</v>
      </c>
      <c r="J185" s="1">
        <v>1</v>
      </c>
      <c r="K185"/>
    </row>
    <row r="186" spans="1:11" x14ac:dyDescent="0.55000000000000004">
      <c r="A186" s="3" t="s">
        <v>249</v>
      </c>
      <c r="C186" s="1">
        <v>10</v>
      </c>
      <c r="D186" s="1" t="s">
        <v>178</v>
      </c>
      <c r="F186" s="1" t="s">
        <v>127</v>
      </c>
      <c r="G186" s="1" t="str">
        <f>D186&amp;"_"&amp;F186&amp;"_"&amp;C186</f>
        <v>heat_only_D_10</v>
      </c>
      <c r="J186" s="1">
        <v>1</v>
      </c>
      <c r="K186"/>
    </row>
    <row r="187" spans="1:11" x14ac:dyDescent="0.55000000000000004">
      <c r="A187" s="3" t="s">
        <v>250</v>
      </c>
      <c r="C187" s="1">
        <v>10</v>
      </c>
      <c r="D187" s="1" t="s">
        <v>178</v>
      </c>
      <c r="F187" s="1" t="s">
        <v>127</v>
      </c>
      <c r="G187" s="1" t="str">
        <f>D187&amp;"_"&amp;F187&amp;"_"&amp;C187</f>
        <v>heat_only_D_10</v>
      </c>
      <c r="J187" s="1">
        <v>1</v>
      </c>
      <c r="K187"/>
    </row>
    <row r="188" spans="1:11" x14ac:dyDescent="0.55000000000000004">
      <c r="A188" s="3" t="s">
        <v>219</v>
      </c>
      <c r="C188" s="1">
        <v>5</v>
      </c>
      <c r="D188" s="1" t="s">
        <v>178</v>
      </c>
      <c r="F188" s="1" t="s">
        <v>127</v>
      </c>
      <c r="G188" s="4" t="str">
        <f>D188&amp;"_"&amp;F188&amp;"_"&amp;C188</f>
        <v>heat_only_D_5</v>
      </c>
      <c r="J188" s="1">
        <v>1</v>
      </c>
      <c r="K188"/>
    </row>
    <row r="189" spans="1:11" x14ac:dyDescent="0.55000000000000004">
      <c r="A189" s="3" t="s">
        <v>220</v>
      </c>
      <c r="C189" s="1">
        <v>5</v>
      </c>
      <c r="D189" s="1" t="s">
        <v>178</v>
      </c>
      <c r="F189" s="1" t="s">
        <v>127</v>
      </c>
      <c r="G189" s="4" t="str">
        <f>D189&amp;"_"&amp;F189&amp;"_"&amp;C189</f>
        <v>heat_only_D_5</v>
      </c>
      <c r="J189" s="1">
        <v>1</v>
      </c>
      <c r="K189"/>
    </row>
    <row r="190" spans="1:11" x14ac:dyDescent="0.55000000000000004">
      <c r="A190" s="3" t="s">
        <v>221</v>
      </c>
      <c r="C190" s="1">
        <v>5</v>
      </c>
      <c r="D190" s="1" t="s">
        <v>178</v>
      </c>
      <c r="F190" s="1" t="s">
        <v>127</v>
      </c>
      <c r="G190" s="4" t="str">
        <f>D190&amp;"_"&amp;F190&amp;"_"&amp;C190</f>
        <v>heat_only_D_5</v>
      </c>
      <c r="J190" s="1">
        <v>1</v>
      </c>
      <c r="K190"/>
    </row>
    <row r="191" spans="1:11" x14ac:dyDescent="0.55000000000000004">
      <c r="A191" s="3" t="s">
        <v>222</v>
      </c>
      <c r="C191" s="1">
        <v>5</v>
      </c>
      <c r="D191" s="1" t="s">
        <v>178</v>
      </c>
      <c r="F191" s="1" t="s">
        <v>127</v>
      </c>
      <c r="G191" s="4" t="str">
        <f>D191&amp;"_"&amp;F191&amp;"_"&amp;C191</f>
        <v>heat_only_D_5</v>
      </c>
      <c r="J191" s="1">
        <v>1</v>
      </c>
      <c r="K191"/>
    </row>
    <row r="192" spans="1:11" x14ac:dyDescent="0.55000000000000004">
      <c r="A192" s="3" t="s">
        <v>223</v>
      </c>
      <c r="C192" s="1">
        <v>5</v>
      </c>
      <c r="D192" s="1" t="s">
        <v>178</v>
      </c>
      <c r="F192" s="1" t="s">
        <v>127</v>
      </c>
      <c r="G192" s="4" t="str">
        <f>D192&amp;"_"&amp;F192&amp;"_"&amp;C192</f>
        <v>heat_only_D_5</v>
      </c>
      <c r="J192" s="1">
        <v>1</v>
      </c>
      <c r="K192"/>
    </row>
    <row r="193" spans="1:11" x14ac:dyDescent="0.55000000000000004">
      <c r="A193" s="3" t="s">
        <v>224</v>
      </c>
      <c r="C193" s="1">
        <v>5</v>
      </c>
      <c r="D193" s="1" t="s">
        <v>178</v>
      </c>
      <c r="F193" s="1" t="s">
        <v>127</v>
      </c>
      <c r="G193" s="4" t="str">
        <f>D193&amp;"_"&amp;F193&amp;"_"&amp;C193</f>
        <v>heat_only_D_5</v>
      </c>
      <c r="J193" s="1">
        <v>1</v>
      </c>
      <c r="K193"/>
    </row>
    <row r="194" spans="1:11" x14ac:dyDescent="0.55000000000000004">
      <c r="A194" s="3" t="s">
        <v>225</v>
      </c>
      <c r="C194" s="1">
        <v>5</v>
      </c>
      <c r="D194" s="1" t="s">
        <v>178</v>
      </c>
      <c r="F194" s="1" t="s">
        <v>127</v>
      </c>
      <c r="G194" s="4" t="str">
        <f>D194&amp;"_"&amp;F194&amp;"_"&amp;C194</f>
        <v>heat_only_D_5</v>
      </c>
      <c r="J194" s="1">
        <v>1</v>
      </c>
      <c r="K194"/>
    </row>
    <row r="195" spans="1:11" x14ac:dyDescent="0.55000000000000004">
      <c r="A195" s="3" t="s">
        <v>226</v>
      </c>
      <c r="C195" s="1">
        <v>5</v>
      </c>
      <c r="D195" s="1" t="s">
        <v>178</v>
      </c>
      <c r="F195" s="1" t="s">
        <v>127</v>
      </c>
      <c r="G195" s="4" t="str">
        <f>D195&amp;"_"&amp;F195&amp;"_"&amp;C195</f>
        <v>heat_only_D_5</v>
      </c>
      <c r="J195" s="1">
        <v>1</v>
      </c>
      <c r="K195"/>
    </row>
    <row r="196" spans="1:11" x14ac:dyDescent="0.55000000000000004">
      <c r="A196" s="3" t="s">
        <v>227</v>
      </c>
      <c r="C196" s="1">
        <v>5</v>
      </c>
      <c r="D196" s="1" t="s">
        <v>178</v>
      </c>
      <c r="F196" s="1" t="s">
        <v>127</v>
      </c>
      <c r="G196" s="4" t="str">
        <f>D196&amp;"_"&amp;F196&amp;"_"&amp;C196</f>
        <v>heat_only_D_5</v>
      </c>
      <c r="J196" s="1">
        <v>1</v>
      </c>
      <c r="K196"/>
    </row>
    <row r="197" spans="1:11" x14ac:dyDescent="0.55000000000000004">
      <c r="A197" s="3" t="s">
        <v>228</v>
      </c>
      <c r="C197" s="1">
        <v>5</v>
      </c>
      <c r="D197" s="1" t="s">
        <v>178</v>
      </c>
      <c r="F197" s="1" t="s">
        <v>127</v>
      </c>
      <c r="G197" s="4" t="str">
        <f>D197&amp;"_"&amp;F197&amp;"_"&amp;C197</f>
        <v>heat_only_D_5</v>
      </c>
      <c r="J197" s="1">
        <v>1</v>
      </c>
      <c r="K197"/>
    </row>
    <row r="198" spans="1:11" x14ac:dyDescent="0.55000000000000004">
      <c r="A198" s="3" t="s">
        <v>229</v>
      </c>
      <c r="C198" s="1">
        <v>5</v>
      </c>
      <c r="D198" s="1" t="s">
        <v>178</v>
      </c>
      <c r="F198" s="1" t="s">
        <v>127</v>
      </c>
      <c r="G198" s="4" t="str">
        <f>D198&amp;"_"&amp;F198&amp;"_"&amp;C198</f>
        <v>heat_only_D_5</v>
      </c>
      <c r="J198" s="1">
        <v>1</v>
      </c>
      <c r="K198"/>
    </row>
    <row r="199" spans="1:11" x14ac:dyDescent="0.55000000000000004">
      <c r="A199" s="3" t="s">
        <v>230</v>
      </c>
      <c r="C199" s="1">
        <v>5</v>
      </c>
      <c r="D199" s="1" t="s">
        <v>178</v>
      </c>
      <c r="F199" s="1" t="s">
        <v>127</v>
      </c>
      <c r="G199" s="4" t="str">
        <f>D199&amp;"_"&amp;F199&amp;"_"&amp;C199</f>
        <v>heat_only_D_5</v>
      </c>
      <c r="J199" s="1">
        <v>1</v>
      </c>
      <c r="K199"/>
    </row>
    <row r="200" spans="1:11" x14ac:dyDescent="0.55000000000000004">
      <c r="A200" s="3" t="s">
        <v>53</v>
      </c>
      <c r="B200" s="2">
        <v>44389</v>
      </c>
      <c r="C200" s="1">
        <v>1</v>
      </c>
      <c r="D200" s="4" t="s">
        <v>178</v>
      </c>
      <c r="E200" s="3" t="s">
        <v>53</v>
      </c>
      <c r="F200" s="4" t="s">
        <v>128</v>
      </c>
      <c r="G200" s="4" t="str">
        <f>D200&amp;"_"&amp;F200&amp;"_"&amp;C200</f>
        <v>heat_only_T_1</v>
      </c>
      <c r="H200" s="1">
        <v>1</v>
      </c>
      <c r="J200" s="1">
        <v>1</v>
      </c>
      <c r="K200"/>
    </row>
    <row r="201" spans="1:11" x14ac:dyDescent="0.55000000000000004">
      <c r="A201" s="3" t="s">
        <v>54</v>
      </c>
      <c r="B201" s="2">
        <v>44389</v>
      </c>
      <c r="C201" s="1">
        <v>1</v>
      </c>
      <c r="D201" s="4" t="s">
        <v>178</v>
      </c>
      <c r="E201" s="3" t="s">
        <v>54</v>
      </c>
      <c r="F201" s="4" t="s">
        <v>128</v>
      </c>
      <c r="G201" s="4" t="str">
        <f>D201&amp;"_"&amp;F201&amp;"_"&amp;C201</f>
        <v>heat_only_T_1</v>
      </c>
      <c r="H201" s="1">
        <v>1</v>
      </c>
      <c r="J201" s="1">
        <v>1</v>
      </c>
      <c r="K201"/>
    </row>
    <row r="202" spans="1:11" x14ac:dyDescent="0.55000000000000004">
      <c r="A202" s="3" t="s">
        <v>55</v>
      </c>
      <c r="B202" s="2">
        <v>44389</v>
      </c>
      <c r="C202" s="1">
        <v>1</v>
      </c>
      <c r="D202" s="4" t="s">
        <v>178</v>
      </c>
      <c r="E202" s="3" t="s">
        <v>55</v>
      </c>
      <c r="F202" s="4" t="s">
        <v>128</v>
      </c>
      <c r="G202" s="4" t="str">
        <f>D202&amp;"_"&amp;F202&amp;"_"&amp;C202</f>
        <v>heat_only_T_1</v>
      </c>
      <c r="H202" s="1">
        <v>1</v>
      </c>
      <c r="J202" s="1">
        <v>1</v>
      </c>
      <c r="K202"/>
    </row>
    <row r="203" spans="1:11" x14ac:dyDescent="0.55000000000000004">
      <c r="A203" s="3" t="s">
        <v>56</v>
      </c>
      <c r="B203" s="2">
        <v>44389</v>
      </c>
      <c r="C203" s="1">
        <v>1</v>
      </c>
      <c r="D203" s="4" t="s">
        <v>178</v>
      </c>
      <c r="E203" s="3" t="s">
        <v>56</v>
      </c>
      <c r="F203" s="4" t="s">
        <v>128</v>
      </c>
      <c r="G203" s="4" t="str">
        <f>D203&amp;"_"&amp;F203&amp;"_"&amp;C203</f>
        <v>heat_only_T_1</v>
      </c>
      <c r="H203" s="1">
        <v>1</v>
      </c>
      <c r="J203" s="1">
        <v>1</v>
      </c>
      <c r="K203"/>
    </row>
    <row r="204" spans="1:11" x14ac:dyDescent="0.55000000000000004">
      <c r="A204" s="3" t="s">
        <v>57</v>
      </c>
      <c r="B204" s="2">
        <v>44389</v>
      </c>
      <c r="C204" s="1">
        <v>1</v>
      </c>
      <c r="D204" s="4" t="s">
        <v>178</v>
      </c>
      <c r="E204" s="3" t="s">
        <v>57</v>
      </c>
      <c r="F204" s="4" t="s">
        <v>128</v>
      </c>
      <c r="G204" s="4" t="str">
        <f>D204&amp;"_"&amp;F204&amp;"_"&amp;C204</f>
        <v>heat_only_T_1</v>
      </c>
      <c r="H204" s="1">
        <v>1</v>
      </c>
      <c r="J204" s="1">
        <v>1</v>
      </c>
      <c r="K204"/>
    </row>
    <row r="205" spans="1:11" x14ac:dyDescent="0.55000000000000004">
      <c r="A205" s="3" t="s">
        <v>58</v>
      </c>
      <c r="B205" s="2">
        <v>44389</v>
      </c>
      <c r="C205" s="1">
        <v>1</v>
      </c>
      <c r="D205" s="4" t="s">
        <v>178</v>
      </c>
      <c r="E205" s="3" t="s">
        <v>58</v>
      </c>
      <c r="F205" s="4" t="s">
        <v>128</v>
      </c>
      <c r="G205" s="4" t="str">
        <f>D205&amp;"_"&amp;F205&amp;"_"&amp;C205</f>
        <v>heat_only_T_1</v>
      </c>
      <c r="H205" s="1">
        <v>1</v>
      </c>
      <c r="J205" s="1">
        <v>1</v>
      </c>
      <c r="K205"/>
    </row>
    <row r="206" spans="1:11" x14ac:dyDescent="0.55000000000000004">
      <c r="A206" s="3" t="s">
        <v>59</v>
      </c>
      <c r="B206" s="2">
        <v>44389</v>
      </c>
      <c r="C206" s="1">
        <v>1</v>
      </c>
      <c r="D206" s="4" t="s">
        <v>178</v>
      </c>
      <c r="E206" s="3" t="s">
        <v>59</v>
      </c>
      <c r="F206" s="4" t="s">
        <v>128</v>
      </c>
      <c r="G206" s="4" t="str">
        <f>D206&amp;"_"&amp;F206&amp;"_"&amp;C206</f>
        <v>heat_only_T_1</v>
      </c>
      <c r="H206" s="1">
        <v>1</v>
      </c>
      <c r="J206" s="1">
        <v>1</v>
      </c>
      <c r="K206"/>
    </row>
    <row r="207" spans="1:11" x14ac:dyDescent="0.55000000000000004">
      <c r="A207" s="3" t="s">
        <v>60</v>
      </c>
      <c r="B207" s="2">
        <v>44389</v>
      </c>
      <c r="C207" s="1">
        <v>1</v>
      </c>
      <c r="D207" s="4" t="s">
        <v>178</v>
      </c>
      <c r="E207" s="3" t="s">
        <v>60</v>
      </c>
      <c r="F207" s="4" t="s">
        <v>128</v>
      </c>
      <c r="G207" s="4" t="str">
        <f>D207&amp;"_"&amp;F207&amp;"_"&amp;C207</f>
        <v>heat_only_T_1</v>
      </c>
      <c r="H207" s="1">
        <v>1</v>
      </c>
      <c r="J207" s="1">
        <v>1</v>
      </c>
      <c r="K207"/>
    </row>
    <row r="208" spans="1:11" x14ac:dyDescent="0.55000000000000004">
      <c r="A208" s="3" t="s">
        <v>69</v>
      </c>
      <c r="B208" s="2">
        <v>44389</v>
      </c>
      <c r="C208" s="1">
        <v>1</v>
      </c>
      <c r="D208" s="4" t="s">
        <v>178</v>
      </c>
      <c r="E208" s="3" t="s">
        <v>69</v>
      </c>
      <c r="F208" s="4" t="s">
        <v>128</v>
      </c>
      <c r="G208" s="4" t="str">
        <f>D208&amp;"_"&amp;F208&amp;"_"&amp;C208</f>
        <v>heat_only_T_1</v>
      </c>
      <c r="H208" s="1">
        <v>1</v>
      </c>
      <c r="J208" s="1">
        <v>1</v>
      </c>
      <c r="K208"/>
    </row>
    <row r="209" spans="1:11" x14ac:dyDescent="0.55000000000000004">
      <c r="A209" s="3" t="s">
        <v>70</v>
      </c>
      <c r="B209" s="2">
        <v>44389</v>
      </c>
      <c r="C209" s="1">
        <v>1</v>
      </c>
      <c r="D209" s="4" t="s">
        <v>178</v>
      </c>
      <c r="E209" s="3" t="s">
        <v>70</v>
      </c>
      <c r="F209" s="4" t="s">
        <v>128</v>
      </c>
      <c r="G209" s="4" t="str">
        <f>D209&amp;"_"&amp;F209&amp;"_"&amp;C209</f>
        <v>heat_only_T_1</v>
      </c>
      <c r="H209" s="1">
        <v>1</v>
      </c>
      <c r="J209" s="1">
        <v>1</v>
      </c>
      <c r="K209"/>
    </row>
    <row r="210" spans="1:11" x14ac:dyDescent="0.55000000000000004">
      <c r="A210" s="3" t="s">
        <v>71</v>
      </c>
      <c r="B210" s="2">
        <v>44389</v>
      </c>
      <c r="C210" s="1">
        <v>1</v>
      </c>
      <c r="D210" s="4" t="s">
        <v>178</v>
      </c>
      <c r="E210" s="3" t="s">
        <v>71</v>
      </c>
      <c r="F210" s="4" t="s">
        <v>128</v>
      </c>
      <c r="G210" s="4" t="str">
        <f>D210&amp;"_"&amp;F210&amp;"_"&amp;C210</f>
        <v>heat_only_T_1</v>
      </c>
      <c r="H210" s="1">
        <v>1</v>
      </c>
      <c r="J210" s="1">
        <v>1</v>
      </c>
      <c r="K210"/>
    </row>
    <row r="211" spans="1:11" x14ac:dyDescent="0.55000000000000004">
      <c r="A211" s="3" t="s">
        <v>72</v>
      </c>
      <c r="B211" s="2">
        <v>44389</v>
      </c>
      <c r="C211" s="1">
        <v>1</v>
      </c>
      <c r="D211" s="4" t="s">
        <v>178</v>
      </c>
      <c r="E211" s="3" t="s">
        <v>72</v>
      </c>
      <c r="F211" s="4" t="s">
        <v>128</v>
      </c>
      <c r="G211" s="4" t="str">
        <f>D211&amp;"_"&amp;F211&amp;"_"&amp;C211</f>
        <v>heat_only_T_1</v>
      </c>
      <c r="H211" s="1">
        <v>1</v>
      </c>
      <c r="J211" s="1">
        <v>1</v>
      </c>
      <c r="K211"/>
    </row>
    <row r="212" spans="1:11" x14ac:dyDescent="0.55000000000000004">
      <c r="A212" s="3" t="s">
        <v>241</v>
      </c>
      <c r="C212" s="1">
        <v>10</v>
      </c>
      <c r="D212" s="1" t="s">
        <v>178</v>
      </c>
      <c r="F212" s="1" t="s">
        <v>128</v>
      </c>
      <c r="G212" s="1" t="str">
        <f>D212&amp;"_"&amp;F212&amp;"_"&amp;C212</f>
        <v>heat_only_T_10</v>
      </c>
      <c r="J212" s="1">
        <v>1</v>
      </c>
      <c r="K212"/>
    </row>
    <row r="213" spans="1:11" x14ac:dyDescent="0.55000000000000004">
      <c r="A213" s="3" t="s">
        <v>242</v>
      </c>
      <c r="C213" s="1">
        <v>10</v>
      </c>
      <c r="D213" s="1" t="s">
        <v>178</v>
      </c>
      <c r="F213" s="1" t="s">
        <v>128</v>
      </c>
      <c r="G213" s="1" t="str">
        <f>D213&amp;"_"&amp;F213&amp;"_"&amp;C213</f>
        <v>heat_only_T_10</v>
      </c>
      <c r="J213" s="1">
        <v>1</v>
      </c>
      <c r="K213"/>
    </row>
    <row r="214" spans="1:11" x14ac:dyDescent="0.55000000000000004">
      <c r="A214" s="3" t="s">
        <v>251</v>
      </c>
      <c r="C214" s="1">
        <v>10</v>
      </c>
      <c r="D214" s="1" t="s">
        <v>178</v>
      </c>
      <c r="F214" s="1" t="s">
        <v>128</v>
      </c>
      <c r="G214" s="1" t="str">
        <f>D214&amp;"_"&amp;F214&amp;"_"&amp;C214</f>
        <v>heat_only_T_10</v>
      </c>
      <c r="J214" s="1">
        <v>1</v>
      </c>
      <c r="K214"/>
    </row>
    <row r="215" spans="1:11" x14ac:dyDescent="0.55000000000000004">
      <c r="A215" s="3" t="s">
        <v>252</v>
      </c>
      <c r="C215" s="1">
        <v>10</v>
      </c>
      <c r="D215" s="1" t="s">
        <v>178</v>
      </c>
      <c r="F215" s="1" t="s">
        <v>128</v>
      </c>
      <c r="G215" s="1" t="str">
        <f>D215&amp;"_"&amp;F215&amp;"_"&amp;C215</f>
        <v>heat_only_T_10</v>
      </c>
      <c r="J215" s="1">
        <v>1</v>
      </c>
      <c r="K215"/>
    </row>
    <row r="216" spans="1:11" x14ac:dyDescent="0.55000000000000004">
      <c r="A216" s="3" t="s">
        <v>253</v>
      </c>
      <c r="C216" s="1">
        <v>10</v>
      </c>
      <c r="D216" s="1" t="s">
        <v>178</v>
      </c>
      <c r="F216" s="1" t="s">
        <v>128</v>
      </c>
      <c r="G216" s="1" t="str">
        <f>D216&amp;"_"&amp;F216&amp;"_"&amp;C216</f>
        <v>heat_only_T_10</v>
      </c>
      <c r="J216" s="1">
        <v>1</v>
      </c>
      <c r="K216"/>
    </row>
    <row r="217" spans="1:11" x14ac:dyDescent="0.55000000000000004">
      <c r="A217" s="3" t="s">
        <v>254</v>
      </c>
      <c r="C217" s="1">
        <v>10</v>
      </c>
      <c r="D217" s="1" t="s">
        <v>178</v>
      </c>
      <c r="F217" s="1" t="s">
        <v>128</v>
      </c>
      <c r="G217" s="1" t="str">
        <f>D217&amp;"_"&amp;F217&amp;"_"&amp;C217</f>
        <v>heat_only_T_10</v>
      </c>
      <c r="J217" s="1">
        <v>1</v>
      </c>
      <c r="K217"/>
    </row>
    <row r="218" spans="1:11" x14ac:dyDescent="0.55000000000000004">
      <c r="A218" s="3" t="s">
        <v>255</v>
      </c>
      <c r="C218" s="1">
        <v>10</v>
      </c>
      <c r="D218" s="1" t="s">
        <v>178</v>
      </c>
      <c r="F218" s="1" t="s">
        <v>128</v>
      </c>
      <c r="G218" s="1" t="str">
        <f>D218&amp;"_"&amp;F218&amp;"_"&amp;C218</f>
        <v>heat_only_T_10</v>
      </c>
      <c r="J218" s="1">
        <v>1</v>
      </c>
      <c r="K218"/>
    </row>
    <row r="219" spans="1:11" x14ac:dyDescent="0.55000000000000004">
      <c r="A219" s="3" t="s">
        <v>256</v>
      </c>
      <c r="C219" s="1">
        <v>10</v>
      </c>
      <c r="D219" s="1" t="s">
        <v>178</v>
      </c>
      <c r="F219" s="1" t="s">
        <v>128</v>
      </c>
      <c r="G219" s="1" t="str">
        <f>D219&amp;"_"&amp;F219&amp;"_"&amp;C219</f>
        <v>heat_only_T_10</v>
      </c>
      <c r="J219" s="1">
        <v>1</v>
      </c>
      <c r="K219"/>
    </row>
    <row r="220" spans="1:11" x14ac:dyDescent="0.55000000000000004">
      <c r="A220" s="3" t="s">
        <v>257</v>
      </c>
      <c r="C220" s="1">
        <v>10</v>
      </c>
      <c r="D220" s="1" t="s">
        <v>178</v>
      </c>
      <c r="F220" s="1" t="s">
        <v>128</v>
      </c>
      <c r="G220" s="1" t="str">
        <f>D220&amp;"_"&amp;F220&amp;"_"&amp;C220</f>
        <v>heat_only_T_10</v>
      </c>
      <c r="J220" s="1">
        <v>1</v>
      </c>
      <c r="K220"/>
    </row>
    <row r="221" spans="1:11" x14ac:dyDescent="0.55000000000000004">
      <c r="A221" s="3" t="s">
        <v>258</v>
      </c>
      <c r="C221" s="1">
        <v>10</v>
      </c>
      <c r="D221" s="1" t="s">
        <v>178</v>
      </c>
      <c r="F221" s="1" t="s">
        <v>128</v>
      </c>
      <c r="G221" s="1" t="str">
        <f>D221&amp;"_"&amp;F221&amp;"_"&amp;C221</f>
        <v>heat_only_T_10</v>
      </c>
      <c r="J221" s="1">
        <v>1</v>
      </c>
      <c r="K221"/>
    </row>
    <row r="222" spans="1:11" x14ac:dyDescent="0.55000000000000004">
      <c r="A222" s="3" t="s">
        <v>231</v>
      </c>
      <c r="C222" s="1">
        <v>5</v>
      </c>
      <c r="D222" s="1" t="s">
        <v>178</v>
      </c>
      <c r="F222" s="1" t="s">
        <v>128</v>
      </c>
      <c r="G222" s="1" t="str">
        <f>D222&amp;"_"&amp;F222&amp;"_"&amp;C222</f>
        <v>heat_only_T_5</v>
      </c>
      <c r="J222" s="1">
        <v>1</v>
      </c>
      <c r="K222"/>
    </row>
    <row r="223" spans="1:11" x14ac:dyDescent="0.55000000000000004">
      <c r="A223" s="3" t="s">
        <v>232</v>
      </c>
      <c r="C223" s="1">
        <v>5</v>
      </c>
      <c r="D223" s="1" t="s">
        <v>178</v>
      </c>
      <c r="F223" s="1" t="s">
        <v>128</v>
      </c>
      <c r="G223" s="1" t="str">
        <f>D223&amp;"_"&amp;F223&amp;"_"&amp;C223</f>
        <v>heat_only_T_5</v>
      </c>
      <c r="J223" s="1">
        <v>1</v>
      </c>
      <c r="K223"/>
    </row>
    <row r="224" spans="1:11" x14ac:dyDescent="0.55000000000000004">
      <c r="A224" s="3" t="s">
        <v>233</v>
      </c>
      <c r="C224" s="1">
        <v>5</v>
      </c>
      <c r="D224" s="1" t="s">
        <v>178</v>
      </c>
      <c r="F224" s="1" t="s">
        <v>128</v>
      </c>
      <c r="G224" s="1" t="str">
        <f>D224&amp;"_"&amp;F224&amp;"_"&amp;C224</f>
        <v>heat_only_T_5</v>
      </c>
      <c r="J224" s="1">
        <v>1</v>
      </c>
      <c r="K224"/>
    </row>
    <row r="225" spans="1:11" x14ac:dyDescent="0.55000000000000004">
      <c r="A225" s="3" t="s">
        <v>234</v>
      </c>
      <c r="C225" s="1">
        <v>5</v>
      </c>
      <c r="D225" s="1" t="s">
        <v>178</v>
      </c>
      <c r="F225" s="1" t="s">
        <v>128</v>
      </c>
      <c r="G225" s="1" t="str">
        <f>D225&amp;"_"&amp;F225&amp;"_"&amp;C225</f>
        <v>heat_only_T_5</v>
      </c>
      <c r="J225" s="1">
        <v>1</v>
      </c>
      <c r="K225"/>
    </row>
    <row r="226" spans="1:11" x14ac:dyDescent="0.55000000000000004">
      <c r="A226" s="3" t="s">
        <v>235</v>
      </c>
      <c r="C226" s="1">
        <v>5</v>
      </c>
      <c r="D226" s="1" t="s">
        <v>178</v>
      </c>
      <c r="F226" s="1" t="s">
        <v>128</v>
      </c>
      <c r="G226" s="1" t="str">
        <f>D226&amp;"_"&amp;F226&amp;"_"&amp;C226</f>
        <v>heat_only_T_5</v>
      </c>
      <c r="J226" s="1">
        <v>1</v>
      </c>
      <c r="K226"/>
    </row>
    <row r="227" spans="1:11" x14ac:dyDescent="0.55000000000000004">
      <c r="A227" s="3" t="s">
        <v>236</v>
      </c>
      <c r="C227" s="1">
        <v>5</v>
      </c>
      <c r="D227" s="1" t="s">
        <v>178</v>
      </c>
      <c r="F227" s="1" t="s">
        <v>128</v>
      </c>
      <c r="G227" s="1" t="str">
        <f>D227&amp;"_"&amp;F227&amp;"_"&amp;C227</f>
        <v>heat_only_T_5</v>
      </c>
      <c r="J227" s="1">
        <v>1</v>
      </c>
      <c r="K227"/>
    </row>
    <row r="228" spans="1:11" x14ac:dyDescent="0.55000000000000004">
      <c r="A228" s="3" t="s">
        <v>237</v>
      </c>
      <c r="C228" s="1">
        <v>5</v>
      </c>
      <c r="D228" s="1" t="s">
        <v>178</v>
      </c>
      <c r="F228" s="1" t="s">
        <v>128</v>
      </c>
      <c r="G228" s="1" t="str">
        <f>D228&amp;"_"&amp;F228&amp;"_"&amp;C228</f>
        <v>heat_only_T_5</v>
      </c>
      <c r="J228" s="1">
        <v>1</v>
      </c>
      <c r="K228"/>
    </row>
    <row r="229" spans="1:11" x14ac:dyDescent="0.55000000000000004">
      <c r="A229" s="3" t="s">
        <v>238</v>
      </c>
      <c r="C229" s="1">
        <v>5</v>
      </c>
      <c r="D229" s="1" t="s">
        <v>178</v>
      </c>
      <c r="F229" s="1" t="s">
        <v>128</v>
      </c>
      <c r="G229" s="1" t="str">
        <f>D229&amp;"_"&amp;F229&amp;"_"&amp;C229</f>
        <v>heat_only_T_5</v>
      </c>
      <c r="J229" s="1">
        <v>1</v>
      </c>
      <c r="K229"/>
    </row>
    <row r="230" spans="1:11" x14ac:dyDescent="0.55000000000000004">
      <c r="A230" s="3" t="s">
        <v>239</v>
      </c>
      <c r="C230" s="1">
        <v>5</v>
      </c>
      <c r="D230" s="1" t="s">
        <v>178</v>
      </c>
      <c r="F230" s="1" t="s">
        <v>128</v>
      </c>
      <c r="G230" s="1" t="str">
        <f>D230&amp;"_"&amp;F230&amp;"_"&amp;C230</f>
        <v>heat_only_T_5</v>
      </c>
      <c r="J230" s="1">
        <v>1</v>
      </c>
      <c r="K230"/>
    </row>
    <row r="231" spans="1:11" x14ac:dyDescent="0.55000000000000004">
      <c r="A231" s="3" t="s">
        <v>240</v>
      </c>
      <c r="C231" s="1">
        <v>5</v>
      </c>
      <c r="D231" s="1" t="s">
        <v>178</v>
      </c>
      <c r="F231" s="1" t="s">
        <v>128</v>
      </c>
      <c r="G231" s="1" t="str">
        <f>D231&amp;"_"&amp;F231&amp;"_"&amp;C231</f>
        <v>heat_only_T_5</v>
      </c>
      <c r="J231" s="1">
        <v>1</v>
      </c>
      <c r="K231"/>
    </row>
    <row r="232" spans="1:11" x14ac:dyDescent="0.55000000000000004">
      <c r="A232" s="3" t="s">
        <v>241</v>
      </c>
      <c r="C232" s="1">
        <v>5</v>
      </c>
      <c r="D232" s="1" t="s">
        <v>178</v>
      </c>
      <c r="F232" s="1" t="s">
        <v>128</v>
      </c>
      <c r="G232" s="1" t="str">
        <f>D232&amp;"_"&amp;F232&amp;"_"&amp;C232</f>
        <v>heat_only_T_5</v>
      </c>
      <c r="J232" s="1">
        <v>1</v>
      </c>
      <c r="K232"/>
    </row>
    <row r="233" spans="1:11" x14ac:dyDescent="0.55000000000000004">
      <c r="A233" s="3" t="s">
        <v>242</v>
      </c>
      <c r="C233" s="1">
        <v>5</v>
      </c>
      <c r="D233" s="1" t="s">
        <v>178</v>
      </c>
      <c r="F233" s="1" t="s">
        <v>128</v>
      </c>
      <c r="G233" s="1" t="str">
        <f>D233&amp;"_"&amp;F233&amp;"_"&amp;C233</f>
        <v>heat_only_T_5</v>
      </c>
      <c r="J233" s="1">
        <v>1</v>
      </c>
      <c r="K233"/>
    </row>
  </sheetData>
  <autoFilter ref="A1:J233" xr:uid="{62CD8095-108A-4E71-BEB8-D0EB47CE8035}">
    <sortState xmlns:xlrd2="http://schemas.microsoft.com/office/spreadsheetml/2017/richdata2" ref="A2:J233">
      <sortCondition ref="G1:G233"/>
    </sortState>
  </autoFilter>
  <sortState xmlns:xlrd2="http://schemas.microsoft.com/office/spreadsheetml/2017/richdata2" ref="A2:J170">
    <sortCondition ref="D2:D170"/>
    <sortCondition ref="C2:C170"/>
    <sortCondition ref="F2:F170"/>
    <sortCondition ref="E2:E170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2834-B1F9-4B46-B20A-44E8B5AA4CD6}">
  <dimension ref="A1:O74"/>
  <sheetViews>
    <sheetView workbookViewId="0">
      <pane ySplit="2" topLeftCell="A4" activePane="bottomLeft" state="frozen"/>
      <selection pane="bottomLeft" activeCell="D18" sqref="D18"/>
    </sheetView>
  </sheetViews>
  <sheetFormatPr defaultRowHeight="14.4" x14ac:dyDescent="0.55000000000000004"/>
  <cols>
    <col min="1" max="1" width="21.05078125" style="1" customWidth="1"/>
    <col min="2" max="2" width="5.734375" style="1" bestFit="1" customWidth="1"/>
    <col min="3" max="3" width="11.3125" style="1" bestFit="1" customWidth="1"/>
    <col min="4" max="4" width="9.05078125" style="1" bestFit="1" customWidth="1"/>
    <col min="5" max="5" width="8.5234375" style="1" customWidth="1"/>
    <col min="6" max="6" width="10.68359375" style="1" customWidth="1"/>
    <col min="7" max="7" width="19.3125" style="1" customWidth="1"/>
    <col min="8" max="8" width="13.5234375" style="1" customWidth="1"/>
    <col min="9" max="10" width="13.5234375" style="20" customWidth="1"/>
    <col min="11" max="11" width="10.1015625" style="18" bestFit="1" customWidth="1"/>
    <col min="12" max="13" width="8.83984375" customWidth="1"/>
  </cols>
  <sheetData>
    <row r="1" spans="1:13" x14ac:dyDescent="0.55000000000000004">
      <c r="G1" s="17" t="s">
        <v>362</v>
      </c>
      <c r="H1" s="17"/>
      <c r="I1" s="19"/>
      <c r="J1" s="19"/>
    </row>
    <row r="2" spans="1:13" s="7" customFormat="1" ht="28.8" x14ac:dyDescent="0.55000000000000004">
      <c r="A2" s="16" t="s">
        <v>2</v>
      </c>
      <c r="B2" s="7" t="s">
        <v>175</v>
      </c>
      <c r="C2" s="16" t="s">
        <v>190</v>
      </c>
      <c r="D2" s="7" t="s">
        <v>180</v>
      </c>
      <c r="E2" s="7" t="s">
        <v>181</v>
      </c>
      <c r="F2" s="7" t="s">
        <v>182</v>
      </c>
      <c r="G2" s="7" t="s">
        <v>280</v>
      </c>
      <c r="H2" s="7" t="s">
        <v>281</v>
      </c>
      <c r="I2" s="19" t="s">
        <v>363</v>
      </c>
      <c r="J2" s="19" t="s">
        <v>364</v>
      </c>
      <c r="K2" s="19" t="s">
        <v>357</v>
      </c>
      <c r="L2" s="7">
        <f>COUNTA(L3:L74)</f>
        <v>22</v>
      </c>
    </row>
    <row r="3" spans="1:13" x14ac:dyDescent="0.55000000000000004">
      <c r="A3" s="1" t="s">
        <v>282</v>
      </c>
      <c r="B3" s="1" t="str">
        <f>VLOOKUP(E3,list!A:F,6,FALSE)</f>
        <v>T</v>
      </c>
      <c r="C3" s="1" t="str">
        <f>B3&amp;"-"&amp;A3</f>
        <v>T-heat</v>
      </c>
      <c r="D3" s="1">
        <v>1</v>
      </c>
      <c r="E3" s="1" t="s">
        <v>72</v>
      </c>
      <c r="F3" s="1">
        <v>114</v>
      </c>
      <c r="G3" s="1">
        <f>ROUND(((45*70)/F3),0)</f>
        <v>28</v>
      </c>
      <c r="H3" s="1">
        <f>70-G3</f>
        <v>42</v>
      </c>
      <c r="I3" s="20">
        <f>F3*G3/1000</f>
        <v>3.1920000000000002</v>
      </c>
      <c r="J3" s="20">
        <f>ROUND(I3*1000/70,1)</f>
        <v>45.6</v>
      </c>
      <c r="K3" s="20" t="str">
        <f>IF(G3&gt;30,"x","")</f>
        <v/>
      </c>
    </row>
    <row r="4" spans="1:13" x14ac:dyDescent="0.55000000000000004">
      <c r="A4" s="1" t="s">
        <v>282</v>
      </c>
      <c r="B4" s="1" t="str">
        <f>VLOOKUP(E4,list!A:F,6,FALSE)</f>
        <v>D</v>
      </c>
      <c r="C4" s="1" t="str">
        <f>B4&amp;"-"&amp;A4</f>
        <v>D-heat</v>
      </c>
      <c r="D4" s="1">
        <v>2</v>
      </c>
      <c r="E4" s="1" t="s">
        <v>37</v>
      </c>
      <c r="F4" s="1">
        <v>108</v>
      </c>
      <c r="G4" s="1">
        <f t="shared" ref="G4:G67" si="0">ROUND(((45*70)/F4),0)</f>
        <v>29</v>
      </c>
      <c r="H4" s="1">
        <f t="shared" ref="H4:H67" si="1">70-G4</f>
        <v>41</v>
      </c>
      <c r="I4" s="20">
        <f t="shared" ref="I4:I67" si="2">F4*G4/1000</f>
        <v>3.1320000000000001</v>
      </c>
      <c r="J4" s="20">
        <f t="shared" ref="J4:J67" si="3">ROUND(I4*1000/70,1)</f>
        <v>44.7</v>
      </c>
      <c r="K4" s="20" t="str">
        <f>IF(G4&gt;30,"x","")</f>
        <v/>
      </c>
    </row>
    <row r="5" spans="1:13" x14ac:dyDescent="0.55000000000000004">
      <c r="A5" s="1" t="str">
        <f>VLOOKUP(E5,list!A:D,4,FALSE)</f>
        <v>control</v>
      </c>
      <c r="B5" s="1" t="str">
        <f>VLOOKUP(E5,list!A:F,6,FALSE)</f>
        <v>D</v>
      </c>
      <c r="C5" s="1" t="str">
        <f>B5&amp;"-"&amp;A5</f>
        <v>D-control</v>
      </c>
      <c r="D5" s="1">
        <v>3</v>
      </c>
      <c r="E5" s="1" t="s">
        <v>31</v>
      </c>
      <c r="F5" s="1">
        <v>140</v>
      </c>
      <c r="G5" s="1">
        <f t="shared" si="0"/>
        <v>23</v>
      </c>
      <c r="H5" s="1">
        <f t="shared" si="1"/>
        <v>47</v>
      </c>
      <c r="I5" s="20">
        <f t="shared" si="2"/>
        <v>3.22</v>
      </c>
      <c r="J5" s="20">
        <f t="shared" si="3"/>
        <v>46</v>
      </c>
      <c r="K5" s="20" t="s">
        <v>358</v>
      </c>
      <c r="L5" t="s">
        <v>210</v>
      </c>
    </row>
    <row r="6" spans="1:13" x14ac:dyDescent="0.55000000000000004">
      <c r="A6" s="1" t="str">
        <f>VLOOKUP(E6,list!A:D,4,FALSE)</f>
        <v>control</v>
      </c>
      <c r="B6" s="1" t="str">
        <f>VLOOKUP(E6,list!A:F,6,FALSE)</f>
        <v>T</v>
      </c>
      <c r="C6" s="1" t="str">
        <f>B6&amp;"-"&amp;A6</f>
        <v>T-control</v>
      </c>
      <c r="D6" s="1">
        <v>4</v>
      </c>
      <c r="E6" s="1" t="s">
        <v>68</v>
      </c>
      <c r="F6" s="1">
        <v>106</v>
      </c>
      <c r="G6" s="1">
        <f t="shared" si="0"/>
        <v>30</v>
      </c>
      <c r="H6" s="1">
        <f t="shared" si="1"/>
        <v>40</v>
      </c>
      <c r="I6" s="20">
        <f t="shared" si="2"/>
        <v>3.18</v>
      </c>
      <c r="J6" s="20">
        <f t="shared" si="3"/>
        <v>45.4</v>
      </c>
      <c r="K6" s="20" t="s">
        <v>358</v>
      </c>
      <c r="L6" t="s">
        <v>210</v>
      </c>
    </row>
    <row r="7" spans="1:13" x14ac:dyDescent="0.55000000000000004">
      <c r="A7" s="1" t="s">
        <v>282</v>
      </c>
      <c r="B7" s="1" t="str">
        <f>VLOOKUP(E7,list!A:F,6,FALSE)</f>
        <v>T</v>
      </c>
      <c r="C7" s="1" t="str">
        <f>B7&amp;"-"&amp;A7</f>
        <v>T-heat</v>
      </c>
      <c r="D7" s="1">
        <v>5</v>
      </c>
      <c r="E7" s="1" t="s">
        <v>71</v>
      </c>
      <c r="F7" s="1">
        <v>142</v>
      </c>
      <c r="G7" s="1">
        <f t="shared" si="0"/>
        <v>22</v>
      </c>
      <c r="H7" s="1">
        <f t="shared" si="1"/>
        <v>48</v>
      </c>
      <c r="I7" s="20">
        <f t="shared" si="2"/>
        <v>3.1240000000000001</v>
      </c>
      <c r="J7" s="20">
        <f t="shared" si="3"/>
        <v>44.6</v>
      </c>
      <c r="K7" s="20" t="str">
        <f>IF(G7&gt;30,"x","")</f>
        <v/>
      </c>
    </row>
    <row r="8" spans="1:13" x14ac:dyDescent="0.55000000000000004">
      <c r="A8" s="1" t="str">
        <f>VLOOKUP(E8,list!A:D,4,FALSE)</f>
        <v>control</v>
      </c>
      <c r="B8" s="1" t="str">
        <f>VLOOKUP(E8,list!A:F,6,FALSE)</f>
        <v>D</v>
      </c>
      <c r="C8" s="1" t="str">
        <f>B8&amp;"-"&amp;A8</f>
        <v>D-control</v>
      </c>
      <c r="D8" s="1">
        <v>6</v>
      </c>
      <c r="E8" s="1" t="s">
        <v>42</v>
      </c>
      <c r="F8" s="1">
        <v>166</v>
      </c>
      <c r="G8" s="1">
        <f t="shared" si="0"/>
        <v>19</v>
      </c>
      <c r="H8" s="1">
        <f t="shared" si="1"/>
        <v>51</v>
      </c>
      <c r="I8" s="20">
        <f t="shared" si="2"/>
        <v>3.1539999999999999</v>
      </c>
      <c r="J8" s="20">
        <f t="shared" si="3"/>
        <v>45.1</v>
      </c>
      <c r="K8" s="20" t="s">
        <v>360</v>
      </c>
      <c r="L8" t="s">
        <v>210</v>
      </c>
      <c r="M8" t="s">
        <v>360</v>
      </c>
    </row>
    <row r="9" spans="1:13" x14ac:dyDescent="0.55000000000000004">
      <c r="A9" s="1" t="str">
        <f>VLOOKUP(E9,list!A:D,4,FALSE)</f>
        <v>control</v>
      </c>
      <c r="B9" s="1" t="str">
        <f>VLOOKUP(E9,list!A:F,6,FALSE)</f>
        <v>T</v>
      </c>
      <c r="C9" s="1" t="str">
        <f>B9&amp;"-"&amp;A9</f>
        <v>T-control</v>
      </c>
      <c r="D9" s="1">
        <v>7</v>
      </c>
      <c r="E9" s="1" t="s">
        <v>66</v>
      </c>
      <c r="F9" s="1">
        <v>152</v>
      </c>
      <c r="G9" s="1">
        <f t="shared" si="0"/>
        <v>21</v>
      </c>
      <c r="H9" s="1">
        <f t="shared" si="1"/>
        <v>49</v>
      </c>
      <c r="I9" s="20">
        <f t="shared" si="2"/>
        <v>3.1920000000000002</v>
      </c>
      <c r="J9" s="20">
        <f t="shared" si="3"/>
        <v>45.6</v>
      </c>
      <c r="K9" s="20" t="str">
        <f>IF(G9&gt;30,"x","")</f>
        <v/>
      </c>
    </row>
    <row r="10" spans="1:13" x14ac:dyDescent="0.55000000000000004">
      <c r="A10" s="1" t="str">
        <f>VLOOKUP(E10,list!A:D,4,FALSE)</f>
        <v>control</v>
      </c>
      <c r="B10" s="1" t="str">
        <f>VLOOKUP(E10,list!A:F,6,FALSE)</f>
        <v>T</v>
      </c>
      <c r="C10" s="1" t="str">
        <f>B10&amp;"-"&amp;A10</f>
        <v>T-control</v>
      </c>
      <c r="D10" s="1">
        <v>8</v>
      </c>
      <c r="E10" s="1" t="s">
        <v>75</v>
      </c>
      <c r="F10" s="1">
        <v>150</v>
      </c>
      <c r="G10" s="1">
        <f t="shared" si="0"/>
        <v>21</v>
      </c>
      <c r="H10" s="1">
        <f t="shared" si="1"/>
        <v>49</v>
      </c>
      <c r="I10" s="20">
        <f t="shared" si="2"/>
        <v>3.15</v>
      </c>
      <c r="J10" s="20">
        <f t="shared" si="3"/>
        <v>45</v>
      </c>
      <c r="K10" s="20" t="str">
        <f>IF(G10&gt;30,"x","")</f>
        <v/>
      </c>
    </row>
    <row r="11" spans="1:13" x14ac:dyDescent="0.55000000000000004">
      <c r="A11" s="1" t="s">
        <v>282</v>
      </c>
      <c r="B11" s="1" t="str">
        <f>VLOOKUP(E11,list!A:F,6,FALSE)</f>
        <v>T</v>
      </c>
      <c r="C11" s="1" t="str">
        <f>B11&amp;"-"&amp;A11</f>
        <v>T-heat</v>
      </c>
      <c r="D11" s="1">
        <v>9</v>
      </c>
      <c r="E11" s="1" t="s">
        <v>59</v>
      </c>
      <c r="F11" s="1">
        <v>43</v>
      </c>
      <c r="G11" s="1">
        <f t="shared" si="0"/>
        <v>73</v>
      </c>
      <c r="H11" s="1">
        <f t="shared" si="1"/>
        <v>-3</v>
      </c>
      <c r="I11" s="20">
        <f t="shared" si="2"/>
        <v>3.1389999999999998</v>
      </c>
      <c r="J11" s="20">
        <f t="shared" si="3"/>
        <v>44.8</v>
      </c>
      <c r="K11" s="20" t="s">
        <v>358</v>
      </c>
    </row>
    <row r="12" spans="1:13" x14ac:dyDescent="0.55000000000000004">
      <c r="A12" s="1" t="s">
        <v>282</v>
      </c>
      <c r="B12" s="1" t="str">
        <f>VLOOKUP(E12,list!A:F,6,FALSE)</f>
        <v>T</v>
      </c>
      <c r="C12" s="1" t="str">
        <f>B12&amp;"-"&amp;A12</f>
        <v>T-heat</v>
      </c>
      <c r="D12" s="1">
        <v>10</v>
      </c>
      <c r="E12" s="1" t="s">
        <v>54</v>
      </c>
      <c r="F12" s="1">
        <v>164</v>
      </c>
      <c r="G12" s="1">
        <f t="shared" si="0"/>
        <v>19</v>
      </c>
      <c r="H12" s="1">
        <f t="shared" si="1"/>
        <v>51</v>
      </c>
      <c r="I12" s="20">
        <f t="shared" si="2"/>
        <v>3.1160000000000001</v>
      </c>
      <c r="J12" s="20">
        <f t="shared" si="3"/>
        <v>44.5</v>
      </c>
      <c r="K12" s="20" t="str">
        <f>IF(G12&gt;30,"x","")</f>
        <v/>
      </c>
    </row>
    <row r="13" spans="1:13" x14ac:dyDescent="0.55000000000000004">
      <c r="A13" s="1" t="str">
        <f>VLOOKUP(E13,list!A:D,4,FALSE)</f>
        <v>control</v>
      </c>
      <c r="B13" s="1" t="str">
        <f>VLOOKUP(E13,list!A:F,6,FALSE)</f>
        <v>T</v>
      </c>
      <c r="C13" s="1" t="str">
        <f>B13&amp;"-"&amp;A13</f>
        <v>T-control</v>
      </c>
      <c r="D13" s="1">
        <v>11</v>
      </c>
      <c r="E13" s="1" t="s">
        <v>65</v>
      </c>
      <c r="F13" s="1">
        <v>164</v>
      </c>
      <c r="G13" s="1">
        <f t="shared" si="0"/>
        <v>19</v>
      </c>
      <c r="H13" s="1">
        <f t="shared" si="1"/>
        <v>51</v>
      </c>
      <c r="I13" s="20">
        <f t="shared" si="2"/>
        <v>3.1160000000000001</v>
      </c>
      <c r="J13" s="20">
        <f t="shared" si="3"/>
        <v>44.5</v>
      </c>
      <c r="K13" s="20" t="s">
        <v>360</v>
      </c>
      <c r="L13" t="s">
        <v>210</v>
      </c>
      <c r="M13" t="s">
        <v>360</v>
      </c>
    </row>
    <row r="14" spans="1:13" x14ac:dyDescent="0.55000000000000004">
      <c r="A14" s="1" t="s">
        <v>282</v>
      </c>
      <c r="B14" s="1" t="str">
        <f>VLOOKUP(E14,list!A:F,6,FALSE)</f>
        <v>D</v>
      </c>
      <c r="C14" s="1" t="str">
        <f>B14&amp;"-"&amp;A14</f>
        <v>D-heat</v>
      </c>
      <c r="D14" s="1">
        <v>12</v>
      </c>
      <c r="E14" s="1" t="s">
        <v>35</v>
      </c>
      <c r="F14" s="1">
        <v>184</v>
      </c>
      <c r="G14" s="1">
        <f t="shared" si="0"/>
        <v>17</v>
      </c>
      <c r="H14" s="1">
        <f t="shared" si="1"/>
        <v>53</v>
      </c>
      <c r="I14" s="20">
        <f t="shared" si="2"/>
        <v>3.1280000000000001</v>
      </c>
      <c r="J14" s="20">
        <f t="shared" si="3"/>
        <v>44.7</v>
      </c>
      <c r="K14" s="20" t="s">
        <v>358</v>
      </c>
    </row>
    <row r="15" spans="1:13" x14ac:dyDescent="0.55000000000000004">
      <c r="A15" s="1" t="s">
        <v>282</v>
      </c>
      <c r="B15" s="1" t="str">
        <f>VLOOKUP(E15,list!A:F,6,FALSE)</f>
        <v>D</v>
      </c>
      <c r="C15" s="1" t="str">
        <f>B15&amp;"-"&amp;A15</f>
        <v>D-heat</v>
      </c>
      <c r="D15" s="1">
        <v>13</v>
      </c>
      <c r="E15" s="1" t="s">
        <v>41</v>
      </c>
      <c r="F15" s="1">
        <v>126</v>
      </c>
      <c r="G15" s="1">
        <f t="shared" si="0"/>
        <v>25</v>
      </c>
      <c r="H15" s="1">
        <f t="shared" si="1"/>
        <v>45</v>
      </c>
      <c r="I15" s="20">
        <f t="shared" si="2"/>
        <v>3.15</v>
      </c>
      <c r="J15" s="20">
        <f t="shared" si="3"/>
        <v>45</v>
      </c>
      <c r="K15" s="20" t="str">
        <f>IF(G15&gt;30,"x","")</f>
        <v/>
      </c>
    </row>
    <row r="16" spans="1:13" x14ac:dyDescent="0.55000000000000004">
      <c r="A16" s="1" t="s">
        <v>282</v>
      </c>
      <c r="B16" s="1" t="str">
        <f>VLOOKUP(E16,list!A:F,6,FALSE)</f>
        <v>T</v>
      </c>
      <c r="C16" s="1" t="str">
        <f>B16&amp;"-"&amp;A16</f>
        <v>T-heat</v>
      </c>
      <c r="D16" s="1">
        <v>14</v>
      </c>
      <c r="E16" s="1" t="s">
        <v>58</v>
      </c>
      <c r="F16" s="1">
        <v>108</v>
      </c>
      <c r="G16" s="1">
        <f t="shared" si="0"/>
        <v>29</v>
      </c>
      <c r="H16" s="1">
        <f t="shared" si="1"/>
        <v>41</v>
      </c>
      <c r="I16" s="20">
        <f t="shared" si="2"/>
        <v>3.1320000000000001</v>
      </c>
      <c r="J16" s="20">
        <f t="shared" si="3"/>
        <v>44.7</v>
      </c>
      <c r="K16" s="20" t="s">
        <v>358</v>
      </c>
      <c r="L16" t="s">
        <v>210</v>
      </c>
    </row>
    <row r="17" spans="1:12" x14ac:dyDescent="0.55000000000000004">
      <c r="A17" s="1" t="s">
        <v>282</v>
      </c>
      <c r="B17" s="1" t="str">
        <f>VLOOKUP(E17,list!A:F,6,FALSE)</f>
        <v>T</v>
      </c>
      <c r="C17" s="1" t="str">
        <f>B17&amp;"-"&amp;A17</f>
        <v>T-heat</v>
      </c>
      <c r="D17" s="1">
        <v>15</v>
      </c>
      <c r="E17" s="1" t="s">
        <v>55</v>
      </c>
      <c r="F17" s="1">
        <v>124</v>
      </c>
      <c r="G17" s="1">
        <f t="shared" si="0"/>
        <v>25</v>
      </c>
      <c r="H17" s="1">
        <f t="shared" si="1"/>
        <v>45</v>
      </c>
      <c r="I17" s="20">
        <f t="shared" si="2"/>
        <v>3.1</v>
      </c>
      <c r="J17" s="20">
        <f t="shared" si="3"/>
        <v>44.3</v>
      </c>
      <c r="K17" s="20" t="s">
        <v>358</v>
      </c>
    </row>
    <row r="18" spans="1:12" x14ac:dyDescent="0.55000000000000004">
      <c r="A18" s="1" t="str">
        <f>VLOOKUP(E18,list!A:D,4,FALSE)</f>
        <v>control</v>
      </c>
      <c r="B18" s="1" t="str">
        <f>VLOOKUP(E18,list!A:F,6,FALSE)</f>
        <v>T</v>
      </c>
      <c r="C18" s="1" t="str">
        <f>B18&amp;"-"&amp;A18</f>
        <v>T-control</v>
      </c>
      <c r="D18" s="1">
        <v>16</v>
      </c>
      <c r="E18" s="1" t="s">
        <v>64</v>
      </c>
      <c r="F18" s="1">
        <v>170</v>
      </c>
      <c r="G18" s="1">
        <f t="shared" si="0"/>
        <v>19</v>
      </c>
      <c r="H18" s="1">
        <f t="shared" si="1"/>
        <v>51</v>
      </c>
      <c r="I18" s="20">
        <f t="shared" si="2"/>
        <v>3.23</v>
      </c>
      <c r="J18" s="20">
        <f t="shared" si="3"/>
        <v>46.1</v>
      </c>
      <c r="K18" s="20" t="str">
        <f>IF(G18&gt;30,"x","")</f>
        <v/>
      </c>
    </row>
    <row r="19" spans="1:12" x14ac:dyDescent="0.55000000000000004">
      <c r="A19" s="1" t="s">
        <v>282</v>
      </c>
      <c r="B19" s="1" t="str">
        <f>VLOOKUP(E19,list!A:F,6,FALSE)</f>
        <v>D</v>
      </c>
      <c r="C19" s="1" t="str">
        <f>B19&amp;"-"&amp;A19</f>
        <v>D-heat</v>
      </c>
      <c r="D19" s="1">
        <v>17</v>
      </c>
      <c r="E19" s="1" t="s">
        <v>38</v>
      </c>
      <c r="F19" s="1">
        <v>128</v>
      </c>
      <c r="G19" s="1">
        <f t="shared" si="0"/>
        <v>25</v>
      </c>
      <c r="H19" s="1">
        <f t="shared" si="1"/>
        <v>45</v>
      </c>
      <c r="I19" s="20">
        <f t="shared" si="2"/>
        <v>3.2</v>
      </c>
      <c r="J19" s="20">
        <f t="shared" si="3"/>
        <v>45.7</v>
      </c>
      <c r="K19" s="20" t="s">
        <v>358</v>
      </c>
      <c r="L19" t="s">
        <v>210</v>
      </c>
    </row>
    <row r="20" spans="1:12" x14ac:dyDescent="0.55000000000000004">
      <c r="A20" s="1" t="str">
        <f>VLOOKUP(E20,list!A:D,4,FALSE)</f>
        <v>control</v>
      </c>
      <c r="B20" s="1" t="str">
        <f>VLOOKUP(E20,list!A:F,6,FALSE)</f>
        <v>T</v>
      </c>
      <c r="C20" s="1" t="str">
        <f>B20&amp;"-"&amp;A20</f>
        <v>T-control</v>
      </c>
      <c r="D20" s="1">
        <v>18</v>
      </c>
      <c r="E20" s="1" t="s">
        <v>74</v>
      </c>
      <c r="F20" s="1">
        <v>176</v>
      </c>
      <c r="G20" s="1">
        <f t="shared" si="0"/>
        <v>18</v>
      </c>
      <c r="H20" s="1">
        <f t="shared" si="1"/>
        <v>52</v>
      </c>
      <c r="I20" s="20">
        <f t="shared" si="2"/>
        <v>3.1680000000000001</v>
      </c>
      <c r="J20" s="20">
        <f t="shared" si="3"/>
        <v>45.3</v>
      </c>
      <c r="K20" s="20" t="str">
        <f>IF(G20&gt;30,"x","")</f>
        <v/>
      </c>
    </row>
    <row r="21" spans="1:12" x14ac:dyDescent="0.55000000000000004">
      <c r="A21" s="1" t="s">
        <v>282</v>
      </c>
      <c r="B21" s="1" t="str">
        <f>VLOOKUP(E21,list!A:F,6,FALSE)</f>
        <v>T</v>
      </c>
      <c r="C21" s="1" t="str">
        <f>B21&amp;"-"&amp;A21</f>
        <v>T-heat</v>
      </c>
      <c r="D21" s="1">
        <v>19</v>
      </c>
      <c r="E21" s="1" t="s">
        <v>56</v>
      </c>
      <c r="F21" s="1">
        <v>108</v>
      </c>
      <c r="G21" s="1">
        <f t="shared" si="0"/>
        <v>29</v>
      </c>
      <c r="H21" s="1">
        <f t="shared" si="1"/>
        <v>41</v>
      </c>
      <c r="I21" s="20">
        <f t="shared" si="2"/>
        <v>3.1320000000000001</v>
      </c>
      <c r="J21" s="20">
        <f t="shared" si="3"/>
        <v>44.7</v>
      </c>
      <c r="K21" s="20" t="str">
        <f>IF(G21&gt;30,"x","")</f>
        <v/>
      </c>
    </row>
    <row r="22" spans="1:12" x14ac:dyDescent="0.55000000000000004">
      <c r="A22" s="1" t="str">
        <f>VLOOKUP(E22,list!A:D,4,FALSE)</f>
        <v>control</v>
      </c>
      <c r="B22" s="1" t="str">
        <f>VLOOKUP(E22,list!A:F,6,FALSE)</f>
        <v>D</v>
      </c>
      <c r="C22" s="1" t="str">
        <f>B22&amp;"-"&amp;A22</f>
        <v>D-control</v>
      </c>
      <c r="D22" s="1">
        <v>20</v>
      </c>
      <c r="E22" s="1" t="s">
        <v>44</v>
      </c>
      <c r="F22" s="1">
        <v>142</v>
      </c>
      <c r="G22" s="1">
        <f t="shared" si="0"/>
        <v>22</v>
      </c>
      <c r="H22" s="1">
        <f t="shared" si="1"/>
        <v>48</v>
      </c>
      <c r="I22" s="20">
        <f t="shared" si="2"/>
        <v>3.1240000000000001</v>
      </c>
      <c r="J22" s="20">
        <f t="shared" si="3"/>
        <v>44.6</v>
      </c>
      <c r="K22" s="20" t="str">
        <f>IF(G22&gt;30,"x","")</f>
        <v/>
      </c>
    </row>
    <row r="23" spans="1:12" x14ac:dyDescent="0.55000000000000004">
      <c r="A23" s="1" t="str">
        <f>VLOOKUP(E23,list!A:D,4,FALSE)</f>
        <v>control</v>
      </c>
      <c r="B23" s="1" t="str">
        <f>VLOOKUP(E23,list!A:F,6,FALSE)</f>
        <v>T</v>
      </c>
      <c r="C23" s="1" t="str">
        <f>B23&amp;"-"&amp;A23</f>
        <v>T-control</v>
      </c>
      <c r="D23" s="1">
        <v>21</v>
      </c>
      <c r="E23" s="1" t="s">
        <v>76</v>
      </c>
      <c r="F23" s="1">
        <v>200</v>
      </c>
      <c r="G23" s="1">
        <f t="shared" si="0"/>
        <v>16</v>
      </c>
      <c r="H23" s="1">
        <f t="shared" si="1"/>
        <v>54</v>
      </c>
      <c r="I23" s="20">
        <f t="shared" si="2"/>
        <v>3.2</v>
      </c>
      <c r="J23" s="20">
        <f t="shared" si="3"/>
        <v>45.7</v>
      </c>
      <c r="K23" s="20" t="s">
        <v>358</v>
      </c>
      <c r="L23" t="s">
        <v>210</v>
      </c>
    </row>
    <row r="24" spans="1:12" x14ac:dyDescent="0.55000000000000004">
      <c r="A24" s="1" t="str">
        <f>VLOOKUP(E24,list!A:D,4,FALSE)</f>
        <v>control</v>
      </c>
      <c r="B24" s="1" t="str">
        <f>VLOOKUP(E24,list!A:F,6,FALSE)</f>
        <v>D</v>
      </c>
      <c r="C24" s="1" t="str">
        <f>B24&amp;"-"&amp;A24</f>
        <v>D-control</v>
      </c>
      <c r="D24" s="1">
        <v>22</v>
      </c>
      <c r="E24" s="1" t="s">
        <v>43</v>
      </c>
      <c r="F24" s="1">
        <v>138</v>
      </c>
      <c r="G24" s="1">
        <f t="shared" si="0"/>
        <v>23</v>
      </c>
      <c r="H24" s="1">
        <f t="shared" si="1"/>
        <v>47</v>
      </c>
      <c r="I24" s="20">
        <f t="shared" si="2"/>
        <v>3.1739999999999999</v>
      </c>
      <c r="J24" s="20">
        <f t="shared" si="3"/>
        <v>45.3</v>
      </c>
      <c r="K24" s="20" t="str">
        <f>IF(G24&gt;30,"x","")</f>
        <v/>
      </c>
    </row>
    <row r="25" spans="1:12" x14ac:dyDescent="0.55000000000000004">
      <c r="A25" s="1" t="str">
        <f>VLOOKUP(E25,list!A:D,4,FALSE)</f>
        <v>control</v>
      </c>
      <c r="B25" s="1" t="str">
        <f>VLOOKUP(E25,list!A:F,6,FALSE)</f>
        <v>D</v>
      </c>
      <c r="C25" s="1" t="str">
        <f>B25&amp;"-"&amp;A25</f>
        <v>D-control</v>
      </c>
      <c r="D25" s="1">
        <v>23</v>
      </c>
      <c r="E25" s="1" t="s">
        <v>39</v>
      </c>
      <c r="F25" s="1">
        <v>184</v>
      </c>
      <c r="G25" s="1">
        <f t="shared" si="0"/>
        <v>17</v>
      </c>
      <c r="H25" s="1">
        <f t="shared" si="1"/>
        <v>53</v>
      </c>
      <c r="I25" s="20">
        <f t="shared" si="2"/>
        <v>3.1280000000000001</v>
      </c>
      <c r="J25" s="20">
        <f t="shared" si="3"/>
        <v>44.7</v>
      </c>
      <c r="K25" s="20" t="s">
        <v>360</v>
      </c>
      <c r="L25" t="s">
        <v>210</v>
      </c>
    </row>
    <row r="26" spans="1:12" x14ac:dyDescent="0.55000000000000004">
      <c r="A26" s="1" t="s">
        <v>282</v>
      </c>
      <c r="B26" s="1" t="str">
        <f>VLOOKUP(E26,list!A:F,6,FALSE)</f>
        <v>D</v>
      </c>
      <c r="C26" s="1" t="str">
        <f>B26&amp;"-"&amp;A26</f>
        <v>D-heat</v>
      </c>
      <c r="D26" s="1">
        <v>24</v>
      </c>
      <c r="E26" s="1" t="s">
        <v>46</v>
      </c>
      <c r="F26" s="1">
        <v>122</v>
      </c>
      <c r="G26" s="1">
        <f t="shared" si="0"/>
        <v>26</v>
      </c>
      <c r="H26" s="1">
        <f t="shared" si="1"/>
        <v>44</v>
      </c>
      <c r="I26" s="20">
        <f t="shared" si="2"/>
        <v>3.1720000000000002</v>
      </c>
      <c r="J26" s="20">
        <f t="shared" si="3"/>
        <v>45.3</v>
      </c>
      <c r="K26" s="20" t="s">
        <v>358</v>
      </c>
    </row>
    <row r="27" spans="1:12" x14ac:dyDescent="0.55000000000000004">
      <c r="A27" s="1" t="s">
        <v>282</v>
      </c>
      <c r="B27" s="1" t="str">
        <f>VLOOKUP(E27,list!A:F,6,FALSE)</f>
        <v>D</v>
      </c>
      <c r="C27" s="1" t="str">
        <f>B27&amp;"-"&amp;A27</f>
        <v>D-heat</v>
      </c>
      <c r="D27" s="1">
        <v>25</v>
      </c>
      <c r="E27" s="1" t="s">
        <v>48</v>
      </c>
      <c r="F27" s="1">
        <v>182</v>
      </c>
      <c r="G27" s="1">
        <f t="shared" si="0"/>
        <v>17</v>
      </c>
      <c r="H27" s="1">
        <f t="shared" si="1"/>
        <v>53</v>
      </c>
      <c r="I27" s="20">
        <f t="shared" si="2"/>
        <v>3.0939999999999999</v>
      </c>
      <c r="J27" s="20">
        <f t="shared" si="3"/>
        <v>44.2</v>
      </c>
      <c r="K27" s="20" t="str">
        <f>IF(G27&gt;30,"x","")</f>
        <v/>
      </c>
    </row>
    <row r="28" spans="1:12" x14ac:dyDescent="0.55000000000000004">
      <c r="A28" s="1" t="s">
        <v>282</v>
      </c>
      <c r="B28" s="1" t="str">
        <f>VLOOKUP(E28,list!A:F,6,FALSE)</f>
        <v>T</v>
      </c>
      <c r="C28" s="1" t="str">
        <f>B28&amp;"-"&amp;A28</f>
        <v>T-heat</v>
      </c>
      <c r="D28" s="1">
        <v>26</v>
      </c>
      <c r="E28" s="1" t="s">
        <v>57</v>
      </c>
      <c r="F28" s="1">
        <v>130</v>
      </c>
      <c r="G28" s="1">
        <f t="shared" si="0"/>
        <v>24</v>
      </c>
      <c r="H28" s="1">
        <f t="shared" si="1"/>
        <v>46</v>
      </c>
      <c r="I28" s="20">
        <f t="shared" si="2"/>
        <v>3.12</v>
      </c>
      <c r="J28" s="20">
        <f t="shared" si="3"/>
        <v>44.6</v>
      </c>
      <c r="K28" s="20" t="s">
        <v>358</v>
      </c>
      <c r="L28" t="s">
        <v>210</v>
      </c>
    </row>
    <row r="29" spans="1:12" x14ac:dyDescent="0.55000000000000004">
      <c r="A29" s="1" t="str">
        <f>VLOOKUP(E29,list!A:D,4,FALSE)</f>
        <v>control</v>
      </c>
      <c r="B29" s="1" t="str">
        <f>VLOOKUP(E29,list!A:F,6,FALSE)</f>
        <v>D</v>
      </c>
      <c r="C29" s="1" t="str">
        <f>B29&amp;"-"&amp;A29</f>
        <v>D-control</v>
      </c>
      <c r="D29" s="1">
        <v>27</v>
      </c>
      <c r="E29" s="1" t="s">
        <v>40</v>
      </c>
      <c r="F29" s="1">
        <v>152</v>
      </c>
      <c r="G29" s="1">
        <f t="shared" si="0"/>
        <v>21</v>
      </c>
      <c r="H29" s="1">
        <f t="shared" si="1"/>
        <v>49</v>
      </c>
      <c r="I29" s="20">
        <f t="shared" si="2"/>
        <v>3.1920000000000002</v>
      </c>
      <c r="J29" s="20">
        <f t="shared" si="3"/>
        <v>45.6</v>
      </c>
      <c r="K29" s="20" t="str">
        <f>IF(G29&gt;30,"x","")</f>
        <v/>
      </c>
    </row>
    <row r="30" spans="1:12" x14ac:dyDescent="0.55000000000000004">
      <c r="A30" s="1" t="s">
        <v>282</v>
      </c>
      <c r="B30" s="1" t="str">
        <f>VLOOKUP(E30,list!A:F,6,FALSE)</f>
        <v>T</v>
      </c>
      <c r="C30" s="1" t="str">
        <f>B30&amp;"-"&amp;A30</f>
        <v>T-heat</v>
      </c>
      <c r="D30" s="1">
        <v>28</v>
      </c>
      <c r="E30" s="1" t="s">
        <v>60</v>
      </c>
      <c r="F30" s="1">
        <v>124</v>
      </c>
      <c r="G30" s="1">
        <f t="shared" si="0"/>
        <v>25</v>
      </c>
      <c r="H30" s="1">
        <f t="shared" si="1"/>
        <v>45</v>
      </c>
      <c r="I30" s="20">
        <f t="shared" si="2"/>
        <v>3.1</v>
      </c>
      <c r="J30" s="20">
        <f t="shared" si="3"/>
        <v>44.3</v>
      </c>
      <c r="K30" s="20" t="str">
        <f>IF(G30&gt;30,"x","")</f>
        <v/>
      </c>
    </row>
    <row r="31" spans="1:12" x14ac:dyDescent="0.55000000000000004">
      <c r="A31" s="1" t="s">
        <v>282</v>
      </c>
      <c r="B31" s="1" t="str">
        <f>VLOOKUP(E31,list!A:F,6,FALSE)</f>
        <v>T</v>
      </c>
      <c r="C31" s="1" t="str">
        <f>B31&amp;"-"&amp;A31</f>
        <v>T-heat</v>
      </c>
      <c r="D31" s="1">
        <v>29</v>
      </c>
      <c r="E31" s="1" t="s">
        <v>53</v>
      </c>
      <c r="F31" s="1">
        <v>178</v>
      </c>
      <c r="G31" s="1">
        <f t="shared" si="0"/>
        <v>18</v>
      </c>
      <c r="H31" s="1">
        <f t="shared" si="1"/>
        <v>52</v>
      </c>
      <c r="I31" s="20">
        <f t="shared" si="2"/>
        <v>3.2040000000000002</v>
      </c>
      <c r="J31" s="20">
        <f t="shared" si="3"/>
        <v>45.8</v>
      </c>
      <c r="K31" s="20" t="str">
        <f>IF(G31&gt;30,"x","")</f>
        <v/>
      </c>
    </row>
    <row r="32" spans="1:12" x14ac:dyDescent="0.55000000000000004">
      <c r="A32" s="1" t="s">
        <v>283</v>
      </c>
      <c r="B32" s="1" t="str">
        <f>VLOOKUP(E32,list!A:F,6,FALSE)</f>
        <v>T</v>
      </c>
      <c r="C32" s="1" t="str">
        <f>B32&amp;"-"&amp;A32</f>
        <v>T-desiccation</v>
      </c>
      <c r="D32" s="1">
        <v>30</v>
      </c>
      <c r="E32" s="1" t="s">
        <v>94</v>
      </c>
      <c r="F32" s="15">
        <v>43</v>
      </c>
      <c r="G32" s="1">
        <v>70</v>
      </c>
      <c r="H32" s="1">
        <f t="shared" si="1"/>
        <v>0</v>
      </c>
      <c r="I32" s="20">
        <f t="shared" si="2"/>
        <v>3.01</v>
      </c>
      <c r="J32" s="20">
        <f t="shared" si="3"/>
        <v>43</v>
      </c>
      <c r="K32" s="20" t="s">
        <v>358</v>
      </c>
    </row>
    <row r="33" spans="1:13" x14ac:dyDescent="0.55000000000000004">
      <c r="A33" s="1" t="str">
        <f>VLOOKUP(E33,list!A:D,4,FALSE)</f>
        <v>control</v>
      </c>
      <c r="B33" s="1" t="str">
        <f>VLOOKUP(E33,list!A:F,6,FALSE)</f>
        <v>T</v>
      </c>
      <c r="C33" s="1" t="str">
        <f>B33&amp;"-"&amp;A33</f>
        <v>T-control</v>
      </c>
      <c r="D33" s="1">
        <v>31</v>
      </c>
      <c r="E33" s="1" t="s">
        <v>62</v>
      </c>
      <c r="F33" s="1">
        <v>200</v>
      </c>
      <c r="G33" s="1">
        <f t="shared" si="0"/>
        <v>16</v>
      </c>
      <c r="H33" s="1">
        <f t="shared" si="1"/>
        <v>54</v>
      </c>
      <c r="I33" s="20">
        <f t="shared" si="2"/>
        <v>3.2</v>
      </c>
      <c r="J33" s="20">
        <f t="shared" si="3"/>
        <v>45.7</v>
      </c>
      <c r="K33" s="20" t="str">
        <f>IF(G33&gt;30,"x","")</f>
        <v/>
      </c>
    </row>
    <row r="34" spans="1:13" x14ac:dyDescent="0.55000000000000004">
      <c r="A34" s="1" t="s">
        <v>282</v>
      </c>
      <c r="B34" s="1" t="str">
        <f>VLOOKUP(E34,list!A:F,6,FALSE)</f>
        <v>D</v>
      </c>
      <c r="C34" s="1" t="str">
        <f>B34&amp;"-"&amp;A34</f>
        <v>D-heat</v>
      </c>
      <c r="D34" s="1">
        <v>32</v>
      </c>
      <c r="E34" s="1" t="s">
        <v>50</v>
      </c>
      <c r="F34" s="1">
        <v>188</v>
      </c>
      <c r="G34" s="1">
        <f t="shared" si="0"/>
        <v>17</v>
      </c>
      <c r="H34" s="1">
        <f t="shared" si="1"/>
        <v>53</v>
      </c>
      <c r="I34" s="20">
        <f t="shared" si="2"/>
        <v>3.1960000000000002</v>
      </c>
      <c r="J34" s="20">
        <f t="shared" si="3"/>
        <v>45.7</v>
      </c>
      <c r="K34" s="20" t="str">
        <f>IF(G34&gt;30,"x","")</f>
        <v/>
      </c>
    </row>
    <row r="35" spans="1:13" x14ac:dyDescent="0.55000000000000004">
      <c r="A35" s="1" t="str">
        <f>VLOOKUP(E35,list!A:D,4,FALSE)</f>
        <v>control</v>
      </c>
      <c r="B35" s="1" t="str">
        <f>VLOOKUP(E35,list!A:F,6,FALSE)</f>
        <v>T</v>
      </c>
      <c r="C35" s="1" t="str">
        <f>B35&amp;"-"&amp;A35</f>
        <v>T-control</v>
      </c>
      <c r="D35" s="1">
        <v>33</v>
      </c>
      <c r="E35" s="1" t="s">
        <v>67</v>
      </c>
      <c r="F35" s="1">
        <v>162</v>
      </c>
      <c r="G35" s="1">
        <f t="shared" si="0"/>
        <v>19</v>
      </c>
      <c r="H35" s="1">
        <f t="shared" si="1"/>
        <v>51</v>
      </c>
      <c r="I35" s="20">
        <f t="shared" si="2"/>
        <v>3.0779999999999998</v>
      </c>
      <c r="J35" s="20">
        <f t="shared" si="3"/>
        <v>44</v>
      </c>
      <c r="K35" s="20" t="s">
        <v>358</v>
      </c>
    </row>
    <row r="36" spans="1:13" x14ac:dyDescent="0.55000000000000004">
      <c r="A36" s="1" t="s">
        <v>282</v>
      </c>
      <c r="B36" s="1" t="str">
        <f>VLOOKUP(E36,list!A:F,6,FALSE)</f>
        <v>D</v>
      </c>
      <c r="C36" s="1" t="str">
        <f>B36&amp;"-"&amp;A36</f>
        <v>D-heat</v>
      </c>
      <c r="D36" s="1">
        <v>34</v>
      </c>
      <c r="E36" s="1" t="s">
        <v>47</v>
      </c>
      <c r="F36" s="1">
        <v>200</v>
      </c>
      <c r="G36" s="1">
        <f t="shared" si="0"/>
        <v>16</v>
      </c>
      <c r="H36" s="1">
        <f t="shared" si="1"/>
        <v>54</v>
      </c>
      <c r="I36" s="20">
        <f t="shared" si="2"/>
        <v>3.2</v>
      </c>
      <c r="J36" s="20">
        <f t="shared" si="3"/>
        <v>45.7</v>
      </c>
      <c r="K36" s="20" t="str">
        <f>IF(G36&gt;30,"x","")</f>
        <v/>
      </c>
    </row>
    <row r="37" spans="1:13" x14ac:dyDescent="0.55000000000000004">
      <c r="A37" s="1" t="s">
        <v>282</v>
      </c>
      <c r="B37" s="1" t="str">
        <f>VLOOKUP(E37,list!A:F,6,FALSE)</f>
        <v>D</v>
      </c>
      <c r="C37" s="1" t="str">
        <f>B37&amp;"-"&amp;A37</f>
        <v>D-heat</v>
      </c>
      <c r="D37" s="1">
        <v>35</v>
      </c>
      <c r="E37" s="1" t="s">
        <v>52</v>
      </c>
      <c r="F37" s="1">
        <v>144</v>
      </c>
      <c r="G37" s="1">
        <f t="shared" si="0"/>
        <v>22</v>
      </c>
      <c r="H37" s="1">
        <f t="shared" si="1"/>
        <v>48</v>
      </c>
      <c r="I37" s="20">
        <f t="shared" si="2"/>
        <v>3.1680000000000001</v>
      </c>
      <c r="J37" s="20">
        <f t="shared" si="3"/>
        <v>45.3</v>
      </c>
      <c r="K37" s="20" t="s">
        <v>358</v>
      </c>
      <c r="L37" t="s">
        <v>210</v>
      </c>
    </row>
    <row r="38" spans="1:13" x14ac:dyDescent="0.55000000000000004">
      <c r="A38" s="1" t="str">
        <f>VLOOKUP(E38,list!A:D,4,FALSE)</f>
        <v>control</v>
      </c>
      <c r="B38" s="1" t="str">
        <f>VLOOKUP(E38,list!A:F,6,FALSE)</f>
        <v>D</v>
      </c>
      <c r="C38" s="1" t="str">
        <f>B38&amp;"-"&amp;A38</f>
        <v>D-control</v>
      </c>
      <c r="D38" s="1">
        <v>36</v>
      </c>
      <c r="E38" s="1" t="s">
        <v>34</v>
      </c>
      <c r="F38" s="1">
        <v>164</v>
      </c>
      <c r="G38" s="1">
        <f t="shared" si="0"/>
        <v>19</v>
      </c>
      <c r="H38" s="1">
        <f t="shared" si="1"/>
        <v>51</v>
      </c>
      <c r="I38" s="20">
        <f t="shared" si="2"/>
        <v>3.1160000000000001</v>
      </c>
      <c r="J38" s="20">
        <f t="shared" si="3"/>
        <v>44.5</v>
      </c>
      <c r="K38" s="20"/>
    </row>
    <row r="39" spans="1:13" x14ac:dyDescent="0.55000000000000004">
      <c r="A39" s="1" t="str">
        <f>VLOOKUP(E39,list!A:D,4,FALSE)</f>
        <v>control</v>
      </c>
      <c r="B39" s="1" t="str">
        <f>VLOOKUP(E39,list!A:F,6,FALSE)</f>
        <v>D</v>
      </c>
      <c r="C39" s="1" t="str">
        <f>B39&amp;"-"&amp;A39</f>
        <v>D-control</v>
      </c>
      <c r="D39" s="1">
        <v>37</v>
      </c>
      <c r="E39" s="1" t="s">
        <v>32</v>
      </c>
      <c r="F39" s="1">
        <v>178</v>
      </c>
      <c r="G39" s="1">
        <f t="shared" si="0"/>
        <v>18</v>
      </c>
      <c r="H39" s="1">
        <f t="shared" si="1"/>
        <v>52</v>
      </c>
      <c r="I39" s="20">
        <f t="shared" si="2"/>
        <v>3.2040000000000002</v>
      </c>
      <c r="J39" s="20">
        <f t="shared" si="3"/>
        <v>45.8</v>
      </c>
      <c r="K39" s="20" t="str">
        <f>IF(G39&gt;30,"x","")</f>
        <v/>
      </c>
    </row>
    <row r="40" spans="1:13" x14ac:dyDescent="0.55000000000000004">
      <c r="A40" s="1" t="s">
        <v>282</v>
      </c>
      <c r="B40" s="1" t="str">
        <f>VLOOKUP(E40,list!A:F,6,FALSE)</f>
        <v>D</v>
      </c>
      <c r="C40" s="1" t="str">
        <f>B40&amp;"-"&amp;A40</f>
        <v>D-heat</v>
      </c>
      <c r="D40" s="1">
        <v>38</v>
      </c>
      <c r="E40" s="1" t="s">
        <v>36</v>
      </c>
      <c r="F40" s="1">
        <v>142</v>
      </c>
      <c r="G40" s="1">
        <f t="shared" si="0"/>
        <v>22</v>
      </c>
      <c r="H40" s="1">
        <f t="shared" si="1"/>
        <v>48</v>
      </c>
      <c r="I40" s="20">
        <f t="shared" si="2"/>
        <v>3.1240000000000001</v>
      </c>
      <c r="J40" s="20">
        <f t="shared" si="3"/>
        <v>44.6</v>
      </c>
      <c r="K40" s="20" t="s">
        <v>358</v>
      </c>
      <c r="L40" t="s">
        <v>210</v>
      </c>
    </row>
    <row r="41" spans="1:13" x14ac:dyDescent="0.55000000000000004">
      <c r="A41" s="1" t="str">
        <f>VLOOKUP(E41,list!A:D,4,FALSE)</f>
        <v>control</v>
      </c>
      <c r="B41" s="1" t="str">
        <f>VLOOKUP(E41,list!A:F,6,FALSE)</f>
        <v>T</v>
      </c>
      <c r="C41" s="1" t="str">
        <f>B41&amp;"-"&amp;A41</f>
        <v>T-control</v>
      </c>
      <c r="D41" s="1">
        <v>39</v>
      </c>
      <c r="E41" s="1" t="s">
        <v>63</v>
      </c>
      <c r="F41" s="1">
        <v>166</v>
      </c>
      <c r="G41" s="1">
        <f t="shared" si="0"/>
        <v>19</v>
      </c>
      <c r="H41" s="1">
        <f t="shared" si="1"/>
        <v>51</v>
      </c>
      <c r="I41" s="20">
        <f t="shared" si="2"/>
        <v>3.1539999999999999</v>
      </c>
      <c r="J41" s="20">
        <f t="shared" si="3"/>
        <v>45.1</v>
      </c>
      <c r="K41" s="20" t="str">
        <f>IF(G41&gt;30,"x","")</f>
        <v/>
      </c>
    </row>
    <row r="42" spans="1:13" x14ac:dyDescent="0.55000000000000004">
      <c r="A42" s="1" t="s">
        <v>283</v>
      </c>
      <c r="B42" s="1" t="str">
        <f>VLOOKUP(E42,list!A:F,6,FALSE)</f>
        <v>D</v>
      </c>
      <c r="C42" s="1" t="str">
        <f>B42&amp;"-"&amp;A42</f>
        <v>D-desiccation</v>
      </c>
      <c r="D42" s="1">
        <v>40</v>
      </c>
      <c r="E42" s="1" t="s">
        <v>82</v>
      </c>
      <c r="F42" s="1">
        <v>178</v>
      </c>
      <c r="G42" s="1">
        <f t="shared" si="0"/>
        <v>18</v>
      </c>
      <c r="H42" s="1">
        <f t="shared" si="1"/>
        <v>52</v>
      </c>
      <c r="I42" s="20">
        <f t="shared" si="2"/>
        <v>3.2040000000000002</v>
      </c>
      <c r="J42" s="20">
        <f t="shared" si="3"/>
        <v>45.8</v>
      </c>
      <c r="K42" s="20" t="str">
        <f>IF(G42&gt;30,"x","")</f>
        <v/>
      </c>
    </row>
    <row r="43" spans="1:13" x14ac:dyDescent="0.55000000000000004">
      <c r="A43" s="1" t="s">
        <v>282</v>
      </c>
      <c r="B43" s="1" t="str">
        <f>VLOOKUP(E43,list!A:F,6,FALSE)</f>
        <v>D</v>
      </c>
      <c r="C43" s="1" t="str">
        <f>B43&amp;"-"&amp;A43</f>
        <v>D-heat</v>
      </c>
      <c r="D43" s="1">
        <v>41</v>
      </c>
      <c r="E43" s="1" t="s">
        <v>51</v>
      </c>
      <c r="F43" s="15">
        <v>176</v>
      </c>
      <c r="G43" s="1">
        <f t="shared" si="0"/>
        <v>18</v>
      </c>
      <c r="H43" s="1">
        <f t="shared" si="1"/>
        <v>52</v>
      </c>
      <c r="I43" s="20">
        <f t="shared" si="2"/>
        <v>3.1680000000000001</v>
      </c>
      <c r="J43" s="20">
        <f t="shared" si="3"/>
        <v>45.3</v>
      </c>
      <c r="K43" s="20" t="str">
        <f>IF(G43&gt;30,"x","")</f>
        <v/>
      </c>
    </row>
    <row r="44" spans="1:13" x14ac:dyDescent="0.55000000000000004">
      <c r="A44" s="1" t="str">
        <f>VLOOKUP(E44,list!A:D,4,FALSE)</f>
        <v>control</v>
      </c>
      <c r="B44" s="1" t="str">
        <f>VLOOKUP(E44,list!A:F,6,FALSE)</f>
        <v>T</v>
      </c>
      <c r="C44" s="1" t="str">
        <f>B44&amp;"-"&amp;A44</f>
        <v>T-control</v>
      </c>
      <c r="D44" s="1">
        <v>42</v>
      </c>
      <c r="E44" s="1" t="s">
        <v>61</v>
      </c>
      <c r="F44" s="1">
        <v>142</v>
      </c>
      <c r="G44" s="1">
        <f t="shared" si="0"/>
        <v>22</v>
      </c>
      <c r="H44" s="1">
        <f t="shared" si="1"/>
        <v>48</v>
      </c>
      <c r="I44" s="20">
        <f t="shared" si="2"/>
        <v>3.1240000000000001</v>
      </c>
      <c r="J44" s="20">
        <f t="shared" si="3"/>
        <v>44.6</v>
      </c>
      <c r="K44" s="20" t="s">
        <v>358</v>
      </c>
      <c r="L44" t="s">
        <v>210</v>
      </c>
      <c r="M44" t="s">
        <v>360</v>
      </c>
    </row>
    <row r="45" spans="1:13" x14ac:dyDescent="0.55000000000000004">
      <c r="A45" s="1" t="s">
        <v>283</v>
      </c>
      <c r="B45" s="1" t="str">
        <f>VLOOKUP(E45,list!A:F,6,FALSE)</f>
        <v>D</v>
      </c>
      <c r="C45" s="1" t="str">
        <f>B45&amp;"-"&amp;A45</f>
        <v>D-desiccation</v>
      </c>
      <c r="D45" s="1">
        <v>43</v>
      </c>
      <c r="E45" s="1" t="s">
        <v>79</v>
      </c>
      <c r="F45" s="1">
        <v>182</v>
      </c>
      <c r="G45" s="1">
        <f t="shared" si="0"/>
        <v>17</v>
      </c>
      <c r="H45" s="1">
        <f t="shared" si="1"/>
        <v>53</v>
      </c>
      <c r="I45" s="20">
        <f t="shared" si="2"/>
        <v>3.0939999999999999</v>
      </c>
      <c r="J45" s="20">
        <f t="shared" si="3"/>
        <v>44.2</v>
      </c>
      <c r="K45" s="20"/>
    </row>
    <row r="46" spans="1:13" x14ac:dyDescent="0.55000000000000004">
      <c r="A46" s="1" t="s">
        <v>283</v>
      </c>
      <c r="B46" s="1" t="str">
        <f>VLOOKUP(E46,list!A:F,6,FALSE)</f>
        <v>T</v>
      </c>
      <c r="C46" s="1" t="str">
        <f>B46&amp;"-"&amp;A46</f>
        <v>T-desiccation</v>
      </c>
      <c r="D46" s="1">
        <v>44</v>
      </c>
      <c r="E46" s="1" t="s">
        <v>95</v>
      </c>
      <c r="F46" s="1">
        <v>90.4</v>
      </c>
      <c r="G46" s="1">
        <f t="shared" si="0"/>
        <v>35</v>
      </c>
      <c r="H46" s="1">
        <f t="shared" si="1"/>
        <v>35</v>
      </c>
      <c r="I46" s="20">
        <f t="shared" si="2"/>
        <v>3.1640000000000001</v>
      </c>
      <c r="J46" s="20">
        <f t="shared" si="3"/>
        <v>45.2</v>
      </c>
      <c r="K46" s="20" t="s">
        <v>358</v>
      </c>
      <c r="L46" t="s">
        <v>210</v>
      </c>
    </row>
    <row r="47" spans="1:13" x14ac:dyDescent="0.55000000000000004">
      <c r="A47" s="1" t="s">
        <v>283</v>
      </c>
      <c r="B47" s="1" t="str">
        <f>VLOOKUP(E47,list!A:F,6,FALSE)</f>
        <v>D</v>
      </c>
      <c r="C47" s="1" t="str">
        <f>B47&amp;"-"&amp;A47</f>
        <v>D-desiccation</v>
      </c>
      <c r="D47" s="1">
        <v>45</v>
      </c>
      <c r="E47" s="1" t="s">
        <v>81</v>
      </c>
      <c r="F47" s="1">
        <v>146</v>
      </c>
      <c r="G47" s="1">
        <f t="shared" si="0"/>
        <v>22</v>
      </c>
      <c r="H47" s="1">
        <f t="shared" si="1"/>
        <v>48</v>
      </c>
      <c r="I47" s="20">
        <f t="shared" si="2"/>
        <v>3.2120000000000002</v>
      </c>
      <c r="J47" s="20">
        <f t="shared" si="3"/>
        <v>45.9</v>
      </c>
      <c r="K47" s="20" t="str">
        <f>IF(G47&gt;30,"x","")</f>
        <v/>
      </c>
    </row>
    <row r="48" spans="1:13" x14ac:dyDescent="0.55000000000000004">
      <c r="A48" s="1" t="str">
        <f>VLOOKUP(E48,list!A:D,4,FALSE)</f>
        <v>control</v>
      </c>
      <c r="B48" s="1" t="str">
        <f>VLOOKUP(E48,list!A:F,6,FALSE)</f>
        <v>T</v>
      </c>
      <c r="C48" s="1" t="str">
        <f>B48&amp;"-"&amp;A48</f>
        <v>T-control</v>
      </c>
      <c r="D48" s="1">
        <v>46</v>
      </c>
      <c r="E48" s="1" t="s">
        <v>73</v>
      </c>
      <c r="F48" s="1">
        <v>180</v>
      </c>
      <c r="G48" s="1">
        <f t="shared" si="0"/>
        <v>18</v>
      </c>
      <c r="H48" s="1">
        <f t="shared" si="1"/>
        <v>52</v>
      </c>
      <c r="I48" s="20">
        <f t="shared" si="2"/>
        <v>3.24</v>
      </c>
      <c r="J48" s="20">
        <f t="shared" si="3"/>
        <v>46.3</v>
      </c>
      <c r="K48" s="20" t="str">
        <f>IF(G48&gt;30,"x","")</f>
        <v/>
      </c>
    </row>
    <row r="49" spans="1:12" x14ac:dyDescent="0.55000000000000004">
      <c r="A49" s="1" t="s">
        <v>282</v>
      </c>
      <c r="B49" s="1" t="str">
        <f>VLOOKUP(E49,list!A:F,6,FALSE)</f>
        <v>T</v>
      </c>
      <c r="C49" s="1" t="str">
        <f>B49&amp;"-"&amp;A49</f>
        <v>T-heat</v>
      </c>
      <c r="D49" s="1">
        <v>47</v>
      </c>
      <c r="E49" s="1" t="s">
        <v>70</v>
      </c>
      <c r="F49" s="1">
        <v>45</v>
      </c>
      <c r="G49" s="1">
        <f t="shared" si="0"/>
        <v>70</v>
      </c>
      <c r="H49" s="1">
        <f t="shared" si="1"/>
        <v>0</v>
      </c>
      <c r="I49" s="20">
        <f t="shared" si="2"/>
        <v>3.15</v>
      </c>
      <c r="J49" s="20">
        <f t="shared" si="3"/>
        <v>45</v>
      </c>
      <c r="K49" s="20"/>
    </row>
    <row r="50" spans="1:12" x14ac:dyDescent="0.55000000000000004">
      <c r="A50" s="1" t="str">
        <f>VLOOKUP(E50,list!A:D,4,FALSE)</f>
        <v>control</v>
      </c>
      <c r="B50" s="1" t="str">
        <f>VLOOKUP(E50,list!A:F,6,FALSE)</f>
        <v>D</v>
      </c>
      <c r="C50" s="1" t="str">
        <f>B50&amp;"-"&amp;A50</f>
        <v>D-control</v>
      </c>
      <c r="D50" s="1">
        <v>48</v>
      </c>
      <c r="E50" s="1" t="s">
        <v>33</v>
      </c>
      <c r="F50" s="1">
        <v>120</v>
      </c>
      <c r="G50" s="1">
        <f t="shared" si="0"/>
        <v>26</v>
      </c>
      <c r="H50" s="1">
        <f t="shared" si="1"/>
        <v>44</v>
      </c>
      <c r="I50" s="20">
        <f t="shared" si="2"/>
        <v>3.12</v>
      </c>
      <c r="J50" s="20">
        <f t="shared" si="3"/>
        <v>44.6</v>
      </c>
      <c r="K50" s="20" t="s">
        <v>358</v>
      </c>
      <c r="L50" t="s">
        <v>210</v>
      </c>
    </row>
    <row r="51" spans="1:12" x14ac:dyDescent="0.55000000000000004">
      <c r="A51" s="1" t="str">
        <f>VLOOKUP(E51,list!A:D,4,FALSE)</f>
        <v>control</v>
      </c>
      <c r="B51" s="1" t="str">
        <f>VLOOKUP(E51,list!A:F,6,FALSE)</f>
        <v>D</v>
      </c>
      <c r="C51" s="1" t="str">
        <f>B51&amp;"-"&amp;A51</f>
        <v>D-control</v>
      </c>
      <c r="D51" s="1">
        <v>49</v>
      </c>
      <c r="E51" s="1" t="s">
        <v>29</v>
      </c>
      <c r="F51" s="1">
        <v>142</v>
      </c>
      <c r="G51" s="1">
        <f t="shared" si="0"/>
        <v>22</v>
      </c>
      <c r="H51" s="1">
        <f t="shared" si="1"/>
        <v>48</v>
      </c>
      <c r="I51" s="20">
        <f t="shared" si="2"/>
        <v>3.1240000000000001</v>
      </c>
      <c r="J51" s="20">
        <f t="shared" si="3"/>
        <v>44.6</v>
      </c>
      <c r="K51" s="20" t="str">
        <f>IF(G51&gt;30,"x","")</f>
        <v/>
      </c>
    </row>
    <row r="52" spans="1:12" x14ac:dyDescent="0.55000000000000004">
      <c r="A52" s="1" t="str">
        <f>VLOOKUP(E52,list!A:D,4,FALSE)</f>
        <v>control</v>
      </c>
      <c r="B52" s="1" t="str">
        <f>VLOOKUP(E52,list!A:F,6,FALSE)</f>
        <v>D</v>
      </c>
      <c r="C52" s="1" t="str">
        <f>B52&amp;"-"&amp;A52</f>
        <v>D-control</v>
      </c>
      <c r="D52" s="1">
        <v>50</v>
      </c>
      <c r="E52" s="1" t="s">
        <v>30</v>
      </c>
      <c r="F52" s="1">
        <v>134</v>
      </c>
      <c r="G52" s="1">
        <f t="shared" si="0"/>
        <v>24</v>
      </c>
      <c r="H52" s="1">
        <f t="shared" si="1"/>
        <v>46</v>
      </c>
      <c r="I52" s="20">
        <f t="shared" si="2"/>
        <v>3.2160000000000002</v>
      </c>
      <c r="J52" s="20">
        <f t="shared" si="3"/>
        <v>45.9</v>
      </c>
      <c r="K52" s="20" t="str">
        <f>IF(G52&gt;30,"x","")</f>
        <v/>
      </c>
    </row>
    <row r="53" spans="1:12" x14ac:dyDescent="0.55000000000000004">
      <c r="A53" s="1" t="s">
        <v>283</v>
      </c>
      <c r="B53" s="1" t="str">
        <f>VLOOKUP(E53,list!A:F,6,FALSE)</f>
        <v>T</v>
      </c>
      <c r="C53" s="1" t="str">
        <f>B53&amp;"-"&amp;A53</f>
        <v>T-desiccation</v>
      </c>
      <c r="D53" s="1">
        <v>51</v>
      </c>
      <c r="E53" s="1" t="s">
        <v>97</v>
      </c>
      <c r="F53" s="1">
        <v>186</v>
      </c>
      <c r="G53" s="1">
        <f t="shared" si="0"/>
        <v>17</v>
      </c>
      <c r="H53" s="1">
        <f t="shared" si="1"/>
        <v>53</v>
      </c>
      <c r="I53" s="20">
        <f t="shared" si="2"/>
        <v>3.1619999999999999</v>
      </c>
      <c r="J53" s="20">
        <f t="shared" si="3"/>
        <v>45.2</v>
      </c>
      <c r="K53" s="20" t="s">
        <v>358</v>
      </c>
    </row>
    <row r="54" spans="1:12" x14ac:dyDescent="0.55000000000000004">
      <c r="A54" s="1" t="s">
        <v>283</v>
      </c>
      <c r="B54" s="1" t="str">
        <f>VLOOKUP(E54,list!A:F,6,FALSE)</f>
        <v>T</v>
      </c>
      <c r="C54" s="1" t="str">
        <f>B54&amp;"-"&amp;A54</f>
        <v>T-desiccation</v>
      </c>
      <c r="D54" s="1">
        <v>52</v>
      </c>
      <c r="E54" s="1" t="s">
        <v>92</v>
      </c>
      <c r="F54" s="1">
        <v>116</v>
      </c>
      <c r="G54" s="1">
        <f t="shared" si="0"/>
        <v>27</v>
      </c>
      <c r="H54" s="1">
        <f t="shared" si="1"/>
        <v>43</v>
      </c>
      <c r="I54" s="20">
        <f t="shared" si="2"/>
        <v>3.1320000000000001</v>
      </c>
      <c r="J54" s="20">
        <f t="shared" si="3"/>
        <v>44.7</v>
      </c>
      <c r="K54" s="20"/>
    </row>
    <row r="55" spans="1:12" x14ac:dyDescent="0.55000000000000004">
      <c r="A55" s="1" t="s">
        <v>283</v>
      </c>
      <c r="B55" s="1" t="str">
        <f>VLOOKUP(E55,list!A:F,6,FALSE)</f>
        <v>T</v>
      </c>
      <c r="C55" s="1" t="str">
        <f>B55&amp;"-"&amp;A55</f>
        <v>T-desiccation</v>
      </c>
      <c r="D55" s="1">
        <v>53</v>
      </c>
      <c r="E55" s="1" t="s">
        <v>96</v>
      </c>
      <c r="F55" s="1">
        <v>130</v>
      </c>
      <c r="G55" s="1">
        <f t="shared" si="0"/>
        <v>24</v>
      </c>
      <c r="H55" s="1">
        <f t="shared" si="1"/>
        <v>46</v>
      </c>
      <c r="I55" s="20">
        <f t="shared" si="2"/>
        <v>3.12</v>
      </c>
      <c r="J55" s="20">
        <f t="shared" si="3"/>
        <v>44.6</v>
      </c>
      <c r="K55" s="20" t="s">
        <v>358</v>
      </c>
      <c r="L55" t="s">
        <v>210</v>
      </c>
    </row>
    <row r="56" spans="1:12" x14ac:dyDescent="0.55000000000000004">
      <c r="A56" s="1" t="s">
        <v>283</v>
      </c>
      <c r="B56" s="1" t="str">
        <f>VLOOKUP(E56,list!A:F,6,FALSE)</f>
        <v>T</v>
      </c>
      <c r="C56" s="1" t="str">
        <f>B56&amp;"-"&amp;A56</f>
        <v>T-desiccation</v>
      </c>
      <c r="D56" s="1">
        <v>54</v>
      </c>
      <c r="E56" s="1" t="s">
        <v>99</v>
      </c>
      <c r="F56" s="1">
        <v>112</v>
      </c>
      <c r="G56" s="1">
        <f t="shared" si="0"/>
        <v>28</v>
      </c>
      <c r="H56" s="1">
        <f t="shared" si="1"/>
        <v>42</v>
      </c>
      <c r="I56" s="20">
        <f t="shared" si="2"/>
        <v>3.1360000000000001</v>
      </c>
      <c r="J56" s="20">
        <f t="shared" si="3"/>
        <v>44.8</v>
      </c>
      <c r="K56" s="20"/>
    </row>
    <row r="57" spans="1:12" x14ac:dyDescent="0.55000000000000004">
      <c r="A57" s="1" t="s">
        <v>282</v>
      </c>
      <c r="B57" s="1" t="str">
        <f>VLOOKUP(E57,list!A:F,6,FALSE)</f>
        <v>D</v>
      </c>
      <c r="C57" s="1" t="str">
        <f>B57&amp;"-"&amp;A57</f>
        <v>D-heat</v>
      </c>
      <c r="D57" s="1">
        <v>55</v>
      </c>
      <c r="E57" s="1" t="s">
        <v>49</v>
      </c>
      <c r="F57" s="1">
        <v>174</v>
      </c>
      <c r="G57" s="1">
        <f t="shared" si="0"/>
        <v>18</v>
      </c>
      <c r="H57" s="1">
        <f t="shared" si="1"/>
        <v>52</v>
      </c>
      <c r="I57" s="20">
        <f t="shared" si="2"/>
        <v>3.1320000000000001</v>
      </c>
      <c r="J57" s="20">
        <f t="shared" si="3"/>
        <v>44.7</v>
      </c>
      <c r="K57" s="20"/>
    </row>
    <row r="58" spans="1:12" x14ac:dyDescent="0.55000000000000004">
      <c r="A58" s="1" t="s">
        <v>282</v>
      </c>
      <c r="B58" s="1" t="str">
        <f>VLOOKUP(E58,list!A:F,6,FALSE)</f>
        <v>T</v>
      </c>
      <c r="C58" s="1" t="str">
        <f>B58&amp;"-"&amp;A58</f>
        <v>T-heat</v>
      </c>
      <c r="D58" s="1">
        <v>56</v>
      </c>
      <c r="E58" s="1" t="s">
        <v>69</v>
      </c>
      <c r="F58" s="1">
        <v>196</v>
      </c>
      <c r="G58" s="1">
        <f t="shared" si="0"/>
        <v>16</v>
      </c>
      <c r="H58" s="1">
        <f t="shared" si="1"/>
        <v>54</v>
      </c>
      <c r="I58" s="20">
        <f t="shared" si="2"/>
        <v>3.1360000000000001</v>
      </c>
      <c r="J58" s="20">
        <f t="shared" si="3"/>
        <v>44.8</v>
      </c>
      <c r="K58" s="20" t="s">
        <v>358</v>
      </c>
      <c r="L58" t="s">
        <v>210</v>
      </c>
    </row>
    <row r="59" spans="1:12" x14ac:dyDescent="0.55000000000000004">
      <c r="A59" s="1" t="s">
        <v>283</v>
      </c>
      <c r="B59" s="1" t="str">
        <f>VLOOKUP(E59,list!A:F,6,FALSE)</f>
        <v>D</v>
      </c>
      <c r="C59" s="1" t="str">
        <f>B59&amp;"-"&amp;A59</f>
        <v>D-desiccation</v>
      </c>
      <c r="D59" s="1">
        <v>57</v>
      </c>
      <c r="E59" s="1" t="s">
        <v>80</v>
      </c>
      <c r="F59" s="1">
        <v>180</v>
      </c>
      <c r="G59" s="1">
        <f t="shared" si="0"/>
        <v>18</v>
      </c>
      <c r="H59" s="1">
        <f t="shared" si="1"/>
        <v>52</v>
      </c>
      <c r="I59" s="20">
        <f t="shared" si="2"/>
        <v>3.24</v>
      </c>
      <c r="J59" s="20">
        <f t="shared" si="3"/>
        <v>46.3</v>
      </c>
      <c r="K59" s="20" t="s">
        <v>358</v>
      </c>
      <c r="L59" t="s">
        <v>210</v>
      </c>
    </row>
    <row r="60" spans="1:12" x14ac:dyDescent="0.55000000000000004">
      <c r="A60" s="1" t="s">
        <v>283</v>
      </c>
      <c r="B60" s="1" t="str">
        <f>VLOOKUP(E60,list!A:F,6,FALSE)</f>
        <v>T</v>
      </c>
      <c r="C60" s="1" t="str">
        <f>B60&amp;"-"&amp;A60</f>
        <v>T-desiccation</v>
      </c>
      <c r="D60" s="1">
        <v>58</v>
      </c>
      <c r="E60" s="1" t="s">
        <v>98</v>
      </c>
      <c r="F60" s="1">
        <v>31</v>
      </c>
      <c r="G60" s="1">
        <v>70</v>
      </c>
      <c r="H60" s="1">
        <f t="shared" si="1"/>
        <v>0</v>
      </c>
      <c r="I60" s="20">
        <f t="shared" si="2"/>
        <v>2.17</v>
      </c>
      <c r="J60" s="20">
        <f t="shared" si="3"/>
        <v>31</v>
      </c>
      <c r="K60" s="20" t="s">
        <v>358</v>
      </c>
      <c r="L60" t="s">
        <v>210</v>
      </c>
    </row>
    <row r="61" spans="1:12" x14ac:dyDescent="0.55000000000000004">
      <c r="A61" s="1" t="str">
        <f>VLOOKUP(E61,list!A:D,4,FALSE)</f>
        <v>control</v>
      </c>
      <c r="B61" s="1" t="str">
        <f>VLOOKUP(E61,list!A:F,6,FALSE)</f>
        <v>D</v>
      </c>
      <c r="C61" s="1" t="str">
        <f>B61&amp;"-"&amp;A61</f>
        <v>D-control</v>
      </c>
      <c r="D61" s="1">
        <v>59</v>
      </c>
      <c r="E61" s="1" t="s">
        <v>45</v>
      </c>
      <c r="F61" s="1">
        <v>170</v>
      </c>
      <c r="G61" s="1">
        <f t="shared" si="0"/>
        <v>19</v>
      </c>
      <c r="H61" s="1">
        <f t="shared" si="1"/>
        <v>51</v>
      </c>
      <c r="I61" s="20">
        <f t="shared" si="2"/>
        <v>3.23</v>
      </c>
      <c r="J61" s="20">
        <f t="shared" si="3"/>
        <v>46.1</v>
      </c>
      <c r="K61" s="20" t="s">
        <v>358</v>
      </c>
      <c r="L61" t="s">
        <v>210</v>
      </c>
    </row>
    <row r="62" spans="1:12" x14ac:dyDescent="0.55000000000000004">
      <c r="A62" s="1" t="s">
        <v>283</v>
      </c>
      <c r="B62" s="1" t="str">
        <f>VLOOKUP(E62,list!A:F,6,FALSE)</f>
        <v>D</v>
      </c>
      <c r="C62" s="1" t="str">
        <f>B62&amp;"-"&amp;A62</f>
        <v>D-desiccation</v>
      </c>
      <c r="D62" s="1">
        <v>60</v>
      </c>
      <c r="E62" s="1" t="s">
        <v>83</v>
      </c>
      <c r="F62" s="1">
        <v>198</v>
      </c>
      <c r="G62" s="1">
        <f t="shared" si="0"/>
        <v>16</v>
      </c>
      <c r="H62" s="1">
        <f t="shared" si="1"/>
        <v>54</v>
      </c>
      <c r="I62" s="20">
        <f t="shared" si="2"/>
        <v>3.1680000000000001</v>
      </c>
      <c r="J62" s="20">
        <f t="shared" si="3"/>
        <v>45.3</v>
      </c>
      <c r="K62" s="20" t="s">
        <v>358</v>
      </c>
    </row>
    <row r="63" spans="1:12" x14ac:dyDescent="0.55000000000000004">
      <c r="A63" s="1" t="s">
        <v>283</v>
      </c>
      <c r="B63" s="1" t="str">
        <f>VLOOKUP(E63,list!A:F,6,FALSE)</f>
        <v>T</v>
      </c>
      <c r="C63" s="1" t="str">
        <f>B63&amp;"-"&amp;A63</f>
        <v>T-desiccation</v>
      </c>
      <c r="D63" s="1">
        <v>61</v>
      </c>
      <c r="E63" s="1" t="s">
        <v>101</v>
      </c>
      <c r="F63" s="15">
        <v>158</v>
      </c>
      <c r="G63" s="1">
        <f t="shared" si="0"/>
        <v>20</v>
      </c>
      <c r="H63" s="1">
        <f t="shared" si="1"/>
        <v>50</v>
      </c>
      <c r="I63" s="20">
        <f t="shared" si="2"/>
        <v>3.16</v>
      </c>
      <c r="J63" s="20">
        <f t="shared" si="3"/>
        <v>45.1</v>
      </c>
      <c r="K63" s="20"/>
    </row>
    <row r="64" spans="1:12" x14ac:dyDescent="0.55000000000000004">
      <c r="A64" s="1" t="s">
        <v>283</v>
      </c>
      <c r="B64" s="1" t="str">
        <f>VLOOKUP(E64,list!A:F,6,FALSE)</f>
        <v>D</v>
      </c>
      <c r="C64" s="1" t="str">
        <f>B64&amp;"-"&amp;A64</f>
        <v>D-desiccation</v>
      </c>
      <c r="D64" s="1">
        <v>62</v>
      </c>
      <c r="E64" s="1" t="s">
        <v>89</v>
      </c>
      <c r="F64" s="15">
        <v>30</v>
      </c>
      <c r="G64" s="1">
        <v>70</v>
      </c>
      <c r="H64" s="1">
        <f t="shared" si="1"/>
        <v>0</v>
      </c>
      <c r="I64" s="20">
        <f t="shared" si="2"/>
        <v>2.1</v>
      </c>
      <c r="J64" s="20">
        <f t="shared" si="3"/>
        <v>30</v>
      </c>
      <c r="K64" s="20" t="s">
        <v>358</v>
      </c>
      <c r="L64" t="s">
        <v>210</v>
      </c>
    </row>
    <row r="65" spans="1:12" x14ac:dyDescent="0.55000000000000004">
      <c r="A65" s="1" t="s">
        <v>283</v>
      </c>
      <c r="B65" s="1" t="str">
        <f>VLOOKUP(E65,list!A:F,6,FALSE)</f>
        <v>D</v>
      </c>
      <c r="C65" s="1" t="str">
        <f>B65&amp;"-"&amp;A65</f>
        <v>D-desiccation</v>
      </c>
      <c r="D65" s="1">
        <v>63</v>
      </c>
      <c r="E65" s="1" t="s">
        <v>85</v>
      </c>
      <c r="F65" s="1">
        <v>186</v>
      </c>
      <c r="G65" s="1">
        <f t="shared" si="0"/>
        <v>17</v>
      </c>
      <c r="H65" s="1">
        <f t="shared" si="1"/>
        <v>53</v>
      </c>
      <c r="I65" s="20">
        <f t="shared" si="2"/>
        <v>3.1619999999999999</v>
      </c>
      <c r="J65" s="20">
        <f t="shared" si="3"/>
        <v>45.2</v>
      </c>
      <c r="K65" s="20" t="str">
        <f>IF(G65&gt;30,"x","")</f>
        <v/>
      </c>
    </row>
    <row r="66" spans="1:12" x14ac:dyDescent="0.55000000000000004">
      <c r="A66" s="1" t="s">
        <v>283</v>
      </c>
      <c r="B66" s="1" t="str">
        <f>VLOOKUP(E66,list!A:F,6,FALSE)</f>
        <v>D</v>
      </c>
      <c r="C66" s="1" t="str">
        <f>B66&amp;"-"&amp;A66</f>
        <v>D-desiccation</v>
      </c>
      <c r="D66" s="1">
        <v>64</v>
      </c>
      <c r="E66" s="1" t="s">
        <v>87</v>
      </c>
      <c r="F66" s="1">
        <v>122</v>
      </c>
      <c r="G66" s="1">
        <f t="shared" si="0"/>
        <v>26</v>
      </c>
      <c r="H66" s="1">
        <f t="shared" si="1"/>
        <v>44</v>
      </c>
      <c r="I66" s="20">
        <f t="shared" si="2"/>
        <v>3.1720000000000002</v>
      </c>
      <c r="J66" s="20">
        <f t="shared" si="3"/>
        <v>45.3</v>
      </c>
      <c r="K66" s="20" t="str">
        <f>IF(G66&gt;30,"x","")</f>
        <v/>
      </c>
    </row>
    <row r="67" spans="1:12" x14ac:dyDescent="0.55000000000000004">
      <c r="A67" s="1" t="s">
        <v>283</v>
      </c>
      <c r="B67" s="1" t="str">
        <f>VLOOKUP(E67,list!A:F,6,FALSE)</f>
        <v>D</v>
      </c>
      <c r="C67" s="1" t="str">
        <f>B67&amp;"-"&amp;A67</f>
        <v>D-desiccation</v>
      </c>
      <c r="D67" s="1">
        <v>65</v>
      </c>
      <c r="E67" s="1" t="s">
        <v>86</v>
      </c>
      <c r="F67" s="15">
        <v>30</v>
      </c>
      <c r="G67" s="1">
        <v>70</v>
      </c>
      <c r="H67" s="1">
        <f t="shared" si="1"/>
        <v>0</v>
      </c>
      <c r="I67" s="20">
        <f t="shared" si="2"/>
        <v>2.1</v>
      </c>
      <c r="J67" s="20">
        <f t="shared" si="3"/>
        <v>30</v>
      </c>
      <c r="K67" s="20" t="s">
        <v>361</v>
      </c>
      <c r="L67" t="s">
        <v>210</v>
      </c>
    </row>
    <row r="68" spans="1:12" x14ac:dyDescent="0.55000000000000004">
      <c r="A68" s="1" t="s">
        <v>283</v>
      </c>
      <c r="B68" s="1" t="str">
        <f>VLOOKUP(E68,list!A:F,6,FALSE)</f>
        <v>T</v>
      </c>
      <c r="C68" s="1" t="str">
        <f>B68&amp;"-"&amp;A68</f>
        <v>T-desiccation</v>
      </c>
      <c r="D68" s="1">
        <v>66</v>
      </c>
      <c r="E68" s="1" t="s">
        <v>91</v>
      </c>
      <c r="F68" s="1">
        <v>140</v>
      </c>
      <c r="G68" s="1">
        <f t="shared" ref="G68:G74" si="4">ROUND(((45*70)/F68),0)</f>
        <v>23</v>
      </c>
      <c r="H68" s="1">
        <f t="shared" ref="H68:H74" si="5">70-G68</f>
        <v>47</v>
      </c>
      <c r="I68" s="20">
        <f t="shared" ref="I68:I74" si="6">F68*G68/1000</f>
        <v>3.22</v>
      </c>
      <c r="J68" s="20">
        <f t="shared" ref="J68:J74" si="7">ROUND(I68*1000/70,1)</f>
        <v>46</v>
      </c>
      <c r="K68" s="20" t="s">
        <v>358</v>
      </c>
      <c r="L68" t="s">
        <v>210</v>
      </c>
    </row>
    <row r="69" spans="1:12" x14ac:dyDescent="0.55000000000000004">
      <c r="A69" s="1" t="s">
        <v>283</v>
      </c>
      <c r="B69" s="1" t="str">
        <f>VLOOKUP(E69,list!A:F,6,FALSE)</f>
        <v>D</v>
      </c>
      <c r="C69" s="1" t="str">
        <f>B69&amp;"-"&amp;A69</f>
        <v>D-desiccation</v>
      </c>
      <c r="D69" s="1">
        <v>67</v>
      </c>
      <c r="E69" s="1" t="s">
        <v>84</v>
      </c>
      <c r="F69" s="1">
        <v>134</v>
      </c>
      <c r="G69" s="1">
        <f t="shared" si="4"/>
        <v>24</v>
      </c>
      <c r="H69" s="1">
        <f t="shared" si="5"/>
        <v>46</v>
      </c>
      <c r="I69" s="20">
        <f t="shared" si="6"/>
        <v>3.2160000000000002</v>
      </c>
      <c r="J69" s="20">
        <f t="shared" si="7"/>
        <v>45.9</v>
      </c>
      <c r="K69" s="20" t="str">
        <f>IF(G69&gt;30,"x","")</f>
        <v/>
      </c>
    </row>
    <row r="70" spans="1:12" x14ac:dyDescent="0.55000000000000004">
      <c r="A70" s="1" t="s">
        <v>283</v>
      </c>
      <c r="B70" s="1" t="str">
        <f>VLOOKUP(E70,list!A:F,6,FALSE)</f>
        <v>T</v>
      </c>
      <c r="C70" s="1" t="str">
        <f>B70&amp;"-"&amp;A70</f>
        <v>T-desiccation</v>
      </c>
      <c r="D70" s="1">
        <v>68</v>
      </c>
      <c r="E70" s="1" t="s">
        <v>90</v>
      </c>
      <c r="F70" s="1">
        <v>138</v>
      </c>
      <c r="G70" s="1">
        <f t="shared" si="4"/>
        <v>23</v>
      </c>
      <c r="H70" s="1">
        <f t="shared" si="5"/>
        <v>47</v>
      </c>
      <c r="I70" s="20">
        <f t="shared" si="6"/>
        <v>3.1739999999999999</v>
      </c>
      <c r="J70" s="20">
        <f t="shared" si="7"/>
        <v>45.3</v>
      </c>
      <c r="K70" s="20" t="str">
        <f>IF(G70&gt;30,"x","")</f>
        <v/>
      </c>
    </row>
    <row r="71" spans="1:12" x14ac:dyDescent="0.55000000000000004">
      <c r="A71" s="1" t="s">
        <v>283</v>
      </c>
      <c r="B71" s="1" t="str">
        <f>VLOOKUP(E71,list!A:F,6,FALSE)</f>
        <v>D</v>
      </c>
      <c r="C71" s="1" t="str">
        <f>B71&amp;"-"&amp;A71</f>
        <v>D-desiccation</v>
      </c>
      <c r="D71" s="1">
        <v>69</v>
      </c>
      <c r="E71" s="1" t="s">
        <v>179</v>
      </c>
      <c r="F71" s="1">
        <v>188</v>
      </c>
      <c r="G71" s="1">
        <f t="shared" si="4"/>
        <v>17</v>
      </c>
      <c r="H71" s="1">
        <f t="shared" si="5"/>
        <v>53</v>
      </c>
      <c r="I71" s="20">
        <f t="shared" si="6"/>
        <v>3.1960000000000002</v>
      </c>
      <c r="J71" s="20">
        <f t="shared" si="7"/>
        <v>45.7</v>
      </c>
      <c r="K71" s="20" t="s">
        <v>358</v>
      </c>
    </row>
    <row r="72" spans="1:12" x14ac:dyDescent="0.55000000000000004">
      <c r="A72" s="1" t="s">
        <v>283</v>
      </c>
      <c r="B72" s="1" t="str">
        <f>VLOOKUP(E72,list!A:F,6,FALSE)</f>
        <v>T</v>
      </c>
      <c r="C72" s="1" t="str">
        <f>B72&amp;"-"&amp;A72</f>
        <v>T-desiccation</v>
      </c>
      <c r="D72" s="1">
        <v>70</v>
      </c>
      <c r="E72" s="1" t="s">
        <v>93</v>
      </c>
      <c r="F72" s="15">
        <v>170</v>
      </c>
      <c r="G72" s="1">
        <f t="shared" si="4"/>
        <v>19</v>
      </c>
      <c r="H72" s="1">
        <f t="shared" si="5"/>
        <v>51</v>
      </c>
      <c r="I72" s="20">
        <f t="shared" si="6"/>
        <v>3.23</v>
      </c>
      <c r="J72" s="20">
        <f t="shared" si="7"/>
        <v>46.1</v>
      </c>
      <c r="K72" s="20"/>
    </row>
    <row r="73" spans="1:12" x14ac:dyDescent="0.55000000000000004">
      <c r="A73" s="1" t="s">
        <v>283</v>
      </c>
      <c r="B73" s="1" t="str">
        <f>VLOOKUP(E73,list!A:F,6,FALSE)</f>
        <v>D</v>
      </c>
      <c r="C73" s="1" t="str">
        <f>B73&amp;"-"&amp;A73</f>
        <v>D-desiccation</v>
      </c>
      <c r="D73" s="1">
        <v>71</v>
      </c>
      <c r="E73" s="1" t="s">
        <v>88</v>
      </c>
      <c r="F73" s="15">
        <v>174</v>
      </c>
      <c r="G73" s="1">
        <f t="shared" si="4"/>
        <v>18</v>
      </c>
      <c r="H73" s="1">
        <f t="shared" si="5"/>
        <v>52</v>
      </c>
      <c r="I73" s="20">
        <f t="shared" si="6"/>
        <v>3.1320000000000001</v>
      </c>
      <c r="J73" s="20">
        <f t="shared" si="7"/>
        <v>44.7</v>
      </c>
      <c r="K73" s="20" t="str">
        <f>IF(G73&gt;30,"x","")</f>
        <v/>
      </c>
    </row>
    <row r="74" spans="1:12" x14ac:dyDescent="0.55000000000000004">
      <c r="A74" s="1" t="s">
        <v>283</v>
      </c>
      <c r="B74" s="1" t="str">
        <f>VLOOKUP(E74,list!A:F,6,FALSE)</f>
        <v>T</v>
      </c>
      <c r="C74" s="1" t="str">
        <f>B74&amp;"-"&amp;A74</f>
        <v>T-desiccation</v>
      </c>
      <c r="D74" s="1">
        <v>72</v>
      </c>
      <c r="E74" s="1" t="s">
        <v>100</v>
      </c>
      <c r="F74" s="15">
        <v>134</v>
      </c>
      <c r="G74" s="1">
        <f t="shared" si="4"/>
        <v>24</v>
      </c>
      <c r="H74" s="1">
        <f t="shared" si="5"/>
        <v>46</v>
      </c>
      <c r="I74" s="20">
        <f t="shared" si="6"/>
        <v>3.2160000000000002</v>
      </c>
      <c r="J74" s="20">
        <f t="shared" si="7"/>
        <v>45.9</v>
      </c>
      <c r="K74" s="20" t="s">
        <v>358</v>
      </c>
    </row>
  </sheetData>
  <autoFilter ref="A2:L74" xr:uid="{1A232834-B1F9-4B46-B20A-44E8B5AA4CD6}">
    <sortState xmlns:xlrd2="http://schemas.microsoft.com/office/spreadsheetml/2017/richdata2" ref="A3:L74">
      <sortCondition ref="D2:D74"/>
    </sortState>
  </autoFilter>
  <sortState xmlns:xlrd2="http://schemas.microsoft.com/office/spreadsheetml/2017/richdata2" ref="A3:M74">
    <sortCondition ref="D3:D74" customList="control,heat_only,heat_desiccation"/>
  </sortState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E67-9CDE-479F-B405-08874AF3AA6C}">
  <dimension ref="A1:C73"/>
  <sheetViews>
    <sheetView workbookViewId="0">
      <selection activeCell="D2" sqref="D2"/>
    </sheetView>
  </sheetViews>
  <sheetFormatPr defaultRowHeight="14.4" x14ac:dyDescent="0.55000000000000004"/>
  <cols>
    <col min="2" max="2" width="12" style="1" bestFit="1" customWidth="1"/>
    <col min="3" max="3" width="8.83984375" style="1"/>
  </cols>
  <sheetData>
    <row r="1" spans="1:3" x14ac:dyDescent="0.55000000000000004">
      <c r="A1" t="s">
        <v>284</v>
      </c>
      <c r="B1" s="1" t="s">
        <v>280</v>
      </c>
      <c r="C1" s="1" t="s">
        <v>281</v>
      </c>
    </row>
    <row r="2" spans="1:3" x14ac:dyDescent="0.55000000000000004">
      <c r="A2">
        <v>1</v>
      </c>
      <c r="B2" s="1">
        <v>24</v>
      </c>
      <c r="C2" s="1">
        <v>36</v>
      </c>
    </row>
    <row r="3" spans="1:3" x14ac:dyDescent="0.55000000000000004">
      <c r="A3">
        <v>2</v>
      </c>
      <c r="B3" s="1">
        <v>25</v>
      </c>
      <c r="C3" s="1">
        <v>35</v>
      </c>
    </row>
    <row r="4" spans="1:3" x14ac:dyDescent="0.55000000000000004">
      <c r="A4">
        <v>3</v>
      </c>
      <c r="B4" s="1">
        <v>19</v>
      </c>
      <c r="C4" s="1">
        <v>41</v>
      </c>
    </row>
    <row r="5" spans="1:3" x14ac:dyDescent="0.55000000000000004">
      <c r="A5">
        <v>4</v>
      </c>
      <c r="B5" s="1">
        <v>25</v>
      </c>
      <c r="C5" s="1">
        <v>35</v>
      </c>
    </row>
    <row r="6" spans="1:3" x14ac:dyDescent="0.55000000000000004">
      <c r="A6">
        <v>5</v>
      </c>
      <c r="B6" s="1">
        <v>19</v>
      </c>
      <c r="C6" s="1">
        <v>41</v>
      </c>
    </row>
    <row r="7" spans="1:3" x14ac:dyDescent="0.55000000000000004">
      <c r="A7">
        <v>6</v>
      </c>
    </row>
    <row r="8" spans="1:3" x14ac:dyDescent="0.55000000000000004">
      <c r="A8">
        <v>7</v>
      </c>
      <c r="B8" s="1">
        <v>18</v>
      </c>
      <c r="C8" s="1">
        <v>42</v>
      </c>
    </row>
    <row r="9" spans="1:3" x14ac:dyDescent="0.55000000000000004">
      <c r="A9">
        <v>8</v>
      </c>
      <c r="B9" s="1">
        <v>18</v>
      </c>
      <c r="C9" s="1">
        <v>42</v>
      </c>
    </row>
    <row r="10" spans="1:3" x14ac:dyDescent="0.55000000000000004">
      <c r="A10">
        <v>9</v>
      </c>
    </row>
    <row r="11" spans="1:3" x14ac:dyDescent="0.55000000000000004">
      <c r="A11">
        <v>10</v>
      </c>
      <c r="B11" s="1">
        <v>16</v>
      </c>
      <c r="C11" s="1">
        <v>44</v>
      </c>
    </row>
    <row r="12" spans="1:3" x14ac:dyDescent="0.55000000000000004">
      <c r="A12">
        <v>11</v>
      </c>
    </row>
    <row r="13" spans="1:3" x14ac:dyDescent="0.55000000000000004">
      <c r="A13">
        <v>12</v>
      </c>
      <c r="B13" s="1">
        <v>15</v>
      </c>
      <c r="C13" s="1">
        <v>45</v>
      </c>
    </row>
    <row r="14" spans="1:3" x14ac:dyDescent="0.55000000000000004">
      <c r="A14">
        <v>13</v>
      </c>
      <c r="B14" s="1">
        <v>21</v>
      </c>
      <c r="C14" s="1">
        <v>39</v>
      </c>
    </row>
    <row r="15" spans="1:3" x14ac:dyDescent="0.55000000000000004">
      <c r="A15">
        <v>14</v>
      </c>
      <c r="B15" s="1">
        <v>25</v>
      </c>
      <c r="C15" s="1">
        <v>35</v>
      </c>
    </row>
    <row r="16" spans="1:3" x14ac:dyDescent="0.55000000000000004">
      <c r="A16">
        <v>15</v>
      </c>
      <c r="B16" s="1">
        <v>22</v>
      </c>
      <c r="C16" s="1">
        <v>38</v>
      </c>
    </row>
    <row r="17" spans="1:3" x14ac:dyDescent="0.55000000000000004">
      <c r="A17">
        <v>16</v>
      </c>
      <c r="B17" s="1">
        <v>16</v>
      </c>
      <c r="C17" s="1">
        <v>44</v>
      </c>
    </row>
    <row r="18" spans="1:3" x14ac:dyDescent="0.55000000000000004">
      <c r="A18">
        <v>17</v>
      </c>
      <c r="B18" s="1">
        <v>21</v>
      </c>
      <c r="C18" s="1">
        <v>39</v>
      </c>
    </row>
    <row r="19" spans="1:3" x14ac:dyDescent="0.55000000000000004">
      <c r="A19">
        <v>18</v>
      </c>
      <c r="B19" s="1">
        <v>15</v>
      </c>
      <c r="C19" s="1">
        <v>45</v>
      </c>
    </row>
    <row r="20" spans="1:3" x14ac:dyDescent="0.55000000000000004">
      <c r="A20">
        <v>19</v>
      </c>
      <c r="B20" s="1">
        <v>25</v>
      </c>
      <c r="C20" s="1">
        <v>35</v>
      </c>
    </row>
    <row r="21" spans="1:3" x14ac:dyDescent="0.55000000000000004">
      <c r="A21">
        <v>20</v>
      </c>
      <c r="B21" s="1">
        <v>19</v>
      </c>
      <c r="C21" s="1">
        <v>41</v>
      </c>
    </row>
    <row r="22" spans="1:3" x14ac:dyDescent="0.55000000000000004">
      <c r="A22">
        <v>21</v>
      </c>
      <c r="B22" s="1">
        <v>14</v>
      </c>
      <c r="C22" s="1">
        <v>46</v>
      </c>
    </row>
    <row r="23" spans="1:3" x14ac:dyDescent="0.55000000000000004">
      <c r="A23">
        <v>22</v>
      </c>
      <c r="B23" s="1">
        <v>20</v>
      </c>
      <c r="C23" s="1">
        <v>40</v>
      </c>
    </row>
    <row r="24" spans="1:3" x14ac:dyDescent="0.55000000000000004">
      <c r="A24">
        <v>23</v>
      </c>
    </row>
    <row r="25" spans="1:3" x14ac:dyDescent="0.55000000000000004">
      <c r="A25">
        <v>24</v>
      </c>
      <c r="B25" s="1">
        <v>22</v>
      </c>
      <c r="C25" s="1">
        <v>38</v>
      </c>
    </row>
    <row r="26" spans="1:3" x14ac:dyDescent="0.55000000000000004">
      <c r="A26">
        <v>25</v>
      </c>
      <c r="B26" s="1">
        <v>15</v>
      </c>
      <c r="C26" s="1">
        <v>45</v>
      </c>
    </row>
    <row r="27" spans="1:3" x14ac:dyDescent="0.55000000000000004">
      <c r="A27">
        <v>26</v>
      </c>
      <c r="B27" s="1">
        <v>21</v>
      </c>
      <c r="C27" s="1">
        <v>39</v>
      </c>
    </row>
    <row r="28" spans="1:3" x14ac:dyDescent="0.55000000000000004">
      <c r="A28">
        <v>27</v>
      </c>
      <c r="B28" s="1">
        <v>18</v>
      </c>
      <c r="C28" s="1">
        <v>42</v>
      </c>
    </row>
    <row r="29" spans="1:3" x14ac:dyDescent="0.55000000000000004">
      <c r="A29">
        <v>28</v>
      </c>
      <c r="B29" s="1">
        <v>22</v>
      </c>
      <c r="C29" s="1">
        <v>38</v>
      </c>
    </row>
    <row r="30" spans="1:3" x14ac:dyDescent="0.55000000000000004">
      <c r="A30">
        <v>29</v>
      </c>
      <c r="B30" s="1">
        <v>15</v>
      </c>
      <c r="C30" s="1">
        <v>45</v>
      </c>
    </row>
    <row r="31" spans="1:3" x14ac:dyDescent="0.55000000000000004">
      <c r="A31">
        <v>30</v>
      </c>
      <c r="B31" s="1">
        <v>63</v>
      </c>
      <c r="C31" s="1">
        <v>-3</v>
      </c>
    </row>
    <row r="32" spans="1:3" x14ac:dyDescent="0.55000000000000004">
      <c r="A32">
        <v>31</v>
      </c>
      <c r="B32" s="1">
        <v>14</v>
      </c>
      <c r="C32" s="1">
        <v>46</v>
      </c>
    </row>
    <row r="33" spans="1:3" x14ac:dyDescent="0.55000000000000004">
      <c r="A33">
        <v>32</v>
      </c>
      <c r="B33" s="1">
        <v>14</v>
      </c>
      <c r="C33" s="1">
        <v>46</v>
      </c>
    </row>
    <row r="34" spans="1:3" x14ac:dyDescent="0.55000000000000004">
      <c r="A34">
        <v>33</v>
      </c>
      <c r="B34" s="1">
        <v>17</v>
      </c>
      <c r="C34" s="1">
        <v>43</v>
      </c>
    </row>
    <row r="35" spans="1:3" x14ac:dyDescent="0.55000000000000004">
      <c r="A35">
        <v>34</v>
      </c>
      <c r="B35" s="1">
        <v>14</v>
      </c>
      <c r="C35" s="1">
        <v>46</v>
      </c>
    </row>
    <row r="36" spans="1:3" x14ac:dyDescent="0.55000000000000004">
      <c r="A36">
        <v>35</v>
      </c>
      <c r="B36" s="1">
        <v>19</v>
      </c>
      <c r="C36" s="1">
        <v>41</v>
      </c>
    </row>
    <row r="37" spans="1:3" x14ac:dyDescent="0.55000000000000004">
      <c r="A37">
        <v>36</v>
      </c>
      <c r="B37" s="1">
        <v>16</v>
      </c>
      <c r="C37" s="1">
        <v>44</v>
      </c>
    </row>
    <row r="38" spans="1:3" x14ac:dyDescent="0.55000000000000004">
      <c r="A38">
        <v>37</v>
      </c>
      <c r="B38" s="1">
        <v>15</v>
      </c>
      <c r="C38" s="1">
        <v>45</v>
      </c>
    </row>
    <row r="39" spans="1:3" x14ac:dyDescent="0.55000000000000004">
      <c r="A39">
        <v>38</v>
      </c>
      <c r="B39" s="1">
        <v>19</v>
      </c>
      <c r="C39" s="1">
        <v>41</v>
      </c>
    </row>
    <row r="40" spans="1:3" x14ac:dyDescent="0.55000000000000004">
      <c r="A40">
        <v>39</v>
      </c>
      <c r="B40" s="1">
        <v>16</v>
      </c>
      <c r="C40" s="1">
        <v>44</v>
      </c>
    </row>
    <row r="41" spans="1:3" x14ac:dyDescent="0.55000000000000004">
      <c r="A41">
        <v>40</v>
      </c>
      <c r="B41" s="1">
        <v>15</v>
      </c>
      <c r="C41" s="1">
        <v>45</v>
      </c>
    </row>
    <row r="42" spans="1:3" x14ac:dyDescent="0.55000000000000004">
      <c r="A42">
        <v>41</v>
      </c>
      <c r="B42" s="1">
        <v>15</v>
      </c>
      <c r="C42" s="1">
        <v>45</v>
      </c>
    </row>
    <row r="43" spans="1:3" x14ac:dyDescent="0.55000000000000004">
      <c r="A43">
        <v>42</v>
      </c>
      <c r="B43" s="1">
        <v>19</v>
      </c>
      <c r="C43" s="1">
        <v>41</v>
      </c>
    </row>
    <row r="44" spans="1:3" x14ac:dyDescent="0.55000000000000004">
      <c r="A44">
        <v>43</v>
      </c>
      <c r="B44" s="1">
        <v>15</v>
      </c>
      <c r="C44" s="1">
        <v>45</v>
      </c>
    </row>
    <row r="45" spans="1:3" x14ac:dyDescent="0.55000000000000004">
      <c r="A45">
        <v>44</v>
      </c>
      <c r="B45" s="1">
        <v>30</v>
      </c>
      <c r="C45" s="1">
        <v>30</v>
      </c>
    </row>
    <row r="46" spans="1:3" x14ac:dyDescent="0.55000000000000004">
      <c r="A46">
        <v>45</v>
      </c>
      <c r="B46" s="1">
        <v>18</v>
      </c>
      <c r="C46" s="1">
        <v>42</v>
      </c>
    </row>
    <row r="47" spans="1:3" x14ac:dyDescent="0.55000000000000004">
      <c r="A47">
        <v>46</v>
      </c>
      <c r="B47" s="1">
        <v>15</v>
      </c>
      <c r="C47" s="1">
        <v>45</v>
      </c>
    </row>
    <row r="48" spans="1:3" x14ac:dyDescent="0.55000000000000004">
      <c r="A48">
        <v>47</v>
      </c>
      <c r="B48" s="1">
        <v>60</v>
      </c>
      <c r="C48" s="1">
        <v>0</v>
      </c>
    </row>
    <row r="49" spans="1:3" x14ac:dyDescent="0.55000000000000004">
      <c r="A49">
        <v>48</v>
      </c>
      <c r="B49" s="1">
        <v>23</v>
      </c>
      <c r="C49" s="1">
        <v>37</v>
      </c>
    </row>
    <row r="50" spans="1:3" x14ac:dyDescent="0.55000000000000004">
      <c r="A50">
        <v>49</v>
      </c>
      <c r="B50" s="1">
        <v>19</v>
      </c>
      <c r="C50" s="1">
        <v>41</v>
      </c>
    </row>
    <row r="51" spans="1:3" x14ac:dyDescent="0.55000000000000004">
      <c r="A51">
        <v>50</v>
      </c>
      <c r="B51" s="1">
        <v>20</v>
      </c>
      <c r="C51" s="1">
        <v>40</v>
      </c>
    </row>
    <row r="52" spans="1:3" x14ac:dyDescent="0.55000000000000004">
      <c r="A52">
        <v>51</v>
      </c>
      <c r="B52" s="1">
        <v>15</v>
      </c>
      <c r="C52" s="1">
        <v>45</v>
      </c>
    </row>
    <row r="53" spans="1:3" x14ac:dyDescent="0.55000000000000004">
      <c r="A53">
        <v>52</v>
      </c>
      <c r="B53" s="1">
        <v>23</v>
      </c>
      <c r="C53" s="1">
        <v>37</v>
      </c>
    </row>
    <row r="54" spans="1:3" x14ac:dyDescent="0.55000000000000004">
      <c r="A54">
        <v>53</v>
      </c>
      <c r="B54" s="1">
        <v>21</v>
      </c>
      <c r="C54" s="1">
        <v>39</v>
      </c>
    </row>
    <row r="55" spans="1:3" x14ac:dyDescent="0.55000000000000004">
      <c r="A55">
        <v>54</v>
      </c>
      <c r="B55" s="1">
        <v>24</v>
      </c>
      <c r="C55" s="1">
        <v>36</v>
      </c>
    </row>
    <row r="56" spans="1:3" x14ac:dyDescent="0.55000000000000004">
      <c r="A56">
        <v>55</v>
      </c>
      <c r="B56" s="1">
        <v>16</v>
      </c>
      <c r="C56" s="1">
        <v>44</v>
      </c>
    </row>
    <row r="57" spans="1:3" x14ac:dyDescent="0.55000000000000004">
      <c r="A57">
        <v>56</v>
      </c>
      <c r="B57" s="1">
        <v>14</v>
      </c>
      <c r="C57" s="1">
        <v>46</v>
      </c>
    </row>
    <row r="58" spans="1:3" x14ac:dyDescent="0.55000000000000004">
      <c r="A58">
        <v>57</v>
      </c>
      <c r="B58" s="1">
        <v>15</v>
      </c>
      <c r="C58" s="1">
        <v>45</v>
      </c>
    </row>
    <row r="59" spans="1:3" x14ac:dyDescent="0.55000000000000004">
      <c r="A59">
        <v>58</v>
      </c>
    </row>
    <row r="60" spans="1:3" x14ac:dyDescent="0.55000000000000004">
      <c r="A60">
        <v>59</v>
      </c>
      <c r="B60" s="1">
        <v>16</v>
      </c>
      <c r="C60" s="1">
        <v>44</v>
      </c>
    </row>
    <row r="61" spans="1:3" x14ac:dyDescent="0.55000000000000004">
      <c r="A61">
        <v>60</v>
      </c>
      <c r="B61" s="1">
        <v>14</v>
      </c>
      <c r="C61" s="1">
        <v>46</v>
      </c>
    </row>
    <row r="62" spans="1:3" x14ac:dyDescent="0.55000000000000004">
      <c r="A62">
        <v>61</v>
      </c>
      <c r="B62" s="1">
        <v>17</v>
      </c>
      <c r="C62" s="1">
        <v>43</v>
      </c>
    </row>
    <row r="63" spans="1:3" x14ac:dyDescent="0.55000000000000004">
      <c r="A63">
        <v>62</v>
      </c>
    </row>
    <row r="64" spans="1:3" x14ac:dyDescent="0.55000000000000004">
      <c r="A64">
        <v>63</v>
      </c>
      <c r="B64" s="1">
        <v>15</v>
      </c>
      <c r="C64" s="1">
        <v>45</v>
      </c>
    </row>
    <row r="65" spans="1:3" x14ac:dyDescent="0.55000000000000004">
      <c r="A65">
        <v>64</v>
      </c>
      <c r="B65" s="1">
        <v>22</v>
      </c>
      <c r="C65" s="1">
        <v>38</v>
      </c>
    </row>
    <row r="66" spans="1:3" x14ac:dyDescent="0.55000000000000004">
      <c r="A66">
        <v>65</v>
      </c>
    </row>
    <row r="67" spans="1:3" x14ac:dyDescent="0.55000000000000004">
      <c r="A67">
        <v>66</v>
      </c>
      <c r="B67" s="1">
        <v>19</v>
      </c>
      <c r="C67" s="1">
        <v>41</v>
      </c>
    </row>
    <row r="68" spans="1:3" x14ac:dyDescent="0.55000000000000004">
      <c r="A68">
        <v>67</v>
      </c>
      <c r="B68" s="1">
        <v>20</v>
      </c>
      <c r="C68" s="1">
        <v>40</v>
      </c>
    </row>
    <row r="69" spans="1:3" x14ac:dyDescent="0.55000000000000004">
      <c r="A69">
        <v>68</v>
      </c>
      <c r="B69" s="1">
        <v>20</v>
      </c>
      <c r="C69" s="1">
        <v>40</v>
      </c>
    </row>
    <row r="70" spans="1:3" x14ac:dyDescent="0.55000000000000004">
      <c r="A70">
        <v>69</v>
      </c>
      <c r="B70" s="1">
        <v>14</v>
      </c>
      <c r="C70" s="1">
        <v>46</v>
      </c>
    </row>
    <row r="71" spans="1:3" x14ac:dyDescent="0.55000000000000004">
      <c r="A71">
        <v>70</v>
      </c>
      <c r="B71" s="1">
        <v>16</v>
      </c>
      <c r="C71" s="1">
        <v>44</v>
      </c>
    </row>
    <row r="72" spans="1:3" x14ac:dyDescent="0.55000000000000004">
      <c r="A72">
        <v>71</v>
      </c>
      <c r="B72" s="1">
        <v>16</v>
      </c>
      <c r="C72" s="1">
        <v>44</v>
      </c>
    </row>
    <row r="73" spans="1:3" x14ac:dyDescent="0.55000000000000004">
      <c r="A73">
        <v>72</v>
      </c>
      <c r="B73" s="1">
        <v>20</v>
      </c>
      <c r="C73" s="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F55A-B82E-42F1-85E1-B7B19FDDB81C}">
  <dimension ref="A1:C8"/>
  <sheetViews>
    <sheetView workbookViewId="0">
      <selection activeCell="B16" sqref="B16"/>
    </sheetView>
  </sheetViews>
  <sheetFormatPr defaultRowHeight="14.4" x14ac:dyDescent="0.55000000000000004"/>
  <sheetData>
    <row r="1" spans="1:3" x14ac:dyDescent="0.55000000000000004">
      <c r="A1" t="s">
        <v>59</v>
      </c>
      <c r="B1">
        <v>9</v>
      </c>
      <c r="C1">
        <v>82.6</v>
      </c>
    </row>
    <row r="2" spans="1:3" x14ac:dyDescent="0.55000000000000004">
      <c r="A2" t="s">
        <v>94</v>
      </c>
      <c r="B2">
        <v>30</v>
      </c>
      <c r="C2">
        <v>138</v>
      </c>
    </row>
    <row r="3" spans="1:3" x14ac:dyDescent="0.55000000000000004">
      <c r="A3" t="s">
        <v>70</v>
      </c>
      <c r="B3">
        <v>47</v>
      </c>
      <c r="C3">
        <v>66.400000000000006</v>
      </c>
    </row>
    <row r="4" spans="1:3" x14ac:dyDescent="0.55000000000000004">
      <c r="A4" t="s">
        <v>98</v>
      </c>
      <c r="B4">
        <v>58</v>
      </c>
      <c r="C4">
        <v>86.4</v>
      </c>
    </row>
    <row r="5" spans="1:3" x14ac:dyDescent="0.55000000000000004">
      <c r="A5" t="s">
        <v>101</v>
      </c>
      <c r="B5">
        <v>61</v>
      </c>
      <c r="C5">
        <v>32</v>
      </c>
    </row>
    <row r="6" spans="1:3" x14ac:dyDescent="0.55000000000000004">
      <c r="A6" t="s">
        <v>89</v>
      </c>
      <c r="B6">
        <v>62</v>
      </c>
      <c r="C6">
        <v>22.8</v>
      </c>
    </row>
    <row r="7" spans="1:3" x14ac:dyDescent="0.55000000000000004">
      <c r="A7" t="s">
        <v>86</v>
      </c>
      <c r="B7">
        <v>65</v>
      </c>
      <c r="C7">
        <v>61</v>
      </c>
    </row>
    <row r="8" spans="1:3" x14ac:dyDescent="0.55000000000000004">
      <c r="A8" t="s">
        <v>100</v>
      </c>
      <c r="B8">
        <v>72</v>
      </c>
      <c r="C8">
        <v>15.7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12FF-B821-4791-838A-11E02A8C595D}">
  <dimension ref="A1:H73"/>
  <sheetViews>
    <sheetView topLeftCell="A40" workbookViewId="0">
      <selection activeCell="D63" sqref="D63"/>
    </sheetView>
  </sheetViews>
  <sheetFormatPr defaultRowHeight="14.4" x14ac:dyDescent="0.55000000000000004"/>
  <cols>
    <col min="1" max="1" width="10.3125" style="1" customWidth="1"/>
    <col min="2" max="2" width="3.734375" style="1" customWidth="1"/>
    <col min="3" max="3" width="8.83984375" style="1"/>
    <col min="4" max="4" width="11.83984375" style="1" customWidth="1"/>
    <col min="5" max="5" width="8.68359375" style="1" bestFit="1" customWidth="1"/>
    <col min="6" max="6" width="8.3125" style="1" customWidth="1"/>
    <col min="7" max="7" width="8.83984375" style="1"/>
    <col min="8" max="8" width="13.47265625" style="1" customWidth="1"/>
  </cols>
  <sheetData>
    <row r="1" spans="1:8" s="18" customFormat="1" ht="29.1" thickBot="1" x14ac:dyDescent="0.6">
      <c r="A1" s="20" t="s">
        <v>180</v>
      </c>
      <c r="B1" s="20"/>
      <c r="C1" s="24" t="s">
        <v>440</v>
      </c>
      <c r="D1" s="25" t="s">
        <v>441</v>
      </c>
      <c r="E1" s="25" t="s">
        <v>442</v>
      </c>
      <c r="F1" s="25" t="s">
        <v>439</v>
      </c>
      <c r="G1" s="25" t="s">
        <v>438</v>
      </c>
      <c r="H1" s="26" t="s">
        <v>437</v>
      </c>
    </row>
    <row r="2" spans="1:8" x14ac:dyDescent="0.55000000000000004">
      <c r="A2" s="1">
        <v>3</v>
      </c>
      <c r="C2" s="23" t="s">
        <v>365</v>
      </c>
      <c r="D2" s="23" t="s">
        <v>285</v>
      </c>
      <c r="E2" s="23" t="s">
        <v>31</v>
      </c>
      <c r="F2" s="23">
        <v>70</v>
      </c>
      <c r="G2" s="23">
        <v>3.2</v>
      </c>
      <c r="H2" s="23">
        <v>46</v>
      </c>
    </row>
    <row r="3" spans="1:8" x14ac:dyDescent="0.55000000000000004">
      <c r="A3" s="1">
        <v>48</v>
      </c>
      <c r="C3" s="22" t="s">
        <v>366</v>
      </c>
      <c r="D3" s="22" t="s">
        <v>293</v>
      </c>
      <c r="E3" s="22" t="s">
        <v>33</v>
      </c>
      <c r="F3" s="22">
        <v>70</v>
      </c>
      <c r="G3" s="22">
        <v>3.1</v>
      </c>
      <c r="H3" s="22">
        <v>44.6</v>
      </c>
    </row>
    <row r="4" spans="1:8" x14ac:dyDescent="0.55000000000000004">
      <c r="A4" s="1">
        <v>16</v>
      </c>
      <c r="C4" s="22" t="s">
        <v>367</v>
      </c>
      <c r="D4" s="22" t="s">
        <v>294</v>
      </c>
      <c r="E4" s="22" t="s">
        <v>64</v>
      </c>
      <c r="F4" s="22">
        <v>70</v>
      </c>
      <c r="G4" s="22">
        <v>3.2</v>
      </c>
      <c r="H4" s="22">
        <v>46.1</v>
      </c>
    </row>
    <row r="5" spans="1:8" x14ac:dyDescent="0.55000000000000004">
      <c r="A5" s="1">
        <v>2</v>
      </c>
      <c r="C5" s="22" t="s">
        <v>368</v>
      </c>
      <c r="D5" s="22" t="s">
        <v>309</v>
      </c>
      <c r="E5" s="22" t="s">
        <v>37</v>
      </c>
      <c r="F5" s="22">
        <v>70</v>
      </c>
      <c r="G5" s="22">
        <v>3.1</v>
      </c>
      <c r="H5" s="22">
        <v>44.7</v>
      </c>
    </row>
    <row r="6" spans="1:8" x14ac:dyDescent="0.55000000000000004">
      <c r="A6" s="1">
        <v>35</v>
      </c>
      <c r="C6" s="22" t="s">
        <v>369</v>
      </c>
      <c r="D6" s="22" t="s">
        <v>310</v>
      </c>
      <c r="E6" s="22" t="s">
        <v>52</v>
      </c>
      <c r="F6" s="22">
        <v>70</v>
      </c>
      <c r="G6" s="22">
        <v>3.2</v>
      </c>
      <c r="H6" s="22">
        <v>45.3</v>
      </c>
    </row>
    <row r="7" spans="1:8" x14ac:dyDescent="0.55000000000000004">
      <c r="A7" s="1">
        <v>14</v>
      </c>
      <c r="C7" s="22" t="s">
        <v>370</v>
      </c>
      <c r="D7" s="22" t="s">
        <v>311</v>
      </c>
      <c r="E7" s="22" t="s">
        <v>58</v>
      </c>
      <c r="F7" s="22">
        <v>70</v>
      </c>
      <c r="G7" s="22">
        <v>3.1</v>
      </c>
      <c r="H7" s="22">
        <v>44.7</v>
      </c>
    </row>
    <row r="8" spans="1:8" x14ac:dyDescent="0.55000000000000004">
      <c r="A8" s="1">
        <v>40</v>
      </c>
      <c r="C8" s="22" t="s">
        <v>371</v>
      </c>
      <c r="D8" s="22" t="s">
        <v>312</v>
      </c>
      <c r="E8" s="22" t="s">
        <v>82</v>
      </c>
      <c r="F8" s="22">
        <v>70</v>
      </c>
      <c r="G8" s="22">
        <v>3.2</v>
      </c>
      <c r="H8" s="22">
        <v>45.8</v>
      </c>
    </row>
    <row r="9" spans="1:8" x14ac:dyDescent="0.55000000000000004">
      <c r="A9" s="1">
        <v>65</v>
      </c>
      <c r="C9" s="22" t="s">
        <v>372</v>
      </c>
      <c r="D9" s="22" t="s">
        <v>313</v>
      </c>
      <c r="E9" s="22" t="s">
        <v>86</v>
      </c>
      <c r="F9" s="22">
        <v>70</v>
      </c>
      <c r="G9" s="22">
        <v>2.1</v>
      </c>
      <c r="H9" s="22">
        <v>30</v>
      </c>
    </row>
    <row r="10" spans="1:8" x14ac:dyDescent="0.55000000000000004">
      <c r="A10" s="1">
        <v>53</v>
      </c>
      <c r="C10" s="22" t="s">
        <v>373</v>
      </c>
      <c r="D10" s="22" t="s">
        <v>314</v>
      </c>
      <c r="E10" s="22" t="s">
        <v>96</v>
      </c>
      <c r="F10" s="22">
        <v>70</v>
      </c>
      <c r="G10" s="22">
        <v>3.1</v>
      </c>
      <c r="H10" s="22">
        <v>44.6</v>
      </c>
    </row>
    <row r="11" spans="1:8" x14ac:dyDescent="0.55000000000000004">
      <c r="A11" s="1">
        <v>6</v>
      </c>
      <c r="C11" s="22" t="s">
        <v>374</v>
      </c>
      <c r="D11" s="22" t="s">
        <v>286</v>
      </c>
      <c r="E11" s="22" t="s">
        <v>42</v>
      </c>
      <c r="F11" s="22">
        <v>70</v>
      </c>
      <c r="G11" s="22">
        <v>3.2</v>
      </c>
      <c r="H11" s="22">
        <v>45.1</v>
      </c>
    </row>
    <row r="12" spans="1:8" x14ac:dyDescent="0.55000000000000004">
      <c r="A12" s="1">
        <v>49</v>
      </c>
      <c r="C12" s="22" t="s">
        <v>375</v>
      </c>
      <c r="D12" s="22" t="s">
        <v>295</v>
      </c>
      <c r="E12" s="22" t="s">
        <v>29</v>
      </c>
      <c r="F12" s="22">
        <v>70</v>
      </c>
      <c r="G12" s="22">
        <v>3.1</v>
      </c>
      <c r="H12" s="22">
        <v>44.6</v>
      </c>
    </row>
    <row r="13" spans="1:8" x14ac:dyDescent="0.55000000000000004">
      <c r="A13" s="1">
        <v>18</v>
      </c>
      <c r="C13" s="22" t="s">
        <v>376</v>
      </c>
      <c r="D13" s="22" t="s">
        <v>296</v>
      </c>
      <c r="E13" s="22" t="s">
        <v>74</v>
      </c>
      <c r="F13" s="22">
        <v>70</v>
      </c>
      <c r="G13" s="22">
        <v>3.2</v>
      </c>
      <c r="H13" s="22">
        <v>45.3</v>
      </c>
    </row>
    <row r="14" spans="1:8" x14ac:dyDescent="0.55000000000000004">
      <c r="A14" s="1">
        <v>12</v>
      </c>
      <c r="C14" s="22" t="s">
        <v>377</v>
      </c>
      <c r="D14" s="22" t="s">
        <v>315</v>
      </c>
      <c r="E14" s="22" t="s">
        <v>35</v>
      </c>
      <c r="F14" s="22">
        <v>70</v>
      </c>
      <c r="G14" s="22">
        <v>3.1</v>
      </c>
      <c r="H14" s="22">
        <v>44.7</v>
      </c>
    </row>
    <row r="15" spans="1:8" x14ac:dyDescent="0.55000000000000004">
      <c r="A15" s="1">
        <v>38</v>
      </c>
      <c r="C15" s="22" t="s">
        <v>378</v>
      </c>
      <c r="D15" s="22" t="s">
        <v>316</v>
      </c>
      <c r="E15" s="22" t="s">
        <v>36</v>
      </c>
      <c r="F15" s="22">
        <v>70</v>
      </c>
      <c r="G15" s="22">
        <v>3.1</v>
      </c>
      <c r="H15" s="22">
        <v>44.6</v>
      </c>
    </row>
    <row r="16" spans="1:8" x14ac:dyDescent="0.55000000000000004">
      <c r="A16" s="1">
        <v>15</v>
      </c>
      <c r="C16" s="22" t="s">
        <v>379</v>
      </c>
      <c r="D16" s="22" t="s">
        <v>317</v>
      </c>
      <c r="E16" s="22" t="s">
        <v>55</v>
      </c>
      <c r="F16" s="22">
        <v>70</v>
      </c>
      <c r="G16" s="22">
        <v>3.1</v>
      </c>
      <c r="H16" s="22">
        <v>44.3</v>
      </c>
    </row>
    <row r="17" spans="1:8" x14ac:dyDescent="0.55000000000000004">
      <c r="A17" s="1">
        <v>43</v>
      </c>
      <c r="C17" s="22" t="s">
        <v>380</v>
      </c>
      <c r="D17" s="22" t="s">
        <v>318</v>
      </c>
      <c r="E17" s="22" t="s">
        <v>79</v>
      </c>
      <c r="F17" s="22">
        <v>70</v>
      </c>
      <c r="G17" s="22">
        <v>3.1</v>
      </c>
      <c r="H17" s="22">
        <v>44.2</v>
      </c>
    </row>
    <row r="18" spans="1:8" x14ac:dyDescent="0.55000000000000004">
      <c r="A18" s="1">
        <v>67</v>
      </c>
      <c r="C18" s="22" t="s">
        <v>381</v>
      </c>
      <c r="D18" s="22" t="s">
        <v>319</v>
      </c>
      <c r="E18" s="22" t="s">
        <v>84</v>
      </c>
      <c r="F18" s="22">
        <v>70</v>
      </c>
      <c r="G18" s="22">
        <v>3.2</v>
      </c>
      <c r="H18" s="22">
        <v>45.9</v>
      </c>
    </row>
    <row r="19" spans="1:8" x14ac:dyDescent="0.55000000000000004">
      <c r="A19" s="1">
        <v>54</v>
      </c>
      <c r="C19" s="22" t="s">
        <v>382</v>
      </c>
      <c r="D19" s="22" t="s">
        <v>320</v>
      </c>
      <c r="E19" s="22" t="s">
        <v>99</v>
      </c>
      <c r="F19" s="22">
        <v>70</v>
      </c>
      <c r="G19" s="22">
        <v>3.1</v>
      </c>
      <c r="H19" s="22">
        <v>44.8</v>
      </c>
    </row>
    <row r="20" spans="1:8" x14ac:dyDescent="0.55000000000000004">
      <c r="A20" s="1">
        <v>20</v>
      </c>
      <c r="C20" s="22" t="s">
        <v>383</v>
      </c>
      <c r="D20" s="22" t="s">
        <v>287</v>
      </c>
      <c r="E20" s="22" t="s">
        <v>44</v>
      </c>
      <c r="F20" s="22">
        <v>70</v>
      </c>
      <c r="G20" s="22">
        <v>3.1</v>
      </c>
      <c r="H20" s="22">
        <v>44.6</v>
      </c>
    </row>
    <row r="21" spans="1:8" x14ac:dyDescent="0.55000000000000004">
      <c r="A21" s="1">
        <v>50</v>
      </c>
      <c r="C21" s="22" t="s">
        <v>384</v>
      </c>
      <c r="D21" s="22" t="s">
        <v>297</v>
      </c>
      <c r="E21" s="22" t="s">
        <v>30</v>
      </c>
      <c r="F21" s="22">
        <v>70</v>
      </c>
      <c r="G21" s="22">
        <v>3.2</v>
      </c>
      <c r="H21" s="22">
        <v>45.9</v>
      </c>
    </row>
    <row r="22" spans="1:8" x14ac:dyDescent="0.55000000000000004">
      <c r="A22" s="1">
        <v>21</v>
      </c>
      <c r="C22" s="22" t="s">
        <v>385</v>
      </c>
      <c r="D22" s="22" t="s">
        <v>298</v>
      </c>
      <c r="E22" s="22" t="s">
        <v>76</v>
      </c>
      <c r="F22" s="22">
        <v>70</v>
      </c>
      <c r="G22" s="22">
        <v>3.2</v>
      </c>
      <c r="H22" s="22">
        <v>45.7</v>
      </c>
    </row>
    <row r="23" spans="1:8" x14ac:dyDescent="0.55000000000000004">
      <c r="A23" s="1">
        <v>13</v>
      </c>
      <c r="C23" s="22" t="s">
        <v>386</v>
      </c>
      <c r="D23" s="22" t="s">
        <v>321</v>
      </c>
      <c r="E23" s="22" t="s">
        <v>41</v>
      </c>
      <c r="F23" s="22">
        <v>70</v>
      </c>
      <c r="G23" s="22">
        <v>3.2</v>
      </c>
      <c r="H23" s="22">
        <v>45</v>
      </c>
    </row>
    <row r="24" spans="1:8" x14ac:dyDescent="0.55000000000000004">
      <c r="A24" s="1">
        <v>41</v>
      </c>
      <c r="C24" s="22" t="s">
        <v>387</v>
      </c>
      <c r="D24" s="22" t="s">
        <v>322</v>
      </c>
      <c r="E24" s="22" t="s">
        <v>51</v>
      </c>
      <c r="F24" s="22">
        <v>70</v>
      </c>
      <c r="G24" s="22">
        <v>3.2</v>
      </c>
      <c r="H24" s="22">
        <v>45.3</v>
      </c>
    </row>
    <row r="25" spans="1:8" x14ac:dyDescent="0.55000000000000004">
      <c r="A25" s="1">
        <v>19</v>
      </c>
      <c r="C25" s="22" t="s">
        <v>388</v>
      </c>
      <c r="D25" s="22" t="s">
        <v>323</v>
      </c>
      <c r="E25" s="22" t="s">
        <v>56</v>
      </c>
      <c r="F25" s="22">
        <v>70</v>
      </c>
      <c r="G25" s="22">
        <v>3.1</v>
      </c>
      <c r="H25" s="22">
        <v>44.7</v>
      </c>
    </row>
    <row r="26" spans="1:8" x14ac:dyDescent="0.55000000000000004">
      <c r="A26" s="1">
        <v>45</v>
      </c>
      <c r="C26" s="22" t="s">
        <v>389</v>
      </c>
      <c r="D26" s="22" t="s">
        <v>324</v>
      </c>
      <c r="E26" s="22" t="s">
        <v>81</v>
      </c>
      <c r="F26" s="22">
        <v>70</v>
      </c>
      <c r="G26" s="22">
        <v>3.2</v>
      </c>
      <c r="H26" s="22">
        <v>45.9</v>
      </c>
    </row>
    <row r="27" spans="1:8" x14ac:dyDescent="0.55000000000000004">
      <c r="A27" s="1">
        <v>69</v>
      </c>
      <c r="C27" s="22" t="s">
        <v>390</v>
      </c>
      <c r="D27" s="22" t="s">
        <v>325</v>
      </c>
      <c r="E27" s="22" t="s">
        <v>179</v>
      </c>
      <c r="F27" s="22">
        <v>70</v>
      </c>
      <c r="G27" s="22">
        <v>3.2</v>
      </c>
      <c r="H27" s="22">
        <v>45.7</v>
      </c>
    </row>
    <row r="28" spans="1:8" x14ac:dyDescent="0.55000000000000004">
      <c r="A28" s="1">
        <v>58</v>
      </c>
      <c r="C28" s="22" t="s">
        <v>391</v>
      </c>
      <c r="D28" s="22" t="s">
        <v>326</v>
      </c>
      <c r="E28" s="22" t="s">
        <v>98</v>
      </c>
      <c r="F28" s="22">
        <v>70</v>
      </c>
      <c r="G28" s="22">
        <v>2.2000000000000002</v>
      </c>
      <c r="H28" s="22">
        <v>31</v>
      </c>
    </row>
    <row r="29" spans="1:8" x14ac:dyDescent="0.55000000000000004">
      <c r="A29" s="1">
        <v>22</v>
      </c>
      <c r="C29" s="22" t="s">
        <v>392</v>
      </c>
      <c r="D29" s="22" t="s">
        <v>288</v>
      </c>
      <c r="E29" s="22" t="s">
        <v>43</v>
      </c>
      <c r="F29" s="22">
        <v>70</v>
      </c>
      <c r="G29" s="22">
        <v>3.2</v>
      </c>
      <c r="H29" s="22">
        <v>45.3</v>
      </c>
    </row>
    <row r="30" spans="1:8" x14ac:dyDescent="0.55000000000000004">
      <c r="A30" s="1">
        <v>59</v>
      </c>
      <c r="C30" s="22" t="s">
        <v>393</v>
      </c>
      <c r="D30" s="22" t="s">
        <v>299</v>
      </c>
      <c r="E30" s="22" t="s">
        <v>45</v>
      </c>
      <c r="F30" s="22">
        <v>70</v>
      </c>
      <c r="G30" s="22">
        <v>3.2</v>
      </c>
      <c r="H30" s="22">
        <v>46.1</v>
      </c>
    </row>
    <row r="31" spans="1:8" x14ac:dyDescent="0.55000000000000004">
      <c r="A31" s="1">
        <v>31</v>
      </c>
      <c r="C31" s="22" t="s">
        <v>394</v>
      </c>
      <c r="D31" s="22" t="s">
        <v>300</v>
      </c>
      <c r="E31" s="22" t="s">
        <v>62</v>
      </c>
      <c r="F31" s="22">
        <v>70</v>
      </c>
      <c r="G31" s="22">
        <v>3.2</v>
      </c>
      <c r="H31" s="22">
        <v>45.7</v>
      </c>
    </row>
    <row r="32" spans="1:8" x14ac:dyDescent="0.55000000000000004">
      <c r="A32" s="1">
        <v>17</v>
      </c>
      <c r="C32" s="22" t="s">
        <v>395</v>
      </c>
      <c r="D32" s="22" t="s">
        <v>327</v>
      </c>
      <c r="E32" s="22" t="s">
        <v>38</v>
      </c>
      <c r="F32" s="22">
        <v>70</v>
      </c>
      <c r="G32" s="22">
        <v>3.2</v>
      </c>
      <c r="H32" s="22">
        <v>45.7</v>
      </c>
    </row>
    <row r="33" spans="1:8" x14ac:dyDescent="0.55000000000000004">
      <c r="A33" s="1">
        <v>55</v>
      </c>
      <c r="C33" s="22" t="s">
        <v>396</v>
      </c>
      <c r="D33" s="22" t="s">
        <v>328</v>
      </c>
      <c r="E33" s="22" t="s">
        <v>49</v>
      </c>
      <c r="F33" s="22">
        <v>70</v>
      </c>
      <c r="G33" s="22">
        <v>3.1</v>
      </c>
      <c r="H33" s="22">
        <v>44.7</v>
      </c>
    </row>
    <row r="34" spans="1:8" x14ac:dyDescent="0.55000000000000004">
      <c r="A34" s="1">
        <v>26</v>
      </c>
      <c r="C34" s="22" t="s">
        <v>397</v>
      </c>
      <c r="D34" s="22" t="s">
        <v>329</v>
      </c>
      <c r="E34" s="22" t="s">
        <v>57</v>
      </c>
      <c r="F34" s="22">
        <v>70</v>
      </c>
      <c r="G34" s="22">
        <v>3.1</v>
      </c>
      <c r="H34" s="22">
        <v>44.6</v>
      </c>
    </row>
    <row r="35" spans="1:8" x14ac:dyDescent="0.55000000000000004">
      <c r="A35" s="1">
        <v>57</v>
      </c>
      <c r="C35" s="22" t="s">
        <v>398</v>
      </c>
      <c r="D35" s="22" t="s">
        <v>330</v>
      </c>
      <c r="E35" s="22" t="s">
        <v>80</v>
      </c>
      <c r="F35" s="22">
        <v>70</v>
      </c>
      <c r="G35" s="22">
        <v>3.2</v>
      </c>
      <c r="H35" s="22">
        <v>46.3</v>
      </c>
    </row>
    <row r="36" spans="1:8" x14ac:dyDescent="0.55000000000000004">
      <c r="A36" s="1">
        <v>71</v>
      </c>
      <c r="C36" s="22" t="s">
        <v>399</v>
      </c>
      <c r="D36" s="22" t="s">
        <v>331</v>
      </c>
      <c r="E36" s="22" t="s">
        <v>88</v>
      </c>
      <c r="F36" s="22">
        <v>70</v>
      </c>
      <c r="G36" s="22">
        <v>3.1</v>
      </c>
      <c r="H36" s="22">
        <v>44.7</v>
      </c>
    </row>
    <row r="37" spans="1:8" x14ac:dyDescent="0.55000000000000004">
      <c r="A37" s="1">
        <v>61</v>
      </c>
      <c r="C37" s="22" t="s">
        <v>400</v>
      </c>
      <c r="D37" s="22" t="s">
        <v>332</v>
      </c>
      <c r="E37" s="22" t="s">
        <v>101</v>
      </c>
      <c r="F37" s="22">
        <v>70</v>
      </c>
      <c r="G37" s="22">
        <v>3.2</v>
      </c>
      <c r="H37" s="22">
        <v>45.1</v>
      </c>
    </row>
    <row r="38" spans="1:8" x14ac:dyDescent="0.55000000000000004">
      <c r="A38" s="1">
        <v>23</v>
      </c>
      <c r="C38" s="22" t="s">
        <v>401</v>
      </c>
      <c r="D38" s="22" t="s">
        <v>289</v>
      </c>
      <c r="E38" s="22" t="s">
        <v>39</v>
      </c>
      <c r="F38" s="22">
        <v>70</v>
      </c>
      <c r="G38" s="22">
        <v>3.1</v>
      </c>
      <c r="H38" s="22">
        <v>44.7</v>
      </c>
    </row>
    <row r="39" spans="1:8" x14ac:dyDescent="0.55000000000000004">
      <c r="A39" s="1">
        <v>4</v>
      </c>
      <c r="C39" s="22" t="s">
        <v>402</v>
      </c>
      <c r="D39" s="22" t="s">
        <v>301</v>
      </c>
      <c r="E39" s="22" t="s">
        <v>68</v>
      </c>
      <c r="F39" s="22">
        <v>70</v>
      </c>
      <c r="G39" s="22">
        <v>3.2</v>
      </c>
      <c r="H39" s="22">
        <v>45.4</v>
      </c>
    </row>
    <row r="40" spans="1:8" x14ac:dyDescent="0.55000000000000004">
      <c r="A40" s="1">
        <v>33</v>
      </c>
      <c r="C40" s="22" t="s">
        <v>403</v>
      </c>
      <c r="D40" s="22" t="s">
        <v>302</v>
      </c>
      <c r="E40" s="22" t="s">
        <v>67</v>
      </c>
      <c r="F40" s="22">
        <v>70</v>
      </c>
      <c r="G40" s="22">
        <v>3.1</v>
      </c>
      <c r="H40" s="22">
        <v>44</v>
      </c>
    </row>
    <row r="41" spans="1:8" x14ac:dyDescent="0.55000000000000004">
      <c r="A41" s="1">
        <v>24</v>
      </c>
      <c r="C41" s="22" t="s">
        <v>404</v>
      </c>
      <c r="D41" s="22" t="s">
        <v>333</v>
      </c>
      <c r="E41" s="22" t="s">
        <v>46</v>
      </c>
      <c r="F41" s="22">
        <v>70</v>
      </c>
      <c r="G41" s="22">
        <v>3.2</v>
      </c>
      <c r="H41" s="22">
        <v>45.3</v>
      </c>
    </row>
    <row r="42" spans="1:8" x14ac:dyDescent="0.55000000000000004">
      <c r="A42" s="1">
        <v>1</v>
      </c>
      <c r="C42" s="22" t="s">
        <v>405</v>
      </c>
      <c r="D42" s="22" t="s">
        <v>334</v>
      </c>
      <c r="E42" s="22" t="s">
        <v>72</v>
      </c>
      <c r="F42" s="22">
        <v>70</v>
      </c>
      <c r="G42" s="22">
        <v>3.2</v>
      </c>
      <c r="H42" s="22">
        <v>45.6</v>
      </c>
    </row>
    <row r="43" spans="1:8" x14ac:dyDescent="0.55000000000000004">
      <c r="A43" s="1">
        <v>28</v>
      </c>
      <c r="C43" s="22" t="s">
        <v>406</v>
      </c>
      <c r="D43" s="22" t="s">
        <v>335</v>
      </c>
      <c r="E43" s="22" t="s">
        <v>60</v>
      </c>
      <c r="F43" s="22">
        <v>70</v>
      </c>
      <c r="G43" s="22">
        <v>3.1</v>
      </c>
      <c r="H43" s="22">
        <v>44.3</v>
      </c>
    </row>
    <row r="44" spans="1:8" x14ac:dyDescent="0.55000000000000004">
      <c r="A44" s="1">
        <v>60</v>
      </c>
      <c r="C44" s="22" t="s">
        <v>407</v>
      </c>
      <c r="D44" s="22" t="s">
        <v>336</v>
      </c>
      <c r="E44" s="22" t="s">
        <v>83</v>
      </c>
      <c r="F44" s="22">
        <v>70</v>
      </c>
      <c r="G44" s="22">
        <v>3.2</v>
      </c>
      <c r="H44" s="22">
        <v>45.3</v>
      </c>
    </row>
    <row r="45" spans="1:8" x14ac:dyDescent="0.55000000000000004">
      <c r="A45" s="1">
        <v>30</v>
      </c>
      <c r="C45" s="22" t="s">
        <v>408</v>
      </c>
      <c r="D45" s="22" t="s">
        <v>337</v>
      </c>
      <c r="E45" s="22" t="s">
        <v>94</v>
      </c>
      <c r="F45" s="22">
        <v>70</v>
      </c>
      <c r="G45" s="22">
        <v>3</v>
      </c>
      <c r="H45" s="22">
        <v>43</v>
      </c>
    </row>
    <row r="46" spans="1:8" x14ac:dyDescent="0.55000000000000004">
      <c r="A46" s="1">
        <v>66</v>
      </c>
      <c r="C46" s="22" t="s">
        <v>409</v>
      </c>
      <c r="D46" s="22" t="s">
        <v>338</v>
      </c>
      <c r="E46" s="22" t="s">
        <v>91</v>
      </c>
      <c r="F46" s="22">
        <v>70</v>
      </c>
      <c r="G46" s="22">
        <v>3.2</v>
      </c>
      <c r="H46" s="22">
        <v>46</v>
      </c>
    </row>
    <row r="47" spans="1:8" x14ac:dyDescent="0.55000000000000004">
      <c r="A47" s="1">
        <v>27</v>
      </c>
      <c r="C47" s="22" t="s">
        <v>410</v>
      </c>
      <c r="D47" s="22" t="s">
        <v>290</v>
      </c>
      <c r="E47" s="22" t="s">
        <v>40</v>
      </c>
      <c r="F47" s="22">
        <v>70</v>
      </c>
      <c r="G47" s="22">
        <v>3.2</v>
      </c>
      <c r="H47" s="22">
        <v>45.6</v>
      </c>
    </row>
    <row r="48" spans="1:8" x14ac:dyDescent="0.55000000000000004">
      <c r="A48" s="1">
        <v>7</v>
      </c>
      <c r="C48" s="22" t="s">
        <v>411</v>
      </c>
      <c r="D48" s="22" t="s">
        <v>303</v>
      </c>
      <c r="E48" s="22" t="s">
        <v>66</v>
      </c>
      <c r="F48" s="22">
        <v>70</v>
      </c>
      <c r="G48" s="22">
        <v>3.2</v>
      </c>
      <c r="H48" s="22">
        <v>45.6</v>
      </c>
    </row>
    <row r="49" spans="1:8" x14ac:dyDescent="0.55000000000000004">
      <c r="A49" s="1">
        <v>39</v>
      </c>
      <c r="C49" s="22" t="s">
        <v>412</v>
      </c>
      <c r="D49" s="22" t="s">
        <v>304</v>
      </c>
      <c r="E49" s="22" t="s">
        <v>63</v>
      </c>
      <c r="F49" s="22">
        <v>70</v>
      </c>
      <c r="G49" s="22">
        <v>3.2</v>
      </c>
      <c r="H49" s="22">
        <v>45.1</v>
      </c>
    </row>
    <row r="50" spans="1:8" x14ac:dyDescent="0.55000000000000004">
      <c r="A50" s="1">
        <v>25</v>
      </c>
      <c r="C50" s="22" t="s">
        <v>413</v>
      </c>
      <c r="D50" s="22" t="s">
        <v>339</v>
      </c>
      <c r="E50" s="22" t="s">
        <v>48</v>
      </c>
      <c r="F50" s="22">
        <v>70</v>
      </c>
      <c r="G50" s="22">
        <v>3.1</v>
      </c>
      <c r="H50" s="22">
        <v>44.2</v>
      </c>
    </row>
    <row r="51" spans="1:8" x14ac:dyDescent="0.55000000000000004">
      <c r="A51" s="1">
        <v>5</v>
      </c>
      <c r="C51" s="22" t="s">
        <v>414</v>
      </c>
      <c r="D51" s="22" t="s">
        <v>340</v>
      </c>
      <c r="E51" s="22" t="s">
        <v>71</v>
      </c>
      <c r="F51" s="22">
        <v>70</v>
      </c>
      <c r="G51" s="22">
        <v>3.1</v>
      </c>
      <c r="H51" s="22">
        <v>44.6</v>
      </c>
    </row>
    <row r="52" spans="1:8" x14ac:dyDescent="0.55000000000000004">
      <c r="A52" s="1">
        <v>29</v>
      </c>
      <c r="C52" s="22" t="s">
        <v>415</v>
      </c>
      <c r="D52" s="22" t="s">
        <v>341</v>
      </c>
      <c r="E52" s="22" t="s">
        <v>53</v>
      </c>
      <c r="F52" s="22">
        <v>70</v>
      </c>
      <c r="G52" s="22">
        <v>3.2</v>
      </c>
      <c r="H52" s="22">
        <v>45.8</v>
      </c>
    </row>
    <row r="53" spans="1:8" x14ac:dyDescent="0.55000000000000004">
      <c r="A53" s="1">
        <v>62</v>
      </c>
      <c r="C53" s="22" t="s">
        <v>416</v>
      </c>
      <c r="D53" s="22" t="s">
        <v>342</v>
      </c>
      <c r="E53" s="22" t="s">
        <v>89</v>
      </c>
      <c r="F53" s="22">
        <v>70</v>
      </c>
      <c r="G53" s="22">
        <v>2.1</v>
      </c>
      <c r="H53" s="22">
        <v>30</v>
      </c>
    </row>
    <row r="54" spans="1:8" x14ac:dyDescent="0.55000000000000004">
      <c r="A54" s="1">
        <v>44</v>
      </c>
      <c r="C54" s="22" t="s">
        <v>417</v>
      </c>
      <c r="D54" s="22" t="s">
        <v>343</v>
      </c>
      <c r="E54" s="22" t="s">
        <v>95</v>
      </c>
      <c r="F54" s="22">
        <v>70</v>
      </c>
      <c r="G54" s="22">
        <v>3.2</v>
      </c>
      <c r="H54" s="22">
        <v>45.2</v>
      </c>
    </row>
    <row r="55" spans="1:8" x14ac:dyDescent="0.55000000000000004">
      <c r="A55" s="1">
        <v>68</v>
      </c>
      <c r="C55" s="22" t="s">
        <v>418</v>
      </c>
      <c r="D55" s="22" t="s">
        <v>344</v>
      </c>
      <c r="E55" s="22" t="s">
        <v>90</v>
      </c>
      <c r="F55" s="22">
        <v>70</v>
      </c>
      <c r="G55" s="22">
        <v>3.2</v>
      </c>
      <c r="H55" s="22">
        <v>45.3</v>
      </c>
    </row>
    <row r="56" spans="1:8" x14ac:dyDescent="0.55000000000000004">
      <c r="A56" s="1">
        <v>36</v>
      </c>
      <c r="C56" s="22" t="s">
        <v>419</v>
      </c>
      <c r="D56" s="22" t="s">
        <v>291</v>
      </c>
      <c r="E56" s="22" t="s">
        <v>34</v>
      </c>
      <c r="F56" s="22">
        <v>70</v>
      </c>
      <c r="G56" s="22">
        <v>3.1</v>
      </c>
      <c r="H56" s="22">
        <v>44.5</v>
      </c>
    </row>
    <row r="57" spans="1:8" x14ac:dyDescent="0.55000000000000004">
      <c r="A57" s="1">
        <v>8</v>
      </c>
      <c r="C57" s="22" t="s">
        <v>420</v>
      </c>
      <c r="D57" s="22" t="s">
        <v>305</v>
      </c>
      <c r="E57" s="22" t="s">
        <v>75</v>
      </c>
      <c r="F57" s="22">
        <v>70</v>
      </c>
      <c r="G57" s="22">
        <v>3.2</v>
      </c>
      <c r="H57" s="22">
        <v>45</v>
      </c>
    </row>
    <row r="58" spans="1:8" x14ac:dyDescent="0.55000000000000004">
      <c r="A58" s="1">
        <v>42</v>
      </c>
      <c r="C58" s="22" t="s">
        <v>421</v>
      </c>
      <c r="D58" s="22" t="s">
        <v>306</v>
      </c>
      <c r="E58" s="22" t="s">
        <v>61</v>
      </c>
      <c r="F58" s="22">
        <v>70</v>
      </c>
      <c r="G58" s="22">
        <v>3.1</v>
      </c>
      <c r="H58" s="22">
        <v>44.6</v>
      </c>
    </row>
    <row r="59" spans="1:8" x14ac:dyDescent="0.55000000000000004">
      <c r="A59" s="1">
        <v>32</v>
      </c>
      <c r="C59" s="22" t="s">
        <v>422</v>
      </c>
      <c r="D59" s="22" t="s">
        <v>345</v>
      </c>
      <c r="E59" s="22" t="s">
        <v>50</v>
      </c>
      <c r="F59" s="22">
        <v>70</v>
      </c>
      <c r="G59" s="22">
        <v>3.2</v>
      </c>
      <c r="H59" s="22">
        <v>45.7</v>
      </c>
    </row>
    <row r="60" spans="1:8" x14ac:dyDescent="0.55000000000000004">
      <c r="A60" s="1">
        <v>9</v>
      </c>
      <c r="C60" s="22" t="s">
        <v>423</v>
      </c>
      <c r="D60" s="22" t="s">
        <v>346</v>
      </c>
      <c r="E60" s="22" t="s">
        <v>59</v>
      </c>
      <c r="F60" s="22">
        <v>70</v>
      </c>
      <c r="G60" s="22">
        <v>3.1</v>
      </c>
      <c r="H60" s="22">
        <v>44.8</v>
      </c>
    </row>
    <row r="61" spans="1:8" x14ac:dyDescent="0.55000000000000004">
      <c r="A61" s="1">
        <v>47</v>
      </c>
      <c r="C61" s="22" t="s">
        <v>424</v>
      </c>
      <c r="D61" s="22" t="s">
        <v>347</v>
      </c>
      <c r="E61" s="22" t="s">
        <v>70</v>
      </c>
      <c r="F61" s="22">
        <v>70</v>
      </c>
      <c r="G61" s="22">
        <v>3.2</v>
      </c>
      <c r="H61" s="22">
        <v>45</v>
      </c>
    </row>
    <row r="62" spans="1:8" x14ac:dyDescent="0.55000000000000004">
      <c r="A62" s="1">
        <v>63</v>
      </c>
      <c r="C62" s="22" t="s">
        <v>425</v>
      </c>
      <c r="D62" s="22" t="s">
        <v>348</v>
      </c>
      <c r="E62" s="22" t="s">
        <v>85</v>
      </c>
      <c r="F62" s="22">
        <v>70</v>
      </c>
      <c r="G62" s="22">
        <v>3.2</v>
      </c>
      <c r="H62" s="22">
        <v>45.2</v>
      </c>
    </row>
    <row r="63" spans="1:8" x14ac:dyDescent="0.55000000000000004">
      <c r="A63" s="1">
        <v>51</v>
      </c>
      <c r="C63" s="22" t="s">
        <v>426</v>
      </c>
      <c r="D63" s="22" t="s">
        <v>349</v>
      </c>
      <c r="E63" s="22" t="s">
        <v>97</v>
      </c>
      <c r="F63" s="22">
        <v>70</v>
      </c>
      <c r="G63" s="22">
        <v>3.2</v>
      </c>
      <c r="H63" s="22">
        <v>45.2</v>
      </c>
    </row>
    <row r="64" spans="1:8" x14ac:dyDescent="0.55000000000000004">
      <c r="A64" s="1">
        <v>70</v>
      </c>
      <c r="C64" s="22" t="s">
        <v>427</v>
      </c>
      <c r="D64" s="22" t="s">
        <v>350</v>
      </c>
      <c r="E64" s="22" t="s">
        <v>93</v>
      </c>
      <c r="F64" s="22">
        <v>70</v>
      </c>
      <c r="G64" s="22">
        <v>3.2</v>
      </c>
      <c r="H64" s="22">
        <v>46.1</v>
      </c>
    </row>
    <row r="65" spans="1:8" x14ac:dyDescent="0.55000000000000004">
      <c r="A65" s="1">
        <v>37</v>
      </c>
      <c r="C65" s="22" t="s">
        <v>428</v>
      </c>
      <c r="D65" s="22" t="s">
        <v>292</v>
      </c>
      <c r="E65" s="22" t="s">
        <v>32</v>
      </c>
      <c r="F65" s="22">
        <v>70</v>
      </c>
      <c r="G65" s="22">
        <v>3.2</v>
      </c>
      <c r="H65" s="22">
        <v>45.8</v>
      </c>
    </row>
    <row r="66" spans="1:8" x14ac:dyDescent="0.55000000000000004">
      <c r="A66" s="1">
        <v>11</v>
      </c>
      <c r="C66" s="22" t="s">
        <v>429</v>
      </c>
      <c r="D66" s="22" t="s">
        <v>307</v>
      </c>
      <c r="E66" s="22" t="s">
        <v>65</v>
      </c>
      <c r="F66" s="22">
        <v>70</v>
      </c>
      <c r="G66" s="22">
        <v>3.1</v>
      </c>
      <c r="H66" s="22">
        <v>44.5</v>
      </c>
    </row>
    <row r="67" spans="1:8" x14ac:dyDescent="0.55000000000000004">
      <c r="A67" s="1">
        <v>46</v>
      </c>
      <c r="C67" s="22" t="s">
        <v>430</v>
      </c>
      <c r="D67" s="22" t="s">
        <v>308</v>
      </c>
      <c r="E67" s="22" t="s">
        <v>73</v>
      </c>
      <c r="F67" s="22">
        <v>70</v>
      </c>
      <c r="G67" s="22">
        <v>3.2</v>
      </c>
      <c r="H67" s="22">
        <v>46.3</v>
      </c>
    </row>
    <row r="68" spans="1:8" x14ac:dyDescent="0.55000000000000004">
      <c r="A68" s="1">
        <v>34</v>
      </c>
      <c r="C68" s="22" t="s">
        <v>431</v>
      </c>
      <c r="D68" s="22" t="s">
        <v>351</v>
      </c>
      <c r="E68" s="22" t="s">
        <v>47</v>
      </c>
      <c r="F68" s="22">
        <v>70</v>
      </c>
      <c r="G68" s="22">
        <v>3.2</v>
      </c>
      <c r="H68" s="22">
        <v>45.7</v>
      </c>
    </row>
    <row r="69" spans="1:8" x14ac:dyDescent="0.55000000000000004">
      <c r="A69" s="1">
        <v>10</v>
      </c>
      <c r="C69" s="22" t="s">
        <v>432</v>
      </c>
      <c r="D69" s="22" t="s">
        <v>352</v>
      </c>
      <c r="E69" s="22" t="s">
        <v>54</v>
      </c>
      <c r="F69" s="22">
        <v>70</v>
      </c>
      <c r="G69" s="22">
        <v>3.1</v>
      </c>
      <c r="H69" s="22">
        <v>44.5</v>
      </c>
    </row>
    <row r="70" spans="1:8" x14ac:dyDescent="0.55000000000000004">
      <c r="A70" s="1">
        <v>56</v>
      </c>
      <c r="C70" s="22" t="s">
        <v>433</v>
      </c>
      <c r="D70" s="22" t="s">
        <v>353</v>
      </c>
      <c r="E70" s="22" t="s">
        <v>69</v>
      </c>
      <c r="F70" s="22">
        <v>70</v>
      </c>
      <c r="G70" s="22">
        <v>3.1</v>
      </c>
      <c r="H70" s="22">
        <v>44.8</v>
      </c>
    </row>
    <row r="71" spans="1:8" x14ac:dyDescent="0.55000000000000004">
      <c r="A71" s="1">
        <v>64</v>
      </c>
      <c r="C71" s="22" t="s">
        <v>434</v>
      </c>
      <c r="D71" s="22" t="s">
        <v>354</v>
      </c>
      <c r="E71" s="22" t="s">
        <v>87</v>
      </c>
      <c r="F71" s="22">
        <v>70</v>
      </c>
      <c r="G71" s="22">
        <v>3.2</v>
      </c>
      <c r="H71" s="22">
        <v>45.3</v>
      </c>
    </row>
    <row r="72" spans="1:8" x14ac:dyDescent="0.55000000000000004">
      <c r="A72" s="1">
        <v>52</v>
      </c>
      <c r="C72" s="22" t="s">
        <v>435</v>
      </c>
      <c r="D72" s="22" t="s">
        <v>355</v>
      </c>
      <c r="E72" s="22" t="s">
        <v>92</v>
      </c>
      <c r="F72" s="22">
        <v>70</v>
      </c>
      <c r="G72" s="22">
        <v>3.1</v>
      </c>
      <c r="H72" s="22">
        <v>44.7</v>
      </c>
    </row>
    <row r="73" spans="1:8" x14ac:dyDescent="0.55000000000000004">
      <c r="A73" s="1">
        <v>72</v>
      </c>
      <c r="C73" s="22" t="s">
        <v>436</v>
      </c>
      <c r="D73" s="22" t="s">
        <v>356</v>
      </c>
      <c r="E73" s="22" t="s">
        <v>100</v>
      </c>
      <c r="F73" s="22">
        <v>70</v>
      </c>
      <c r="G73" s="22">
        <v>3.2</v>
      </c>
      <c r="H73" s="22">
        <v>45.9</v>
      </c>
    </row>
  </sheetData>
  <sortState xmlns:xlrd2="http://schemas.microsoft.com/office/spreadsheetml/2017/richdata2" ref="E2:H74">
    <sortCondition ref="G2:G74"/>
  </sortState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34F6-F0B8-4239-997E-A5085E14E2BB}">
  <dimension ref="A1:B59"/>
  <sheetViews>
    <sheetView topLeftCell="A26" workbookViewId="0">
      <selection activeCell="A48" sqref="A48:A59"/>
    </sheetView>
  </sheetViews>
  <sheetFormatPr defaultRowHeight="14.4" x14ac:dyDescent="0.55000000000000004"/>
  <sheetData>
    <row r="1" spans="1:2" x14ac:dyDescent="0.55000000000000004">
      <c r="A1" s="20" t="s">
        <v>151</v>
      </c>
      <c r="B1" t="str">
        <f>VLOOKUP(A1,list!A:G,7,FALSE)</f>
        <v>control_D_10</v>
      </c>
    </row>
    <row r="2" spans="1:2" x14ac:dyDescent="0.55000000000000004">
      <c r="A2" s="20" t="s">
        <v>152</v>
      </c>
      <c r="B2" t="str">
        <f>VLOOKUP(A2,list!A:G,7,FALSE)</f>
        <v>control_D_10</v>
      </c>
    </row>
    <row r="3" spans="1:2" x14ac:dyDescent="0.55000000000000004">
      <c r="A3" s="20" t="s">
        <v>153</v>
      </c>
      <c r="B3" t="str">
        <f>VLOOKUP(A3,list!A:G,7,FALSE)</f>
        <v>control_D_10</v>
      </c>
    </row>
    <row r="4" spans="1:2" x14ac:dyDescent="0.55000000000000004">
      <c r="A4" s="20" t="s">
        <v>154</v>
      </c>
      <c r="B4" t="str">
        <f>VLOOKUP(A4,list!A:G,7,FALSE)</f>
        <v>control_D_10</v>
      </c>
    </row>
    <row r="5" spans="1:2" x14ac:dyDescent="0.55000000000000004">
      <c r="A5" s="20" t="s">
        <v>155</v>
      </c>
      <c r="B5" t="str">
        <f>VLOOKUP(A5,list!A:G,7,FALSE)</f>
        <v>control_D_10</v>
      </c>
    </row>
    <row r="6" spans="1:2" x14ac:dyDescent="0.55000000000000004">
      <c r="A6" s="20" t="s">
        <v>156</v>
      </c>
      <c r="B6" t="str">
        <f>VLOOKUP(A6,list!A:G,7,FALSE)</f>
        <v>control_D_10</v>
      </c>
    </row>
    <row r="7" spans="1:2" x14ac:dyDescent="0.55000000000000004">
      <c r="A7" s="20" t="s">
        <v>157</v>
      </c>
      <c r="B7" t="str">
        <f>VLOOKUP(A7,list!A:G,7,FALSE)</f>
        <v>control_D_10</v>
      </c>
    </row>
    <row r="8" spans="1:2" x14ac:dyDescent="0.55000000000000004">
      <c r="A8" s="20" t="s">
        <v>158</v>
      </c>
      <c r="B8" t="str">
        <f>VLOOKUP(A8,list!A:G,7,FALSE)</f>
        <v>control_D_10</v>
      </c>
    </row>
    <row r="9" spans="1:2" x14ac:dyDescent="0.55000000000000004">
      <c r="A9" s="20" t="s">
        <v>159</v>
      </c>
      <c r="B9" t="str">
        <f>VLOOKUP(A9,list!A:G,7,FALSE)</f>
        <v>control_D_10</v>
      </c>
    </row>
    <row r="10" spans="1:2" x14ac:dyDescent="0.55000000000000004">
      <c r="A10" s="20" t="s">
        <v>160</v>
      </c>
      <c r="B10" t="str">
        <f>VLOOKUP(A10,list!A:G,7,FALSE)</f>
        <v>control_D_10</v>
      </c>
    </row>
    <row r="11" spans="1:2" x14ac:dyDescent="0.55000000000000004">
      <c r="A11" s="20" t="s">
        <v>161</v>
      </c>
      <c r="B11" t="str">
        <f>VLOOKUP(A11,list!A:G,7,FALSE)</f>
        <v>control_D_10</v>
      </c>
    </row>
    <row r="12" spans="1:2" x14ac:dyDescent="0.55000000000000004">
      <c r="A12" s="20" t="s">
        <v>162</v>
      </c>
      <c r="B12" t="str">
        <f>VLOOKUP(A12,list!A:G,7,FALSE)</f>
        <v>control_D_10</v>
      </c>
    </row>
    <row r="13" spans="1:2" x14ac:dyDescent="0.55000000000000004">
      <c r="A13" s="20" t="s">
        <v>129</v>
      </c>
      <c r="B13" t="str">
        <f>VLOOKUP(A13,list!A:G,7,FALSE)</f>
        <v>heat_desiccation_D_10</v>
      </c>
    </row>
    <row r="14" spans="1:2" x14ac:dyDescent="0.55000000000000004">
      <c r="A14" s="20" t="s">
        <v>130</v>
      </c>
      <c r="B14" t="str">
        <f>VLOOKUP(A14,list!A:G,7,FALSE)</f>
        <v>heat_desiccation_D_10</v>
      </c>
    </row>
    <row r="15" spans="1:2" x14ac:dyDescent="0.55000000000000004">
      <c r="A15" s="20" t="s">
        <v>131</v>
      </c>
      <c r="B15" t="str">
        <f>VLOOKUP(A15,list!A:G,7,FALSE)</f>
        <v>heat_desiccation_D_10</v>
      </c>
    </row>
    <row r="16" spans="1:2" x14ac:dyDescent="0.55000000000000004">
      <c r="A16" s="20" t="s">
        <v>132</v>
      </c>
      <c r="B16" t="str">
        <f>VLOOKUP(A16,list!A:G,7,FALSE)</f>
        <v>heat_desiccation_D_10</v>
      </c>
    </row>
    <row r="17" spans="1:2" x14ac:dyDescent="0.55000000000000004">
      <c r="A17" s="20" t="s">
        <v>133</v>
      </c>
      <c r="B17" t="str">
        <f>VLOOKUP(A17,list!A:G,7,FALSE)</f>
        <v>heat_desiccation_D_10</v>
      </c>
    </row>
    <row r="18" spans="1:2" x14ac:dyDescent="0.55000000000000004">
      <c r="A18" s="20" t="s">
        <v>134</v>
      </c>
      <c r="B18" t="str">
        <f>VLOOKUP(A18,list!A:G,7,FALSE)</f>
        <v>heat_desiccation_D_10</v>
      </c>
    </row>
    <row r="19" spans="1:2" x14ac:dyDescent="0.55000000000000004">
      <c r="A19" s="20" t="s">
        <v>135</v>
      </c>
      <c r="B19" t="str">
        <f>VLOOKUP(A19,list!A:G,7,FALSE)</f>
        <v>heat_desiccation_D_10</v>
      </c>
    </row>
    <row r="20" spans="1:2" x14ac:dyDescent="0.55000000000000004">
      <c r="A20" s="20" t="s">
        <v>136</v>
      </c>
      <c r="B20" t="str">
        <f>VLOOKUP(A20,list!A:G,7,FALSE)</f>
        <v>heat_desiccation_D_10</v>
      </c>
    </row>
    <row r="21" spans="1:2" x14ac:dyDescent="0.55000000000000004">
      <c r="A21" s="20" t="s">
        <v>137</v>
      </c>
      <c r="B21" t="str">
        <f>VLOOKUP(A21,list!A:G,7,FALSE)</f>
        <v>heat_desiccation_D_10</v>
      </c>
    </row>
    <row r="22" spans="1:2" x14ac:dyDescent="0.55000000000000004">
      <c r="A22" s="20" t="s">
        <v>138</v>
      </c>
      <c r="B22" t="str">
        <f>VLOOKUP(A22,list!A:G,7,FALSE)</f>
        <v>heat_desiccation_D_10</v>
      </c>
    </row>
    <row r="23" spans="1:2" x14ac:dyDescent="0.55000000000000004">
      <c r="A23" s="20" t="s">
        <v>139</v>
      </c>
      <c r="B23" t="str">
        <f>VLOOKUP(A23,list!A:G,7,FALSE)</f>
        <v>heat_desiccation_D_10</v>
      </c>
    </row>
    <row r="24" spans="1:2" x14ac:dyDescent="0.55000000000000004">
      <c r="A24" s="20" t="s">
        <v>126</v>
      </c>
      <c r="B24" t="str">
        <f>VLOOKUP(A24,list!A:G,7,FALSE)</f>
        <v>heat_desiccation_T_5</v>
      </c>
    </row>
    <row r="25" spans="1:2" x14ac:dyDescent="0.55000000000000004">
      <c r="A25" s="20" t="s">
        <v>140</v>
      </c>
      <c r="B25" t="str">
        <f>VLOOKUP(A25,list!A:G,7,FALSE)</f>
        <v>heat_desiccation_T_10</v>
      </c>
    </row>
    <row r="26" spans="1:2" x14ac:dyDescent="0.55000000000000004">
      <c r="A26" s="20" t="s">
        <v>141</v>
      </c>
      <c r="B26" t="str">
        <f>VLOOKUP(A26,list!A:G,7,FALSE)</f>
        <v>heat_desiccation_T_10</v>
      </c>
    </row>
    <row r="27" spans="1:2" x14ac:dyDescent="0.55000000000000004">
      <c r="A27" s="20" t="s">
        <v>142</v>
      </c>
      <c r="B27" t="str">
        <f>VLOOKUP(A27,list!A:G,7,FALSE)</f>
        <v>heat_desiccation_T_10</v>
      </c>
    </row>
    <row r="28" spans="1:2" x14ac:dyDescent="0.55000000000000004">
      <c r="A28" s="20" t="s">
        <v>143</v>
      </c>
      <c r="B28" t="str">
        <f>VLOOKUP(A28,list!A:G,7,FALSE)</f>
        <v>heat_desiccation_T_10</v>
      </c>
    </row>
    <row r="29" spans="1:2" x14ac:dyDescent="0.55000000000000004">
      <c r="A29" s="20" t="s">
        <v>144</v>
      </c>
      <c r="B29" t="str">
        <f>VLOOKUP(A29,list!A:G,7,FALSE)</f>
        <v>heat_desiccation_T_10</v>
      </c>
    </row>
    <row r="30" spans="1:2" x14ac:dyDescent="0.55000000000000004">
      <c r="A30" s="20" t="s">
        <v>145</v>
      </c>
      <c r="B30" t="str">
        <f>VLOOKUP(A30,list!A:G,7,FALSE)</f>
        <v>heat_desiccation_T_10</v>
      </c>
    </row>
    <row r="31" spans="1:2" x14ac:dyDescent="0.55000000000000004">
      <c r="A31" s="20" t="s">
        <v>146</v>
      </c>
      <c r="B31" t="str">
        <f>VLOOKUP(A31,list!A:G,7,FALSE)</f>
        <v>heat_desiccation_T_10</v>
      </c>
    </row>
    <row r="32" spans="1:2" x14ac:dyDescent="0.55000000000000004">
      <c r="A32" s="20" t="s">
        <v>147</v>
      </c>
      <c r="B32" t="str">
        <f>VLOOKUP(A32,list!A:G,7,FALSE)</f>
        <v>heat_desiccation_T_10</v>
      </c>
    </row>
    <row r="33" spans="1:2" x14ac:dyDescent="0.55000000000000004">
      <c r="A33" s="20" t="s">
        <v>148</v>
      </c>
      <c r="B33" t="str">
        <f>VLOOKUP(A33,list!A:G,7,FALSE)</f>
        <v>heat_desiccation_T_10</v>
      </c>
    </row>
    <row r="34" spans="1:2" x14ac:dyDescent="0.55000000000000004">
      <c r="A34" s="20" t="s">
        <v>149</v>
      </c>
      <c r="B34" t="str">
        <f>VLOOKUP(A34,list!A:G,7,FALSE)</f>
        <v>heat_desiccation_T_10</v>
      </c>
    </row>
    <row r="35" spans="1:2" x14ac:dyDescent="0.55000000000000004">
      <c r="A35" s="20" t="s">
        <v>150</v>
      </c>
      <c r="B35" t="str">
        <f>VLOOKUP(A35,list!A:G,7,FALSE)</f>
        <v>heat_desiccation_T_10</v>
      </c>
    </row>
    <row r="36" spans="1:2" x14ac:dyDescent="0.55000000000000004">
      <c r="A36" s="20" t="s">
        <v>163</v>
      </c>
      <c r="B36" t="str">
        <f>VLOOKUP(A36,list!A:G,7,FALSE)</f>
        <v>control_T_10</v>
      </c>
    </row>
    <row r="37" spans="1:2" x14ac:dyDescent="0.55000000000000004">
      <c r="A37" s="20" t="s">
        <v>164</v>
      </c>
      <c r="B37" t="str">
        <f>VLOOKUP(A37,list!A:G,7,FALSE)</f>
        <v>control_T_10</v>
      </c>
    </row>
    <row r="38" spans="1:2" x14ac:dyDescent="0.55000000000000004">
      <c r="A38" s="20" t="s">
        <v>165</v>
      </c>
      <c r="B38" t="str">
        <f>VLOOKUP(A38,list!A:G,7,FALSE)</f>
        <v>control_T_10</v>
      </c>
    </row>
    <row r="39" spans="1:2" x14ac:dyDescent="0.55000000000000004">
      <c r="A39" s="20" t="s">
        <v>166</v>
      </c>
      <c r="B39" t="str">
        <f>VLOOKUP(A39,list!A:G,7,FALSE)</f>
        <v>control_T_10</v>
      </c>
    </row>
    <row r="40" spans="1:2" x14ac:dyDescent="0.55000000000000004">
      <c r="A40" s="20" t="s">
        <v>167</v>
      </c>
      <c r="B40" t="str">
        <f>VLOOKUP(A40,list!A:G,7,FALSE)</f>
        <v>control_T_10</v>
      </c>
    </row>
    <row r="41" spans="1:2" x14ac:dyDescent="0.55000000000000004">
      <c r="A41" s="20" t="s">
        <v>168</v>
      </c>
      <c r="B41" t="str">
        <f>VLOOKUP(A41,list!A:G,7,FALSE)</f>
        <v>control_T_10</v>
      </c>
    </row>
    <row r="42" spans="1:2" x14ac:dyDescent="0.55000000000000004">
      <c r="A42" s="20" t="s">
        <v>169</v>
      </c>
      <c r="B42" t="str">
        <f>VLOOKUP(A42,list!A:G,7,FALSE)</f>
        <v>control_T_10</v>
      </c>
    </row>
    <row r="43" spans="1:2" x14ac:dyDescent="0.55000000000000004">
      <c r="A43" s="20" t="s">
        <v>170</v>
      </c>
      <c r="B43" t="str">
        <f>VLOOKUP(A43,list!A:G,7,FALSE)</f>
        <v>control_T_10</v>
      </c>
    </row>
    <row r="44" spans="1:2" x14ac:dyDescent="0.55000000000000004">
      <c r="A44" s="20" t="s">
        <v>171</v>
      </c>
      <c r="B44" t="str">
        <f>VLOOKUP(A44,list!A:G,7,FALSE)</f>
        <v>control_T_10</v>
      </c>
    </row>
    <row r="45" spans="1:2" x14ac:dyDescent="0.55000000000000004">
      <c r="A45" s="20" t="s">
        <v>172</v>
      </c>
      <c r="B45" t="str">
        <f>VLOOKUP(A45,list!A:G,7,FALSE)</f>
        <v>control_T_10</v>
      </c>
    </row>
    <row r="46" spans="1:2" x14ac:dyDescent="0.55000000000000004">
      <c r="A46" s="20" t="s">
        <v>173</v>
      </c>
      <c r="B46" t="str">
        <f>VLOOKUP(A46,list!A:G,7,FALSE)</f>
        <v>control_T_10</v>
      </c>
    </row>
    <row r="47" spans="1:2" x14ac:dyDescent="0.55000000000000004">
      <c r="A47" s="20" t="s">
        <v>174</v>
      </c>
      <c r="B47" t="str">
        <f>VLOOKUP(A47,list!A:G,7,FALSE)</f>
        <v>control_T_10</v>
      </c>
    </row>
    <row r="48" spans="1:2" x14ac:dyDescent="0.55000000000000004">
      <c r="A48" s="3" t="s">
        <v>29</v>
      </c>
    </row>
    <row r="49" spans="1:1" x14ac:dyDescent="0.55000000000000004">
      <c r="A49" s="3" t="s">
        <v>30</v>
      </c>
    </row>
    <row r="50" spans="1:1" x14ac:dyDescent="0.55000000000000004">
      <c r="A50" s="3" t="s">
        <v>31</v>
      </c>
    </row>
    <row r="51" spans="1:1" x14ac:dyDescent="0.55000000000000004">
      <c r="A51" s="3" t="s">
        <v>32</v>
      </c>
    </row>
    <row r="52" spans="1:1" x14ac:dyDescent="0.55000000000000004">
      <c r="A52" s="3" t="s">
        <v>33</v>
      </c>
    </row>
    <row r="53" spans="1:1" x14ac:dyDescent="0.55000000000000004">
      <c r="A53" s="3" t="s">
        <v>34</v>
      </c>
    </row>
    <row r="54" spans="1:1" x14ac:dyDescent="0.55000000000000004">
      <c r="A54" s="3" t="s">
        <v>39</v>
      </c>
    </row>
    <row r="55" spans="1:1" x14ac:dyDescent="0.55000000000000004">
      <c r="A55" s="3" t="s">
        <v>40</v>
      </c>
    </row>
    <row r="56" spans="1:1" x14ac:dyDescent="0.55000000000000004">
      <c r="A56" s="3" t="s">
        <v>42</v>
      </c>
    </row>
    <row r="57" spans="1:1" x14ac:dyDescent="0.55000000000000004">
      <c r="A57" s="3" t="s">
        <v>43</v>
      </c>
    </row>
    <row r="58" spans="1:1" x14ac:dyDescent="0.55000000000000004">
      <c r="A58" s="3" t="s">
        <v>44</v>
      </c>
    </row>
    <row r="59" spans="1:1" x14ac:dyDescent="0.55000000000000004">
      <c r="A59" s="3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6770-F1D0-4796-A302-35FD92310A46}">
  <dimension ref="B2:N10"/>
  <sheetViews>
    <sheetView workbookViewId="0">
      <selection activeCell="C8" sqref="C8"/>
    </sheetView>
  </sheetViews>
  <sheetFormatPr defaultRowHeight="14.4" x14ac:dyDescent="0.55000000000000004"/>
  <cols>
    <col min="2" max="2" width="5.3671875" style="1" customWidth="1"/>
    <col min="3" max="14" width="5.734375" style="1" customWidth="1"/>
  </cols>
  <sheetData>
    <row r="2" spans="2:14" x14ac:dyDescent="0.55000000000000004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55000000000000004">
      <c r="B3" s="1" t="s">
        <v>183</v>
      </c>
      <c r="C3" s="13">
        <f>RNA!D3</f>
        <v>1</v>
      </c>
      <c r="D3" s="13">
        <f>RNA!D11</f>
        <v>9</v>
      </c>
      <c r="E3" s="9">
        <f>RNA!D19</f>
        <v>17</v>
      </c>
      <c r="F3" s="12">
        <f>RNA!D27</f>
        <v>25</v>
      </c>
      <c r="G3" s="12">
        <f>RNA!D35</f>
        <v>33</v>
      </c>
      <c r="H3" s="8">
        <f>RNA!D43</f>
        <v>41</v>
      </c>
      <c r="I3" s="11">
        <f>RNA!D51</f>
        <v>49</v>
      </c>
      <c r="J3" s="11">
        <f>RNA!D59</f>
        <v>57</v>
      </c>
      <c r="K3" s="10">
        <f>RNA!D67</f>
        <v>65</v>
      </c>
    </row>
    <row r="4" spans="2:14" x14ac:dyDescent="0.55000000000000004">
      <c r="B4" s="1" t="s">
        <v>184</v>
      </c>
      <c r="C4" s="13">
        <f>RNA!D4</f>
        <v>2</v>
      </c>
      <c r="D4" s="13">
        <f>RNA!D12</f>
        <v>10</v>
      </c>
      <c r="E4" s="9">
        <f>RNA!D20</f>
        <v>18</v>
      </c>
      <c r="F4" s="12">
        <f>RNA!D28</f>
        <v>26</v>
      </c>
      <c r="G4" s="12">
        <f>RNA!D36</f>
        <v>34</v>
      </c>
      <c r="H4" s="8">
        <f>RNA!D44</f>
        <v>42</v>
      </c>
      <c r="I4" s="11">
        <f>RNA!D52</f>
        <v>50</v>
      </c>
      <c r="J4" s="11">
        <f>RNA!D60</f>
        <v>58</v>
      </c>
      <c r="K4" s="10">
        <f>RNA!D68</f>
        <v>66</v>
      </c>
    </row>
    <row r="5" spans="2:14" x14ac:dyDescent="0.55000000000000004">
      <c r="B5" s="1" t="s">
        <v>185</v>
      </c>
      <c r="C5" s="13">
        <f>RNA!D5</f>
        <v>3</v>
      </c>
      <c r="D5" s="13">
        <f>RNA!D13</f>
        <v>11</v>
      </c>
      <c r="E5" s="9">
        <f>RNA!D21</f>
        <v>19</v>
      </c>
      <c r="F5" s="12">
        <f>RNA!D29</f>
        <v>27</v>
      </c>
      <c r="G5" s="12">
        <f>RNA!D37</f>
        <v>35</v>
      </c>
      <c r="H5" s="8">
        <f>RNA!D45</f>
        <v>43</v>
      </c>
      <c r="I5" s="11">
        <f>RNA!D53</f>
        <v>51</v>
      </c>
      <c r="J5" s="11">
        <f>RNA!D61</f>
        <v>59</v>
      </c>
      <c r="K5" s="10">
        <f>RNA!D69</f>
        <v>67</v>
      </c>
    </row>
    <row r="6" spans="2:14" x14ac:dyDescent="0.55000000000000004">
      <c r="B6" s="1" t="s">
        <v>127</v>
      </c>
      <c r="C6" s="13">
        <f>RNA!D6</f>
        <v>4</v>
      </c>
      <c r="D6" s="13">
        <f>RNA!D14</f>
        <v>12</v>
      </c>
      <c r="E6" s="9">
        <f>RNA!D22</f>
        <v>20</v>
      </c>
      <c r="F6" s="12">
        <f>RNA!D30</f>
        <v>28</v>
      </c>
      <c r="G6" s="12">
        <f>RNA!D38</f>
        <v>36</v>
      </c>
      <c r="H6" s="8">
        <f>RNA!D46</f>
        <v>44</v>
      </c>
      <c r="I6" s="11">
        <f>RNA!D54</f>
        <v>52</v>
      </c>
      <c r="J6" s="11">
        <f>RNA!D62</f>
        <v>60</v>
      </c>
      <c r="K6" s="10">
        <f>RNA!D70</f>
        <v>68</v>
      </c>
    </row>
    <row r="7" spans="2:14" x14ac:dyDescent="0.55000000000000004">
      <c r="B7" s="1" t="s">
        <v>186</v>
      </c>
      <c r="C7" s="13">
        <f>RNA!D7</f>
        <v>5</v>
      </c>
      <c r="D7" s="9">
        <f>RNA!D15</f>
        <v>13</v>
      </c>
      <c r="E7" s="9">
        <f>RNA!D23</f>
        <v>21</v>
      </c>
      <c r="F7" s="12">
        <f>RNA!D31</f>
        <v>29</v>
      </c>
      <c r="G7" s="8">
        <f>RNA!D39</f>
        <v>37</v>
      </c>
      <c r="H7" s="8">
        <f>RNA!D47</f>
        <v>45</v>
      </c>
      <c r="I7" s="11">
        <f>RNA!D55</f>
        <v>53</v>
      </c>
      <c r="J7" s="10">
        <f>RNA!D63</f>
        <v>61</v>
      </c>
      <c r="K7" s="10">
        <f>RNA!D71</f>
        <v>69</v>
      </c>
    </row>
    <row r="8" spans="2:14" x14ac:dyDescent="0.55000000000000004">
      <c r="B8" s="1" t="s">
        <v>187</v>
      </c>
      <c r="C8" s="13">
        <f>RNA!D8</f>
        <v>6</v>
      </c>
      <c r="D8" s="9">
        <f>RNA!D16</f>
        <v>14</v>
      </c>
      <c r="E8" s="9">
        <f>RNA!D24</f>
        <v>22</v>
      </c>
      <c r="F8" s="12">
        <f>RNA!D32</f>
        <v>30</v>
      </c>
      <c r="G8" s="8">
        <f>RNA!D40</f>
        <v>38</v>
      </c>
      <c r="H8" s="8">
        <f>RNA!D48</f>
        <v>46</v>
      </c>
      <c r="I8" s="11">
        <f>RNA!D56</f>
        <v>54</v>
      </c>
      <c r="J8" s="10">
        <f>RNA!D64</f>
        <v>62</v>
      </c>
      <c r="K8" s="10">
        <f>RNA!D72</f>
        <v>70</v>
      </c>
    </row>
    <row r="9" spans="2:14" x14ac:dyDescent="0.55000000000000004">
      <c r="B9" s="1" t="s">
        <v>188</v>
      </c>
      <c r="C9" s="13">
        <f>RNA!D9</f>
        <v>7</v>
      </c>
      <c r="D9" s="9">
        <f>RNA!D17</f>
        <v>15</v>
      </c>
      <c r="E9" s="9">
        <f>RNA!D25</f>
        <v>23</v>
      </c>
      <c r="F9" s="12">
        <f>RNA!D33</f>
        <v>31</v>
      </c>
      <c r="G9" s="8">
        <f>RNA!D41</f>
        <v>39</v>
      </c>
      <c r="H9" s="8">
        <f>RNA!D49</f>
        <v>47</v>
      </c>
      <c r="I9" s="11">
        <f>RNA!D57</f>
        <v>55</v>
      </c>
      <c r="J9" s="10">
        <f>RNA!D65</f>
        <v>63</v>
      </c>
      <c r="K9" s="10">
        <f>RNA!D73</f>
        <v>71</v>
      </c>
    </row>
    <row r="10" spans="2:14" x14ac:dyDescent="0.55000000000000004">
      <c r="B10" s="1" t="s">
        <v>189</v>
      </c>
      <c r="C10" s="13">
        <f>RNA!D10</f>
        <v>8</v>
      </c>
      <c r="D10" s="9">
        <f>RNA!D18</f>
        <v>16</v>
      </c>
      <c r="E10" s="9">
        <f>RNA!D26</f>
        <v>24</v>
      </c>
      <c r="F10" s="12">
        <f>RNA!D34</f>
        <v>32</v>
      </c>
      <c r="G10" s="8">
        <f>RNA!D42</f>
        <v>40</v>
      </c>
      <c r="H10" s="8">
        <f>RNA!D50</f>
        <v>48</v>
      </c>
      <c r="I10" s="11">
        <f>RNA!D58</f>
        <v>56</v>
      </c>
      <c r="J10" s="10">
        <f>RNA!D66</f>
        <v>64</v>
      </c>
      <c r="K10" s="10">
        <f>RNA!D74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list</vt:lpstr>
      <vt:lpstr>RNA</vt:lpstr>
      <vt:lpstr>Sheet3</vt:lpstr>
      <vt:lpstr>old_tubes</vt:lpstr>
      <vt:lpstr>96-well</vt:lpstr>
      <vt:lpstr>Sheet4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2022-01-18T17:47:32Z</cp:lastPrinted>
  <dcterms:created xsi:type="dcterms:W3CDTF">2021-10-05T16:26:06Z</dcterms:created>
  <dcterms:modified xsi:type="dcterms:W3CDTF">2022-02-04T17:17:14Z</dcterms:modified>
</cp:coreProperties>
</file>