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2"/>
  </bookViews>
  <sheets>
    <sheet name="price" sheetId="1" r:id="rId1"/>
    <sheet name="impact" sheetId="2" r:id="rId2"/>
    <sheet name="vat" sheetId="3" r:id="rId3"/>
  </sheets>
  <calcPr calcId="145621"/>
</workbook>
</file>

<file path=xl/calcChain.xml><?xml version="1.0" encoding="utf-8"?>
<calcChain xmlns="http://schemas.openxmlformats.org/spreadsheetml/2006/main">
  <c r="G6" i="3" l="1"/>
  <c r="I6" i="3" s="1"/>
  <c r="J6" i="3" s="1"/>
  <c r="G10" i="3"/>
  <c r="C10" i="3"/>
  <c r="D10" i="3" s="1"/>
  <c r="F10" i="3" s="1"/>
  <c r="F6" i="3" l="1"/>
  <c r="C6" i="3"/>
  <c r="D6" i="3" s="1"/>
  <c r="C2" i="3"/>
  <c r="D2" i="3" s="1"/>
  <c r="I10" i="3" l="1"/>
  <c r="J10" i="3" s="1"/>
  <c r="F2" i="3"/>
  <c r="G2" i="3"/>
  <c r="G10" i="1"/>
  <c r="I2" i="3" l="1"/>
  <c r="J2" i="3" s="1"/>
  <c r="A4" i="2"/>
  <c r="D4" i="2" s="1"/>
  <c r="A1" i="2"/>
  <c r="C4" i="2" l="1"/>
  <c r="B4" i="2"/>
  <c r="G4" i="2" s="1"/>
  <c r="I4" i="2" s="1"/>
  <c r="B27" i="1" l="1"/>
  <c r="A22" i="1"/>
  <c r="B15" i="1"/>
  <c r="E6" i="1"/>
  <c r="F6" i="1" s="1"/>
  <c r="E5" i="1"/>
  <c r="F5" i="1" s="1"/>
  <c r="E4" i="1"/>
  <c r="F4" i="1" s="1"/>
  <c r="E3" i="1"/>
  <c r="F3" i="1" s="1"/>
  <c r="A10" i="1"/>
  <c r="A28" i="1" s="1"/>
  <c r="F10" i="1" l="1"/>
  <c r="B28" i="1" l="1"/>
  <c r="F28" i="1" s="1"/>
  <c r="B16" i="1"/>
  <c r="E16" i="1" s="1"/>
  <c r="F16" i="1" s="1"/>
  <c r="B17" i="1"/>
  <c r="E17" i="1" s="1"/>
  <c r="F17" i="1" s="1"/>
  <c r="B18" i="1"/>
  <c r="E18" i="1" s="1"/>
  <c r="F18" i="1" s="1"/>
  <c r="F22" i="1" l="1"/>
  <c r="G22" i="1" l="1"/>
  <c r="H22" i="1" s="1"/>
  <c r="G28" i="1"/>
  <c r="H28" i="1" s="1"/>
</calcChain>
</file>

<file path=xl/comments1.xml><?xml version="1.0" encoding="utf-8"?>
<comments xmlns="http://schemas.openxmlformats.org/spreadsheetml/2006/main">
  <authors>
    <author>Cem Selman</author>
  </authors>
  <commentList>
    <comment ref="G10" authorId="0">
      <text>
        <r>
          <rPr>
            <b/>
            <sz val="9"/>
            <color indexed="81"/>
            <rFont val="Tahoma"/>
            <charset val="1"/>
          </rPr>
          <t>Cem Selman:</t>
        </r>
        <r>
          <rPr>
            <sz val="9"/>
            <color indexed="81"/>
            <rFont val="Tahoma"/>
            <charset val="1"/>
          </rPr>
          <t xml:space="preserve">
floating number is rounded to 2-digit</t>
        </r>
      </text>
    </comment>
  </commentList>
</comments>
</file>

<file path=xl/sharedStrings.xml><?xml version="1.0" encoding="utf-8"?>
<sst xmlns="http://schemas.openxmlformats.org/spreadsheetml/2006/main" count="57" uniqueCount="44">
  <si>
    <t>birim maliyet fiyatı</t>
  </si>
  <si>
    <t>döviz cinsi</t>
  </si>
  <si>
    <t>USD</t>
  </si>
  <si>
    <t>TRL</t>
  </si>
  <si>
    <t>EUR</t>
  </si>
  <si>
    <t>GBP</t>
  </si>
  <si>
    <t>döviz kuru</t>
  </si>
  <si>
    <t>her stok girişi için satın alma maliyeti TRL</t>
  </si>
  <si>
    <t>Toplam stok miktar</t>
  </si>
  <si>
    <t>Satın alma birim maliyeti TRL</t>
  </si>
  <si>
    <t>Toplam satın alma maliyeti TRL</t>
  </si>
  <si>
    <t>satış miktarı</t>
  </si>
  <si>
    <t>stok miktarı</t>
  </si>
  <si>
    <t>ciro-revenue TRL</t>
  </si>
  <si>
    <t>birim satış fiyatı TRL</t>
  </si>
  <si>
    <t>Toplam satış miktarı</t>
  </si>
  <si>
    <t>Toplam satış cirosu TRL</t>
  </si>
  <si>
    <t>STOK</t>
  </si>
  <si>
    <t>Kalan stok</t>
  </si>
  <si>
    <t>Toplam stok maliyeti TRL</t>
  </si>
  <si>
    <t>Net kar TRL</t>
  </si>
  <si>
    <t>birim maliyet fiyatı TRL</t>
  </si>
  <si>
    <t>ASP Ort Satış Fiyatı TRL</t>
  </si>
  <si>
    <t>Gerçek Satış Marjı %</t>
  </si>
  <si>
    <t>Marj %</t>
  </si>
  <si>
    <t>indirim %</t>
  </si>
  <si>
    <t>Net Marj - Karlılık %</t>
  </si>
  <si>
    <t>SATIN ALMA HAREKETLERİ - productattributemovement</t>
  </si>
  <si>
    <t>SATIŞ HAREKETLERİ - productsales</t>
  </si>
  <si>
    <t>impactWeight</t>
  </si>
  <si>
    <t>impactPrice</t>
  </si>
  <si>
    <t>productId</t>
  </si>
  <si>
    <t>productattributeId</t>
  </si>
  <si>
    <t>productMargin</t>
  </si>
  <si>
    <t>ProductDiscount</t>
  </si>
  <si>
    <t>productattributePriceImpact</t>
  </si>
  <si>
    <t>productPriceBVat</t>
  </si>
  <si>
    <t>productPriceAVat</t>
  </si>
  <si>
    <t>taxonomyRate</t>
  </si>
  <si>
    <t>KDV TL</t>
  </si>
  <si>
    <t>KDV %</t>
  </si>
  <si>
    <t>Marj TL</t>
  </si>
  <si>
    <t>Discount %</t>
  </si>
  <si>
    <t>Discount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</si>
</sst>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0" fontId="0" fillId="2" borderId="0" xfId="0" applyFill="1"/>
    <xf numFmtId="9" fontId="0" fillId="0" borderId="0" xfId="1" applyFont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G10" sqref="G10"/>
    </sheetView>
  </sheetViews>
  <sheetFormatPr defaultRowHeight="15" x14ac:dyDescent="0.25"/>
  <cols>
    <col min="1" max="1" width="24.28515625" bestFit="1" customWidth="1"/>
    <col min="2" max="2" width="26.85546875" bestFit="1" customWidth="1"/>
    <col min="3" max="4" width="10.140625" bestFit="1" customWidth="1"/>
    <col min="5" max="5" width="21.5703125" bestFit="1" customWidth="1"/>
    <col min="6" max="6" width="37.7109375" bestFit="1" customWidth="1"/>
    <col min="7" max="7" width="26.85546875" bestFit="1" customWidth="1"/>
    <col min="8" max="8" width="18.7109375" bestFit="1" customWidth="1"/>
  </cols>
  <sheetData>
    <row r="1" spans="1:7" x14ac:dyDescent="0.25">
      <c r="A1" s="3" t="s">
        <v>27</v>
      </c>
    </row>
    <row r="2" spans="1:7" x14ac:dyDescent="0.25">
      <c r="A2" t="s">
        <v>12</v>
      </c>
      <c r="B2" t="s">
        <v>0</v>
      </c>
      <c r="C2" t="s">
        <v>1</v>
      </c>
      <c r="D2" t="s">
        <v>6</v>
      </c>
      <c r="E2" t="s">
        <v>21</v>
      </c>
      <c r="F2" t="s">
        <v>7</v>
      </c>
    </row>
    <row r="3" spans="1:7" x14ac:dyDescent="0.25">
      <c r="A3">
        <v>12</v>
      </c>
      <c r="B3" s="1">
        <v>10</v>
      </c>
      <c r="C3" t="s">
        <v>3</v>
      </c>
      <c r="D3" s="2">
        <v>1</v>
      </c>
      <c r="E3" s="2">
        <f>B3*D3</f>
        <v>10</v>
      </c>
      <c r="F3" s="1">
        <f>A3*E3</f>
        <v>120</v>
      </c>
    </row>
    <row r="4" spans="1:7" x14ac:dyDescent="0.25">
      <c r="A4">
        <v>32</v>
      </c>
      <c r="B4" s="1">
        <v>9</v>
      </c>
      <c r="C4" t="s">
        <v>2</v>
      </c>
      <c r="D4" s="2">
        <v>1.84</v>
      </c>
      <c r="E4" s="2">
        <f>B4*D4</f>
        <v>16.560000000000002</v>
      </c>
      <c r="F4" s="1">
        <f>A4*E4</f>
        <v>529.92000000000007</v>
      </c>
    </row>
    <row r="5" spans="1:7" x14ac:dyDescent="0.25">
      <c r="A5">
        <v>5</v>
      </c>
      <c r="B5" s="1">
        <v>11</v>
      </c>
      <c r="C5" t="s">
        <v>5</v>
      </c>
      <c r="D5" s="2">
        <v>2.9020999999999999</v>
      </c>
      <c r="E5" s="2">
        <f>B5*D5</f>
        <v>31.923099999999998</v>
      </c>
      <c r="F5" s="1">
        <f>A5*E5</f>
        <v>159.6155</v>
      </c>
    </row>
    <row r="6" spans="1:7" x14ac:dyDescent="0.25">
      <c r="A6">
        <v>1</v>
      </c>
      <c r="B6" s="1">
        <v>46.2</v>
      </c>
      <c r="C6" t="s">
        <v>4</v>
      </c>
      <c r="D6" s="2">
        <v>2.5379999999999998</v>
      </c>
      <c r="E6" s="2">
        <f>B6*D6</f>
        <v>117.2556</v>
      </c>
      <c r="F6" s="1">
        <f>A6*E6</f>
        <v>117.2556</v>
      </c>
    </row>
    <row r="7" spans="1:7" x14ac:dyDescent="0.25">
      <c r="B7" s="1"/>
      <c r="F7" s="1"/>
    </row>
    <row r="9" spans="1:7" x14ac:dyDescent="0.25">
      <c r="A9" t="s">
        <v>8</v>
      </c>
      <c r="F9" t="s">
        <v>10</v>
      </c>
      <c r="G9" t="s">
        <v>9</v>
      </c>
    </row>
    <row r="10" spans="1:7" x14ac:dyDescent="0.25">
      <c r="A10">
        <f>SUM(A3:A7)</f>
        <v>50</v>
      </c>
      <c r="F10" s="1">
        <f>SUM(F3:F7)</f>
        <v>926.79110000000003</v>
      </c>
      <c r="G10" s="1">
        <f>ROUND(F10/A10,2)</f>
        <v>18.54</v>
      </c>
    </row>
    <row r="14" spans="1:7" x14ac:dyDescent="0.25">
      <c r="A14" s="3" t="s">
        <v>28</v>
      </c>
    </row>
    <row r="15" spans="1:7" x14ac:dyDescent="0.25">
      <c r="A15" t="s">
        <v>11</v>
      </c>
      <c r="B15" t="str">
        <f>G9</f>
        <v>Satın alma birim maliyeti TRL</v>
      </c>
      <c r="C15" t="s">
        <v>24</v>
      </c>
      <c r="D15" t="s">
        <v>25</v>
      </c>
      <c r="E15" t="s">
        <v>14</v>
      </c>
      <c r="F15" t="s">
        <v>13</v>
      </c>
    </row>
    <row r="16" spans="1:7" x14ac:dyDescent="0.25">
      <c r="A16">
        <v>25</v>
      </c>
      <c r="B16" s="1">
        <f>G10</f>
        <v>18.54</v>
      </c>
      <c r="C16" s="4">
        <v>1.1000000000000001</v>
      </c>
      <c r="D16" s="4">
        <v>0.5</v>
      </c>
      <c r="E16" s="1">
        <f>B16*(1+C16)*(1-D16)</f>
        <v>19.466999999999999</v>
      </c>
      <c r="F16" s="1">
        <f>A16*E16</f>
        <v>486.67499999999995</v>
      </c>
    </row>
    <row r="17" spans="1:8" x14ac:dyDescent="0.25">
      <c r="A17">
        <v>15</v>
      </c>
      <c r="B17" s="1">
        <f>G10</f>
        <v>18.54</v>
      </c>
      <c r="C17" s="4">
        <v>1.1000000000000001</v>
      </c>
      <c r="D17" s="4">
        <v>0.4</v>
      </c>
      <c r="E17" s="1">
        <f>B17*(1+C17)*(1-D17)</f>
        <v>23.360399999999998</v>
      </c>
      <c r="F17" s="1">
        <f>A17*E17</f>
        <v>350.40599999999995</v>
      </c>
    </row>
    <row r="18" spans="1:8" x14ac:dyDescent="0.25">
      <c r="A18">
        <v>10</v>
      </c>
      <c r="B18" s="1">
        <f>G10</f>
        <v>18.54</v>
      </c>
      <c r="C18" s="4">
        <v>1.1000000000000001</v>
      </c>
      <c r="D18" s="4">
        <v>0.35</v>
      </c>
      <c r="E18" s="1">
        <f>B18*(1+C18)*(1-D18)</f>
        <v>25.307099999999998</v>
      </c>
      <c r="F18" s="1">
        <f>A18*E18</f>
        <v>253.07099999999997</v>
      </c>
    </row>
    <row r="19" spans="1:8" x14ac:dyDescent="0.25">
      <c r="B19" s="1"/>
      <c r="F19" s="1"/>
    </row>
    <row r="21" spans="1:8" x14ac:dyDescent="0.25">
      <c r="A21" t="s">
        <v>15</v>
      </c>
      <c r="F21" t="s">
        <v>16</v>
      </c>
      <c r="G21" t="s">
        <v>22</v>
      </c>
      <c r="H21" t="s">
        <v>23</v>
      </c>
    </row>
    <row r="22" spans="1:8" x14ac:dyDescent="0.25">
      <c r="A22">
        <f>SUM(A16:A19)</f>
        <v>50</v>
      </c>
      <c r="F22" s="1">
        <f>SUM(F16:F19)</f>
        <v>1090.1519999999998</v>
      </c>
      <c r="G22" s="1">
        <f>F22/A22</f>
        <v>21.803039999999996</v>
      </c>
      <c r="H22" s="4">
        <f>(G22-G10)/G10</f>
        <v>0.17599999999999982</v>
      </c>
    </row>
    <row r="26" spans="1:8" x14ac:dyDescent="0.25">
      <c r="A26" s="3" t="s">
        <v>17</v>
      </c>
    </row>
    <row r="27" spans="1:8" x14ac:dyDescent="0.25">
      <c r="A27" t="s">
        <v>18</v>
      </c>
      <c r="B27" t="str">
        <f>G9</f>
        <v>Satın alma birim maliyeti TRL</v>
      </c>
      <c r="F27" t="s">
        <v>19</v>
      </c>
      <c r="G27" t="s">
        <v>20</v>
      </c>
      <c r="H27" t="s">
        <v>26</v>
      </c>
    </row>
    <row r="28" spans="1:8" x14ac:dyDescent="0.25">
      <c r="A28">
        <f>A10-A22</f>
        <v>0</v>
      </c>
      <c r="B28" s="1">
        <f>G10</f>
        <v>18.54</v>
      </c>
      <c r="F28" s="1">
        <f>A28*B28</f>
        <v>0</v>
      </c>
      <c r="G28" s="1">
        <f>F22-F10</f>
        <v>163.36089999999979</v>
      </c>
      <c r="H28" s="4">
        <f>G28/F10</f>
        <v>0.17626507203187405</v>
      </c>
    </row>
    <row r="30" spans="1:8" x14ac:dyDescent="0.25">
      <c r="A30" s="7" t="s">
        <v>31</v>
      </c>
      <c r="B30" s="7">
        <v>102</v>
      </c>
    </row>
    <row r="31" spans="1:8" x14ac:dyDescent="0.25">
      <c r="A31" s="7" t="s">
        <v>32</v>
      </c>
      <c r="B31" s="7">
        <v>787</v>
      </c>
    </row>
  </sheetData>
  <conditionalFormatting sqref="G28">
    <cfRule type="cellIs" dxfId="5" priority="5" operator="lessThan">
      <formula>0</formula>
    </cfRule>
    <cfRule type="cellIs" dxfId="4" priority="6" operator="lessThan">
      <formula>0</formula>
    </cfRule>
  </conditionalFormatting>
  <conditionalFormatting sqref="H22">
    <cfRule type="cellIs" dxfId="3" priority="4" operator="lessThan">
      <formula>0</formula>
    </cfRule>
  </conditionalFormatting>
  <conditionalFormatting sqref="A28">
    <cfRule type="cellIs" dxfId="2" priority="3" operator="lessThan">
      <formula>0</formula>
    </cfRule>
  </conditionalFormatting>
  <conditionalFormatting sqref="H28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3" sqref="D13"/>
    </sheetView>
  </sheetViews>
  <sheetFormatPr defaultColWidth="27" defaultRowHeight="15" x14ac:dyDescent="0.25"/>
  <cols>
    <col min="1" max="1" width="26.85546875" bestFit="1" customWidth="1"/>
    <col min="2" max="2" width="13.5703125" bestFit="1" customWidth="1"/>
    <col min="3" max="3" width="11.42578125" bestFit="1" customWidth="1"/>
    <col min="4" max="4" width="26.7109375" bestFit="1" customWidth="1"/>
    <col min="5" max="5" width="14.140625" bestFit="1" customWidth="1"/>
    <col min="6" max="6" width="15.7109375" bestFit="1" customWidth="1"/>
    <col min="7" max="7" width="16.5703125" bestFit="1" customWidth="1"/>
    <col min="8" max="8" width="14" bestFit="1" customWidth="1"/>
    <col min="9" max="9" width="16.7109375" bestFit="1" customWidth="1"/>
  </cols>
  <sheetData>
    <row r="1" spans="1:9" x14ac:dyDescent="0.25">
      <c r="A1" t="str">
        <f>price!G9</f>
        <v>Satın alma birim maliyeti TRL</v>
      </c>
      <c r="B1" t="s">
        <v>29</v>
      </c>
      <c r="C1" t="s">
        <v>30</v>
      </c>
      <c r="D1" t="s">
        <v>35</v>
      </c>
      <c r="E1" t="s">
        <v>33</v>
      </c>
      <c r="F1" t="s">
        <v>34</v>
      </c>
      <c r="G1" t="s">
        <v>36</v>
      </c>
      <c r="H1" t="s">
        <v>38</v>
      </c>
      <c r="I1" t="s">
        <v>37</v>
      </c>
    </row>
    <row r="2" spans="1:9" x14ac:dyDescent="0.25">
      <c r="B2" s="5">
        <v>0.1</v>
      </c>
      <c r="C2">
        <v>11</v>
      </c>
    </row>
    <row r="3" spans="1:9" x14ac:dyDescent="0.25">
      <c r="B3" s="5">
        <v>0.15</v>
      </c>
      <c r="C3">
        <v>5</v>
      </c>
    </row>
    <row r="4" spans="1:9" x14ac:dyDescent="0.25">
      <c r="A4" s="1">
        <f>price!G10</f>
        <v>18.54</v>
      </c>
      <c r="B4" s="5">
        <f>SUM(B2:B3)</f>
        <v>0.25</v>
      </c>
      <c r="C4">
        <f>SUM(C2:C3)</f>
        <v>16</v>
      </c>
      <c r="D4" s="6">
        <f>A4*(1+B4)+C4</f>
        <v>39.174999999999997</v>
      </c>
      <c r="E4" s="5">
        <v>1.1000000000000001</v>
      </c>
      <c r="F4" s="5">
        <v>0.7</v>
      </c>
      <c r="G4" s="6">
        <f>D4*(1+E4-F4)</f>
        <v>54.844999999999999</v>
      </c>
      <c r="H4" s="5">
        <v>0.08</v>
      </c>
      <c r="I4" s="2">
        <f>G4*(1+H4)</f>
        <v>59.232600000000005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  <col min="5" max="5" width="10.7109375" bestFit="1" customWidth="1"/>
    <col min="6" max="6" width="11" bestFit="1" customWidth="1"/>
    <col min="8" max="8" width="10.7109375" bestFit="1" customWidth="1"/>
    <col min="9" max="9" width="11" bestFit="1" customWidth="1"/>
  </cols>
  <sheetData>
    <row r="1" spans="1:10" x14ac:dyDescent="0.25">
      <c r="A1" s="9"/>
      <c r="B1" s="9" t="s">
        <v>40</v>
      </c>
      <c r="C1" s="9" t="s">
        <v>39</v>
      </c>
      <c r="D1" s="9"/>
      <c r="E1" s="9" t="s">
        <v>24</v>
      </c>
      <c r="F1" s="9" t="s">
        <v>41</v>
      </c>
      <c r="G1" s="9"/>
      <c r="H1" s="9" t="s">
        <v>42</v>
      </c>
      <c r="I1" s="9" t="s">
        <v>43</v>
      </c>
      <c r="J1" s="9"/>
    </row>
    <row r="2" spans="1:10" x14ac:dyDescent="0.25">
      <c r="A2" s="9">
        <v>100</v>
      </c>
      <c r="B2" s="10">
        <v>0.08</v>
      </c>
      <c r="C2" s="9">
        <f>A2*B2</f>
        <v>8</v>
      </c>
      <c r="D2" s="9">
        <f>A2+C2</f>
        <v>108</v>
      </c>
      <c r="E2" s="10">
        <v>0.2</v>
      </c>
      <c r="F2" s="9">
        <f>D2*E2</f>
        <v>21.6</v>
      </c>
      <c r="G2" s="9">
        <f>D2+F2</f>
        <v>129.6</v>
      </c>
      <c r="H2" s="10">
        <v>0.1</v>
      </c>
      <c r="I2" s="9">
        <f>G2*H2</f>
        <v>12.96</v>
      </c>
      <c r="J2" s="9">
        <f>G2-I2</f>
        <v>116.63999999999999</v>
      </c>
    </row>
    <row r="3" spans="1:10" x14ac:dyDescent="0.25">
      <c r="B3" s="8"/>
      <c r="E3" s="8"/>
    </row>
    <row r="4" spans="1:10" x14ac:dyDescent="0.25">
      <c r="B4" s="8"/>
      <c r="E4" s="8"/>
    </row>
    <row r="5" spans="1:10" x14ac:dyDescent="0.25">
      <c r="A5" s="11"/>
      <c r="B5" s="11" t="s">
        <v>24</v>
      </c>
      <c r="C5" s="11" t="s">
        <v>41</v>
      </c>
      <c r="D5" s="11"/>
      <c r="E5" s="11" t="s">
        <v>40</v>
      </c>
      <c r="F5" s="11" t="s">
        <v>39</v>
      </c>
      <c r="G5" s="11"/>
      <c r="H5" s="11" t="s">
        <v>42</v>
      </c>
      <c r="I5" s="11" t="s">
        <v>43</v>
      </c>
      <c r="J5" s="11"/>
    </row>
    <row r="6" spans="1:10" x14ac:dyDescent="0.25">
      <c r="A6" s="11">
        <v>100</v>
      </c>
      <c r="B6" s="12">
        <v>0.2</v>
      </c>
      <c r="C6" s="11">
        <f>A6*B6</f>
        <v>20</v>
      </c>
      <c r="D6" s="11">
        <f>A6+C6</f>
        <v>120</v>
      </c>
      <c r="E6" s="12">
        <v>0.08</v>
      </c>
      <c r="F6" s="11">
        <f>D6*E6</f>
        <v>9.6</v>
      </c>
      <c r="G6" s="11">
        <f>D6+F6</f>
        <v>129.6</v>
      </c>
      <c r="H6" s="12">
        <v>0.1</v>
      </c>
      <c r="I6" s="11">
        <f>G6*H6</f>
        <v>12.96</v>
      </c>
      <c r="J6" s="11">
        <f>G6-I6</f>
        <v>116.63999999999999</v>
      </c>
    </row>
    <row r="9" spans="1:10" x14ac:dyDescent="0.25">
      <c r="A9" s="9"/>
      <c r="B9" s="9" t="s">
        <v>24</v>
      </c>
      <c r="C9" s="9" t="s">
        <v>41</v>
      </c>
      <c r="D9" s="9"/>
      <c r="E9" s="9" t="s">
        <v>42</v>
      </c>
      <c r="F9" s="9" t="s">
        <v>43</v>
      </c>
      <c r="G9" s="9"/>
      <c r="H9" s="9" t="s">
        <v>40</v>
      </c>
      <c r="I9" s="9" t="s">
        <v>39</v>
      </c>
      <c r="J9" s="9"/>
    </row>
    <row r="10" spans="1:10" x14ac:dyDescent="0.25">
      <c r="A10" s="9">
        <v>100</v>
      </c>
      <c r="B10" s="10">
        <v>0.2</v>
      </c>
      <c r="C10" s="9">
        <f>A10*B10</f>
        <v>20</v>
      </c>
      <c r="D10" s="9">
        <f>A10+C10</f>
        <v>120</v>
      </c>
      <c r="E10" s="10">
        <v>0.1</v>
      </c>
      <c r="F10" s="9">
        <f>D10*E10</f>
        <v>12</v>
      </c>
      <c r="G10" s="9">
        <f>D10-F10</f>
        <v>108</v>
      </c>
      <c r="H10" s="10">
        <v>0.08</v>
      </c>
      <c r="I10" s="9">
        <f>G10*H10</f>
        <v>8.64</v>
      </c>
      <c r="J10" s="9">
        <f>G10+I10</f>
        <v>116.64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impact</vt:lpstr>
      <vt:lpstr>vat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Selman</dc:creator>
  <cp:lastModifiedBy>Cem Selman</cp:lastModifiedBy>
  <dcterms:created xsi:type="dcterms:W3CDTF">2011-10-16T09:20:50Z</dcterms:created>
  <dcterms:modified xsi:type="dcterms:W3CDTF">2011-12-17T05:47:11Z</dcterms:modified>
</cp:coreProperties>
</file>