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 sheetId="1" r:id="rId4"/>
    <sheet state="visible" name="GPLv3 licenc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4">
      <text>
        <t xml:space="preserve">BMJ June 2021 https://www.bmj.com/content/374/bmj.n1637</t>
      </text>
    </comment>
    <comment authorId="0" ref="D14">
      <text>
        <t xml:space="preserve">https://royalsocietypublishing.org/doi/10.1098/rsif.2020.0947#:~:text=The%20probability%20on%20the%20day,or%20way%20after%20symptom%20onset.</t>
      </text>
    </comment>
    <comment authorId="0" ref="G14">
      <text>
        <t xml:space="preserve">https://docs.google.com/document/d/16wvKNxJSn7EZeha-NYW5QQ3cUFu5tcQTA0DBvxxaRBU/edit</t>
      </text>
    </comment>
  </commentList>
</comments>
</file>

<file path=xl/sharedStrings.xml><?xml version="1.0" encoding="utf-8"?>
<sst xmlns="http://schemas.openxmlformats.org/spreadsheetml/2006/main" count="525" uniqueCount="525">
  <si>
    <t>Application number: 10028391</t>
  </si>
  <si>
    <t>Competition: Biomedical Catalyst 2021 Round 2: Feasibility &amp; Primer Awards</t>
  </si>
  <si>
    <t>Medichain Ltd</t>
  </si>
  <si>
    <t>Appendix to Q3</t>
  </si>
  <si>
    <t>Copyright 2021 M R Baker and E L Hawthorne. You may use this under open source license GPLv3 - see next sheet or https://www.gnu.org/licenses/gpl-3.0.txt</t>
  </si>
  <si>
    <t>Modelling the effects of early testing with CLDC vs PCR and Lateral Flow</t>
  </si>
  <si>
    <t>For use in Surge Testing, Mass Testing, TTI, Testing Close Contacts and other approaches</t>
  </si>
  <si>
    <t>Lateral Flow</t>
  </si>
  <si>
    <t>PCR 2-days before symptom onset</t>
  </si>
  <si>
    <t>PCR</t>
  </si>
  <si>
    <t>CLDC</t>
  </si>
  <si>
    <t>CLDC: same effect on R with larger population</t>
  </si>
  <si>
    <t>Population</t>
  </si>
  <si>
    <t>Infected</t>
  </si>
  <si>
    <t>Uninfected</t>
  </si>
  <si>
    <t>Test</t>
  </si>
  <si>
    <t>Sensitivity</t>
  </si>
  <si>
    <t>Specificity / Negative percent agreement with PCR</t>
  </si>
  <si>
    <t>NB 'negative percent agreement' is the proportion of individuals free of the target condition by the imperfect reference standard (PCR which has ~30% false negatives) who also test negative on CLDC. Those who test negative on PCR but positive on CLDC may in fact be true positives, but are counted as false positives here.</t>
  </si>
  <si>
    <t>True Positives</t>
  </si>
  <si>
    <t>False Positives / Extra positives detected on CLDC</t>
  </si>
  <si>
    <t>NB 'False' positives on CLDC are actually those who tested positive on CLDC but negative on PCR. Approx 30% of positives are missed by PCR testing (BMJ), so we may be detecting the 30% of positive cases that PCR is missing, and our 'false positive' rate may be much lower than indicated here.</t>
  </si>
  <si>
    <t>True Negatives</t>
  </si>
  <si>
    <t>False Negatives</t>
  </si>
  <si>
    <t>Released - uninfected - day 1</t>
  </si>
  <si>
    <t>Released - infected - day 1</t>
  </si>
  <si>
    <t>Isolating - infected - day 1</t>
  </si>
  <si>
    <t>Isolating - uninfected - day 1</t>
  </si>
  <si>
    <t>Day 2 retest of isolating true negative</t>
  </si>
  <si>
    <t>Day 2 retest of isolating false negative</t>
  </si>
  <si>
    <t>Day 2 retest of isolating true positive</t>
  </si>
  <si>
    <t>Day 2 retest of isolating false positive</t>
  </si>
  <si>
    <t xml:space="preserve"> </t>
  </si>
  <si>
    <t>Released - uninfected - day 2</t>
  </si>
  <si>
    <t>Released - infected - day 2</t>
  </si>
  <si>
    <t>Isolating - infected - day 2</t>
  </si>
  <si>
    <t>Isolating - uninfected - day 2</t>
  </si>
  <si>
    <t>Infectious release rate day 1</t>
  </si>
  <si>
    <t>Cumulative infectious release rate day 2</t>
  </si>
  <si>
    <t>Cumulative infectious release rate day 3</t>
  </si>
  <si>
    <t>Cumulative infectious release rate day 4</t>
  </si>
  <si>
    <t>Cumulative infectious release rate day 5</t>
  </si>
  <si>
    <t>R reduction on day 1 (multiplier)</t>
  </si>
  <si>
    <t>R reduction on day 2 (multiplier)</t>
  </si>
  <si>
    <t>R reduction on day 3 (multiplier)</t>
  </si>
  <si>
    <t>R reduction on day 4 (multiplier)</t>
  </si>
  <si>
    <t>R reduction on day 5 (multiplier)</t>
  </si>
  <si>
    <t>Test &amp; trace release rate day 1 (Proportion of total population testing negative and therefore released)</t>
  </si>
  <si>
    <t>Proportion of total population who are infected but test negative and are released on day 1</t>
  </si>
  <si>
    <t xml:space="preserve">   Proportion of total population who are uninfected but test positive and are told to isolate on day 1</t>
  </si>
  <si>
    <t>Proportion of total population correctly identified as infected and told to isolate on day 1</t>
  </si>
  <si>
    <t>Test &amp; trace cumulative release rate day 2. (Proportion of total population testing negative and therefore released.)</t>
  </si>
  <si>
    <t>Proportion of total population who are infected but test negative and are released on day 2</t>
  </si>
  <si>
    <t xml:space="preserve">   Proportion of total population who are uninfected but test positive again and are told to continue isolating on day 2</t>
  </si>
  <si>
    <t xml:space="preserve">   Proportion of total population correctly identified as infected and told to continue isolating on day 2</t>
  </si>
  <si>
    <t>Test &amp; trace cumulative release rate day 3. (Proportion of total population testing negative and therefore released.)</t>
  </si>
  <si>
    <t>Proportion of total population who are infected but test negative and are released on day 3</t>
  </si>
  <si>
    <t xml:space="preserve">   Proportion of total population who are uninfected but test positive again and are told to continue isolating on day 3</t>
  </si>
  <si>
    <t xml:space="preserve">   Proportion of total population correctly identified as infected and told to continue isolating on day 3</t>
  </si>
  <si>
    <t>Test &amp; trace cumulative release rate day 4. (Proportion of total population testing negative and therefore released.)</t>
  </si>
  <si>
    <t>Proportion of total population who are infected but test negative and are released on day 4</t>
  </si>
  <si>
    <t xml:space="preserve">   Proportion of total population who are uninfected but test positive again and are told to continue isolating on day 4</t>
  </si>
  <si>
    <t xml:space="preserve">   Proportion of total population correctly identified as infected and told to continue isolating on day 4</t>
  </si>
  <si>
    <t>Test &amp; trace cumulative release rate day 5. (Proportion of total population testing negative and therefore released.)</t>
  </si>
  <si>
    <t>Proportion of total population who are infected but test negative and are released on day 5</t>
  </si>
  <si>
    <t xml:space="preserve">   Proportion of total population who are uninfected but test positive again and are told to continue isolating on day 5</t>
  </si>
  <si>
    <t xml:space="preserve">   Proportion of total population correctly identified as infected and told to continue isolating on day 5</t>
  </si>
  <si>
    <t>Please see notes and references on next page</t>
  </si>
  <si>
    <t>This spreadsheet is free: you can redistribute it and/or modify it under the terms of version 3 of the GNU General Public License as published by the Free Software Foundation.</t>
  </si>
  <si>
    <t>This is distributed in the hope that it will be useful, but WITHOUT ANY WARRANTY; without even the implied warranty of MERCHANTABILITY or FITNESS FOR A PARTICULAR PURPOSE.  See the GNU General Public License below for more details.</t>
  </si>
  <si>
    <t>TERMS AND CONDITIONS</t>
  </si>
  <si>
    <t>0. Definitions.</t>
  </si>
  <si>
    <t>"This License" refers to version 3 of the GNU General Public License.</t>
  </si>
  <si>
    <t>"Copyright" also means copyright-like laws that apply to other kinds of</t>
  </si>
  <si>
    <t>works, such as semiconductor masks.</t>
  </si>
  <si>
    <t>"The Program" refers to any copyrightable work licensed under this</t>
  </si>
  <si>
    <t>License.  Each licensee is addressed as "you".  "Licensees" and</t>
  </si>
  <si>
    <t>"recipients" may be individuals or organizations.</t>
  </si>
  <si>
    <t>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</si>
  <si>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</si>
  <si>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</si>
  <si>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</si>
  <si>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A "covered work" means either the unmodified Program or a work based</t>
  </si>
  <si>
    <t>on the Program.</t>
  </si>
  <si>
    <t>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</si>
  <si>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</si>
  <si>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</si>
  <si>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</si>
  <si>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</si>
  <si>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</si>
  <si>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To "convey" a work means any kind of propagation that enables other</t>
  </si>
  <si>
    <t>parties to make or receive copies.  Mere interaction with a user through</t>
  </si>
  <si>
    <t>a computer network, with no transfer of a copy, is not conveying.</t>
  </si>
  <si>
    <t>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</si>
  <si>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</si>
  <si>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</si>
  <si>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</si>
  <si>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</si>
  <si>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</si>
  <si>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</si>
  <si>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</si>
  <si>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1. Source Code.</t>
  </si>
  <si>
    <t>The "source code" for a work means the preferred form of the work</t>
  </si>
  <si>
    <t>for making modifications to it.  "Object code" means any non-source</t>
  </si>
  <si>
    <t>form of a work.</t>
  </si>
  <si>
    <t>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</si>
  <si>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</si>
  <si>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</si>
  <si>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</si>
  <si>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</si>
  <si>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</si>
  <si>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</si>
  <si>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</si>
  <si>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</si>
  <si>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</si>
  <si>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</si>
  <si>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</si>
  <si>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</si>
  <si>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</si>
  <si>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</si>
  <si>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</si>
  <si>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</si>
  <si>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</si>
  <si>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</si>
  <si>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</si>
  <si>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</si>
  <si>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</si>
  <si>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</si>
  <si>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</si>
  <si>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</si>
  <si>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</si>
  <si>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The Corresponding Source need not include anything that users</t>
  </si>
  <si>
    <t>can regenerate automatically from other parts of the Corresponding</t>
  </si>
  <si>
    <t>Source.</t>
  </si>
  <si>
    <t>The Corresponding Source for a work in source code form is that</t>
  </si>
  <si>
    <t>same work.</t>
  </si>
  <si>
    <t>2. Basic Permissions.</t>
  </si>
  <si>
    <t>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</si>
  <si>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</si>
  <si>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</si>
  <si>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</si>
  <si>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</si>
  <si>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</si>
  <si>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</si>
  <si>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</si>
  <si>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</si>
  <si>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</si>
  <si>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</si>
  <si>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</si>
  <si>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</si>
  <si>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</si>
  <si>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</si>
  <si>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</si>
  <si>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</si>
  <si>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Conveying under any other circumstances is permitted solely under</t>
  </si>
  <si>
    <t>the conditions stated below.  Sublicensing is not allowed; section 10</t>
  </si>
  <si>
    <t>makes it unnecessary.</t>
  </si>
  <si>
    <t>3. Protecting Users' Legal Rights From Anti-Circumvention Law.</t>
  </si>
  <si>
    <t>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</si>
  <si>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</si>
  <si>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</si>
  <si>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</si>
  <si>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</si>
  <si>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</si>
  <si>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</si>
  <si>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</si>
  <si>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</si>
  <si>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</si>
  <si>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</si>
  <si>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</si>
  <si>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4. Conveying Verbatim Copies.</t>
  </si>
  <si>
    <t>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</si>
  <si>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</si>
  <si>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</si>
  <si>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</si>
  <si>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</si>
  <si>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</si>
  <si>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</si>
  <si>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You may charge any price or no price for each copy that you convey,</t>
  </si>
  <si>
    <t>and you may offer support or warranty protection for a fee.</t>
  </si>
  <si>
    <t>5. Conveying Modified Source Versions.</t>
  </si>
  <si>
    <t>You may convey a work based on the Program, or the modifications to</t>
  </si>
  <si>
    <t>produce it from the Program, in the form of source code under the</t>
  </si>
  <si>
    <t>terms of section 4, provided that you also meet all of these conditions:</t>
  </si>
  <si>
    <t>a) The work must carry prominent notices stating that you modified</t>
  </si>
  <si>
    <t>it, and giving a relevant date.</t>
  </si>
  <si>
    <t>b) The work must carry prominent notices stating that it is</t>
  </si>
  <si>
    <t>released under this License and any conditions added under section</t>
  </si>
  <si>
    <t>7.  This requirement modifies the requirement in section 4 to</t>
  </si>
  <si>
    <t>"keep intact all notices".</t>
  </si>
  <si>
    <t>c) You must license the entire work, as a whole, under this</t>
  </si>
  <si>
    <t>License to anyone who comes into possession of a copy.  This</t>
  </si>
  <si>
    <t>License will therefore apply, along with any applicable section 7</t>
  </si>
  <si>
    <t>additional terms, to the whole of the work, and all its parts,</t>
  </si>
  <si>
    <t>regardless of how they are packaged.  This License gives no</t>
  </si>
  <si>
    <t>permission to license the work in any other way, but it does not</t>
  </si>
  <si>
    <t>invalidate such permission if you have separately received it.</t>
  </si>
  <si>
    <t>d) If the work has interactive user interfaces, each must display</t>
  </si>
  <si>
    <t>Appropriate Legal Notices; however, if the Program has interactive</t>
  </si>
  <si>
    <t>interfaces that do not display Appropriate Legal Notices, your</t>
  </si>
  <si>
    <t>work need not make them do so.</t>
  </si>
  <si>
    <t>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</si>
  <si>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</si>
  <si>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</si>
  <si>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</si>
  <si>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</si>
  <si>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</si>
  <si>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</si>
  <si>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</si>
  <si>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</si>
  <si>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6. Conveying Non-Source Forms.</t>
  </si>
  <si>
    <t>You may convey a covered work in object code form under the terms</t>
  </si>
  <si>
    <t>of sections 4 and 5, provided that you also convey the</t>
  </si>
  <si>
    <t>machine-readable Corresponding Source under the terms of this License,</t>
  </si>
  <si>
    <t>in one of these ways:</t>
  </si>
  <si>
    <t>a) Convey the object code in, or embodied in, a physical product</t>
  </si>
  <si>
    <t>(including a physical distribution medium), accompanied by the</t>
  </si>
  <si>
    <t>Corresponding Source fixed on a durable physical medium</t>
  </si>
  <si>
    <t>customarily used for software interchange.</t>
  </si>
  <si>
    <t>b) Convey the object code in, or embodied in, a physical product</t>
  </si>
  <si>
    <t>(including a physical distribution medium), accompanied by a</t>
  </si>
  <si>
    <t>written offer, valid for at least three years and valid for as</t>
  </si>
  <si>
    <t>long as you offer spare parts or customer support for that product</t>
  </si>
  <si>
    <t>model, to give anyone who possesses the object code either (1) a</t>
  </si>
  <si>
    <t>copy of the Corresponding Source for all the software in the</t>
  </si>
  <si>
    <t>product that is covered by this License, on a durable physical</t>
  </si>
  <si>
    <t>medium customarily used for software interchange, for a price no</t>
  </si>
  <si>
    <t>more than your reasonable cost of physically performing this</t>
  </si>
  <si>
    <t>conveying of source, or (2) access to copy the</t>
  </si>
  <si>
    <t>Corresponding Source from a network server at no charge.</t>
  </si>
  <si>
    <t>c) Convey individual copies of the object code with a copy of the</t>
  </si>
  <si>
    <t>written offer to provide the Corresponding Source.  This</t>
  </si>
  <si>
    <t>alternative is allowed only occasionally and noncommercially, and</t>
  </si>
  <si>
    <t>only if you received the object code with such an offer, in accord</t>
  </si>
  <si>
    <t>with subsection 6b.</t>
  </si>
  <si>
    <t>d) Convey the object code by offering access from a designated</t>
  </si>
  <si>
    <t>place (gratis or for a charge), and offer equivalent access to the</t>
  </si>
  <si>
    <t>Corresponding Source in the same way through the same place at no</t>
  </si>
  <si>
    <t>further charge.  You need not require recipients to copy the</t>
  </si>
  <si>
    <t>Corresponding Source along with the object code.  If the place to</t>
  </si>
  <si>
    <t>copy the object code is a network server, the Corresponding Source</t>
  </si>
  <si>
    <t>may be on a different server (operated by you or a third party)</t>
  </si>
  <si>
    <t>that supports equivalent copying facilities, provided you maintain</t>
  </si>
  <si>
    <t>clear directions next to the object code saying where to find the</t>
  </si>
  <si>
    <t>Corresponding Source.  Regardless of what server hosts the</t>
  </si>
  <si>
    <t>Corresponding Source, you remain obligated to ensure that it is</t>
  </si>
  <si>
    <t>available for as long as needed to satisfy these requirements.</t>
  </si>
  <si>
    <t>e) Convey the object code using peer-to-peer transmission, provided</t>
  </si>
  <si>
    <t>you inform other peers where the object code and Corresponding</t>
  </si>
  <si>
    <t>Source of the work are being offered to the general public at no</t>
  </si>
  <si>
    <t>charge under subsection 6d.</t>
  </si>
  <si>
    <t>A separable portion of the object code, whose source code is excluded</t>
  </si>
  <si>
    <t>from the Corresponding Source as a System Library, need not be</t>
  </si>
  <si>
    <t>included in conveying the object code work.</t>
  </si>
  <si>
    <t>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</si>
  <si>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</si>
  <si>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</si>
  <si>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</si>
  <si>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</si>
  <si>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</si>
  <si>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</si>
  <si>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</si>
  <si>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</si>
  <si>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</si>
  <si>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</si>
  <si>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</si>
  <si>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</si>
  <si>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</si>
  <si>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</si>
  <si>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</si>
  <si>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</si>
  <si>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</si>
  <si>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</si>
  <si>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</si>
  <si>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</si>
  <si>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</si>
  <si>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</si>
  <si>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</si>
  <si>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</si>
  <si>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</si>
  <si>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</si>
  <si>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</si>
  <si>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</si>
  <si>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</si>
  <si>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</si>
  <si>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</si>
  <si>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</si>
  <si>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</si>
  <si>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</si>
  <si>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</si>
  <si>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</si>
  <si>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</si>
  <si>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</si>
  <si>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</si>
  <si>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</si>
  <si>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7. Additional Terms.</t>
  </si>
  <si>
    <t>"Additional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</si>
  <si>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</si>
  <si>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</si>
  <si>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</si>
  <si>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</si>
  <si>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</si>
  <si>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</si>
  <si>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</si>
  <si>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</si>
  <si>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</si>
  <si>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</si>
  <si>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</si>
  <si>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</si>
  <si>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</si>
  <si>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Notwithstanding any other provision of this License, for material you</t>
  </si>
  <si>
    <t>add to a covered work, you may (if authorized by the copyright holders of</t>
  </si>
  <si>
    <t>that material) supplement the terms of this License with terms:</t>
  </si>
  <si>
    <t>a) Disclaiming warranty or limiting liability differently from the</t>
  </si>
  <si>
    <t>terms of sections 15 and 16 of this License; or</t>
  </si>
  <si>
    <t>b) Requiring preservation of specified reasonable legal notices or</t>
  </si>
  <si>
    <t>author attributions in that material or in the Appropriate Legal</t>
  </si>
  <si>
    <t>Notices displayed by works containing it; or</t>
  </si>
  <si>
    <t>c) Prohibiting misrepresentation of the origin of that material, or</t>
  </si>
  <si>
    <t>requiring that modified versions of such material be marked in</t>
  </si>
  <si>
    <t>reasonable ways as different from the original version; or</t>
  </si>
  <si>
    <t>d) Limiting the use for publicity purposes of names of licensors or</t>
  </si>
  <si>
    <t>authors of the material; or</t>
  </si>
  <si>
    <t>e) Declining to grant rights under trademark law for use of some</t>
  </si>
  <si>
    <t>trade names, trademarks, or service marks; or</t>
  </si>
  <si>
    <t>f) Requiring indemnification of licensors and authors of that</t>
  </si>
  <si>
    <t>material by anyone who conveys the material (or modified versions of</t>
  </si>
  <si>
    <t>it) with contractual assumptions of liability to the recipient, for</t>
  </si>
  <si>
    <t>any liability that these contractual assumptions directly impose on</t>
  </si>
  <si>
    <t>those licensors and authors.</t>
  </si>
  <si>
    <t>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</si>
  <si>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</si>
  <si>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</si>
  <si>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</si>
  <si>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</si>
  <si>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</si>
  <si>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</si>
  <si>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</si>
  <si>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</si>
  <si>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If you add terms to a covered work in accord with this section, you</t>
  </si>
  <si>
    <t>must place, in the relevant source files, a statement of the</t>
  </si>
  <si>
    <t>additional terms that apply to those files, or a notice indicating</t>
  </si>
  <si>
    <t>where to find the applicable terms.</t>
  </si>
  <si>
    <t>Additional terms, permissive or non-permissive, may be stated in the</t>
  </si>
  <si>
    <t>form of a separately written license, or stated as exceptions;</t>
  </si>
  <si>
    <t>the above requirements apply either way.</t>
  </si>
  <si>
    <t>8. Termination.</t>
  </si>
  <si>
    <t>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</si>
  <si>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</si>
  <si>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</si>
  <si>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</si>
  <si>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</si>
  <si>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</si>
  <si>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</si>
  <si>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</si>
  <si>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</si>
  <si>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</si>
  <si>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</si>
  <si>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</si>
  <si>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</si>
  <si>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</si>
  <si>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</si>
  <si>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</si>
  <si>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</si>
  <si>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</si>
  <si>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</si>
  <si>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</si>
  <si>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</si>
  <si>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</si>
  <si>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9. Acceptance Not Required for Having Copies.</t>
  </si>
  <si>
    <t>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</si>
  <si>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</si>
  <si>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</si>
  <si>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</si>
  <si>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</si>
  <si>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</si>
  <si>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</si>
  <si>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</si>
  <si>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10. Automatic Licensing of Downstream Recipients.</t>
  </si>
  <si>
    <t>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</si>
  <si>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</si>
  <si>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</si>
  <si>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</si>
  <si>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</si>
  <si>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</si>
  <si>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</si>
  <si>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</si>
  <si>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</si>
  <si>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</si>
  <si>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</si>
  <si>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</si>
  <si>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</si>
  <si>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</si>
  <si>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</si>
  <si>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</si>
  <si>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</si>
  <si>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</si>
  <si>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</si>
  <si>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</si>
  <si>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11. Patents.</t>
  </si>
  <si>
    <t>A "contributor" is a copyright holder who authorizes use under this</t>
  </si>
  <si>
    <t>License of the Program or a work on which the Program is based.  The</t>
  </si>
  <si>
    <t>work thus licensed is called the contributor's "contributor version".</t>
  </si>
  <si>
    <t>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</si>
  <si>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</si>
  <si>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</si>
  <si>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</si>
  <si>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</si>
  <si>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</si>
  <si>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</si>
  <si>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</si>
  <si>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</si>
  <si>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Each contributor grants you a non-exclusive, worldwide, royalty-free</t>
  </si>
  <si>
    <t>patent license under the contributor's essential patent claims, to</t>
  </si>
  <si>
    <t>make, use, sell, offer for sale, import and otherwise run, modify and</t>
  </si>
  <si>
    <t>propagate the contents of its contributor version.</t>
  </si>
  <si>
    <t>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</si>
  <si>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</si>
  <si>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</si>
  <si>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</si>
  <si>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</si>
  <si>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</si>
  <si>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</si>
  <si>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</si>
  <si>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</si>
  <si>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</si>
  <si>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</si>
  <si>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</si>
  <si>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</si>
  <si>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</si>
  <si>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</si>
  <si>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</si>
  <si>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</si>
  <si>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</si>
  <si>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</si>
  <si>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</si>
  <si>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</si>
  <si>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</si>
  <si>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</si>
  <si>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</si>
  <si>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</si>
  <si>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</si>
  <si>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</si>
  <si>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</si>
  <si>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</si>
  <si>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</si>
  <si>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</si>
  <si>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</si>
  <si>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</si>
  <si>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</si>
  <si>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</si>
  <si>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</si>
  <si>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</si>
  <si>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</si>
  <si>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</si>
  <si>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</si>
  <si>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Nothing in this License shall be construed as excluding or limiting</t>
  </si>
  <si>
    <t>any implied license or other defenses to infringement that may</t>
  </si>
  <si>
    <t>otherwise be available to you under applicable patent law.</t>
  </si>
  <si>
    <t>12. No Surrender of Others' Freedom.</t>
  </si>
  <si>
    <t>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</si>
  <si>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</si>
  <si>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</si>
  <si>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</si>
  <si>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</si>
  <si>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</si>
  <si>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</si>
  <si>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</si>
  <si>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</si>
  <si>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13. Use with the GNU Affero General Public License.</t>
  </si>
  <si>
    <t>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</si>
  <si>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</si>
  <si>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</si>
  <si>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</si>
  <si>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</si>
  <si>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</si>
  <si>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</si>
  <si>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</si>
  <si>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14. Revised Versions of this License.</t>
  </si>
  <si>
    <t>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</si>
  <si>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</si>
  <si>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</si>
  <si>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</si>
  <si>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</si>
  <si>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</si>
  <si>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</si>
  <si>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</si>
  <si>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</si>
  <si>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</si>
  <si>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</si>
  <si>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</si>
  <si>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If the Program specifies that a proxy can decide which future</t>
  </si>
  <si>
    <t>versions of the GNU General Public License can be used, that proxy's</t>
  </si>
  <si>
    <t>public statement of acceptance of a version permanently authorizes you</t>
  </si>
  <si>
    <t>to choose that version for the Program.</t>
  </si>
  <si>
    <t>Later license versions may give you additional or different</t>
  </si>
  <si>
    <t>permissions.  However, no additional obligations are imposed on any</t>
  </si>
  <si>
    <t>author or copyright holder as a result of your choosing to follow a</t>
  </si>
  <si>
    <t>later version.</t>
  </si>
  <si>
    <t>15. Disclaimer of Warranty.</t>
  </si>
  <si>
    <t>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</si>
  <si>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</si>
  <si>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</si>
  <si>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</si>
  <si>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</si>
  <si>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</si>
  <si>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</si>
  <si>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</si>
  <si>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16. Limitation of Liability.</t>
  </si>
  <si>
    <t>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</si>
  <si>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</si>
  <si>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</si>
  <si>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</si>
  <si>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</si>
  <si>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</si>
  <si>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</si>
  <si>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</si>
  <si>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</si>
  <si>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17. Interpretation of Sections 15 and 16.</t>
  </si>
  <si>
    <t>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</si>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</sst>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0)"/>
  </numFmts>
  <fonts count="13">
    <font>
      <sz val="10.0"/>
      <color rgb="FF000000"/>
      <name val="Arial"/>
    </font>
    <font>
      <b/>
      <sz val="10.0"/>
      <color theme="1"/>
      <name val="Libre Baskerville"/>
    </font>
    <font>
      <sz val="10.0"/>
      <color theme="1"/>
      <name val="Libre Baskerville"/>
    </font>
    <font/>
    <font>
      <i/>
      <sz val="10.0"/>
      <color theme="1"/>
      <name val="Libre Baskerville"/>
    </font>
    <font>
      <color theme="1"/>
      <name val="Arial"/>
    </font>
    <font>
      <b/>
      <i/>
      <sz val="10.0"/>
      <color theme="1"/>
      <name val="Libre Baskerville"/>
    </font>
    <font>
      <u/>
      <sz val="10.0"/>
      <color theme="1"/>
      <name val="Libre Baskerville"/>
    </font>
    <font>
      <b/>
      <color theme="1"/>
      <name val="Arial"/>
    </font>
    <font>
      <color theme="1"/>
      <name val="Libre Baskerville"/>
    </font>
    <font>
      <b/>
      <u/>
      <sz val="10.0"/>
      <color theme="1"/>
      <name val="Libre Baskerville"/>
    </font>
    <font>
      <b/>
      <u/>
      <sz val="10.0"/>
      <color theme="1"/>
      <name val="Libre Baskerville"/>
    </font>
    <font>
      <color rgb="FF000000"/>
      <name val="Arial"/>
    </font>
  </fonts>
  <fills count="2">
    <fill>
      <patternFill patternType="none"/>
    </fill>
    <fill>
      <patternFill patternType="lightGray"/>
    </fill>
  </fills>
  <borders count="12">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rder>
    <border>
      <left style="thick">
        <color rgb="FFFF0000"/>
      </left>
      <right style="thick">
        <color rgb="FFFF0000"/>
      </right>
      <top style="thick">
        <color rgb="FFFF0000"/>
      </top>
      <bottom style="thick">
        <color rgb="FFFF0000"/>
      </bottom>
    </border>
    <border>
      <left style="thick">
        <color rgb="FFFF0000"/>
      </left>
      <right style="thick">
        <color rgb="FFFF0000"/>
      </right>
      <top style="thick">
        <color rgb="FFFF0000"/>
      </top>
    </border>
    <border>
      <left style="thin">
        <color rgb="FFFF0000"/>
      </left>
      <right style="thin">
        <color rgb="FFFF0000"/>
      </right>
      <top style="thin">
        <color rgb="FFFF0000"/>
      </top>
      <bottom style="thin">
        <color rgb="FFFF0000"/>
      </bottom>
    </border>
    <border>
      <left style="thin">
        <color rgb="FF666666"/>
      </left>
      <right style="thin">
        <color rgb="FF666666"/>
      </right>
      <bottom style="thin">
        <color rgb="FF666666"/>
      </bottom>
    </border>
    <border>
      <left style="thin">
        <color rgb="FF666666"/>
      </left>
      <right style="thin">
        <color rgb="FF666666"/>
      </right>
      <top style="thin">
        <color rgb="FF000000"/>
      </top>
    </border>
    <border>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2" numFmtId="0" xfId="0" applyAlignment="1" applyFont="1">
      <alignment readingOrder="0" shrinkToFit="0" vertical="center" wrapText="1"/>
    </xf>
    <xf borderId="0" fillId="0" fontId="2" numFmtId="0" xfId="0" applyFont="1"/>
    <xf borderId="1" fillId="0" fontId="1" numFmtId="0" xfId="0" applyAlignment="1" applyBorder="1" applyFont="1">
      <alignment readingOrder="0" vertical="center"/>
    </xf>
    <xf borderId="1" fillId="0" fontId="1" numFmtId="0" xfId="0" applyAlignment="1" applyBorder="1" applyFont="1">
      <alignment vertical="center"/>
    </xf>
    <xf borderId="1" fillId="0" fontId="2" numFmtId="0" xfId="0" applyAlignment="1" applyBorder="1" applyFont="1">
      <alignment readingOrder="0" shrinkToFit="0" vertical="center" wrapText="1"/>
    </xf>
    <xf borderId="2" fillId="0" fontId="1" numFmtId="0" xfId="0" applyAlignment="1" applyBorder="1" applyFont="1">
      <alignment readingOrder="0" vertical="center"/>
    </xf>
    <xf borderId="3" fillId="0" fontId="3" numFmtId="0" xfId="0" applyBorder="1" applyFont="1"/>
    <xf borderId="4" fillId="0" fontId="3" numFmtId="0" xfId="0" applyBorder="1" applyFont="1"/>
    <xf borderId="1" fillId="0" fontId="1" numFmtId="0" xfId="0" applyAlignment="1" applyBorder="1" applyFont="1">
      <alignment readingOrder="0" shrinkToFit="0" vertical="center" wrapText="1"/>
    </xf>
    <xf borderId="1" fillId="0" fontId="2" numFmtId="0" xfId="0" applyAlignment="1" applyBorder="1" applyFont="1">
      <alignment readingOrder="0"/>
    </xf>
    <xf borderId="1" fillId="0" fontId="2" numFmtId="0" xfId="0" applyBorder="1" applyFont="1"/>
    <xf borderId="1" fillId="0" fontId="2" numFmtId="164" xfId="0" applyAlignment="1" applyBorder="1" applyFont="1" applyNumberFormat="1">
      <alignment readingOrder="0"/>
    </xf>
    <xf borderId="1" fillId="0" fontId="2" numFmtId="164" xfId="0" applyAlignment="1" applyBorder="1" applyFont="1" applyNumberFormat="1">
      <alignment horizontal="right" readingOrder="0"/>
    </xf>
    <xf borderId="1" fillId="0" fontId="2" numFmtId="10" xfId="0" applyAlignment="1" applyBorder="1" applyFont="1" applyNumberFormat="1">
      <alignment readingOrder="0"/>
    </xf>
    <xf borderId="2" fillId="0" fontId="2" numFmtId="0" xfId="0" applyAlignment="1" applyBorder="1" applyFont="1">
      <alignment readingOrder="0" shrinkToFit="0" wrapText="1"/>
    </xf>
    <xf borderId="1" fillId="0" fontId="2" numFmtId="1" xfId="0" applyAlignment="1" applyBorder="1" applyFont="1" applyNumberFormat="1">
      <alignment readingOrder="0"/>
    </xf>
    <xf borderId="1" fillId="0" fontId="2" numFmtId="164" xfId="0" applyBorder="1" applyFont="1" applyNumberFormat="1"/>
    <xf borderId="2" fillId="0" fontId="2" numFmtId="1" xfId="0" applyAlignment="1" applyBorder="1" applyFont="1" applyNumberFormat="1">
      <alignment readingOrder="0" shrinkToFit="0" wrapText="1"/>
    </xf>
    <xf borderId="1" fillId="0" fontId="4" numFmtId="3" xfId="0" applyBorder="1" applyFont="1" applyNumberFormat="1"/>
    <xf borderId="0" fillId="0" fontId="5" numFmtId="0" xfId="0" applyFont="1"/>
    <xf borderId="1" fillId="0" fontId="1" numFmtId="0" xfId="0" applyAlignment="1" applyBorder="1" applyFont="1">
      <alignment readingOrder="0"/>
    </xf>
    <xf borderId="1" fillId="0" fontId="6" numFmtId="3" xfId="0" applyBorder="1" applyFont="1" applyNumberFormat="1"/>
    <xf borderId="1" fillId="0" fontId="7" numFmtId="3" xfId="0" applyBorder="1" applyFont="1" applyNumberFormat="1"/>
    <xf borderId="1" fillId="0" fontId="1" numFmtId="3" xfId="0" applyBorder="1" applyFont="1" applyNumberFormat="1"/>
    <xf borderId="0" fillId="0" fontId="8" numFmtId="0" xfId="0" applyFont="1"/>
    <xf borderId="1" fillId="0" fontId="2" numFmtId="3" xfId="0" applyBorder="1" applyFont="1" applyNumberFormat="1"/>
    <xf borderId="0" fillId="0" fontId="9" numFmtId="0" xfId="0" applyAlignment="1" applyFont="1">
      <alignment horizontal="left" readingOrder="0"/>
    </xf>
    <xf borderId="0" fillId="0" fontId="5" numFmtId="0" xfId="0" applyAlignment="1" applyFont="1">
      <alignment readingOrder="0"/>
    </xf>
    <xf borderId="5" fillId="0" fontId="2" numFmtId="3" xfId="0" applyBorder="1" applyFont="1" applyNumberFormat="1"/>
    <xf borderId="2" fillId="0" fontId="2" numFmtId="0" xfId="0" applyAlignment="1" applyBorder="1" applyFont="1">
      <alignment readingOrder="0"/>
    </xf>
    <xf borderId="6" fillId="0" fontId="2" numFmtId="3" xfId="0" applyBorder="1" applyFont="1" applyNumberFormat="1"/>
    <xf borderId="4" fillId="0" fontId="2" numFmtId="3" xfId="0" applyBorder="1" applyFont="1" applyNumberFormat="1"/>
    <xf borderId="2" fillId="0" fontId="1" numFmtId="0" xfId="0" applyAlignment="1" applyBorder="1" applyFont="1">
      <alignment readingOrder="0"/>
    </xf>
    <xf borderId="7" fillId="0" fontId="1" numFmtId="3" xfId="0" applyBorder="1" applyFont="1" applyNumberFormat="1"/>
    <xf borderId="4" fillId="0" fontId="1" numFmtId="3" xfId="0" applyBorder="1" applyFont="1" applyNumberFormat="1"/>
    <xf borderId="8" fillId="0" fontId="2" numFmtId="3" xfId="0" applyBorder="1" applyFont="1" applyNumberFormat="1"/>
    <xf borderId="9" fillId="0" fontId="2" numFmtId="3" xfId="0" applyBorder="1" applyFont="1" applyNumberFormat="1"/>
    <xf borderId="1" fillId="0" fontId="10" numFmtId="0" xfId="0" applyAlignment="1" applyBorder="1" applyFont="1">
      <alignment readingOrder="0"/>
    </xf>
    <xf borderId="1" fillId="0" fontId="11" numFmtId="2" xfId="0" applyBorder="1" applyFont="1" applyNumberFormat="1"/>
    <xf borderId="1" fillId="0" fontId="2" numFmtId="2" xfId="0" applyBorder="1" applyFont="1" applyNumberFormat="1"/>
    <xf borderId="1" fillId="0" fontId="2" numFmtId="0" xfId="0" applyAlignment="1" applyBorder="1" applyFont="1">
      <alignment readingOrder="0" shrinkToFit="0" wrapText="1"/>
    </xf>
    <xf borderId="1" fillId="0" fontId="2" numFmtId="10" xfId="0" applyBorder="1" applyFont="1" applyNumberFormat="1"/>
    <xf borderId="5" fillId="0" fontId="2" numFmtId="0" xfId="0" applyBorder="1" applyFont="1"/>
    <xf borderId="10" fillId="0" fontId="2" numFmtId="0" xfId="0" applyBorder="1" applyFont="1"/>
    <xf borderId="11" fillId="0" fontId="2" numFmtId="0" xfId="0" applyBorder="1" applyFont="1"/>
    <xf borderId="0" fillId="0" fontId="2" numFmtId="0" xfId="0" applyAlignment="1" applyFont="1">
      <alignment horizontal="left" readingOrder="0"/>
    </xf>
    <xf borderId="0" fillId="0" fontId="2" numFmtId="0" xfId="0" applyAlignment="1" applyFont="1">
      <alignment readingOrder="0"/>
    </xf>
    <xf borderId="0" fillId="0" fontId="12" numFmtId="0" xfId="0" applyAlignment="1" applyFont="1">
      <alignment readingOrder="0" shrinkToFit="0" wrapText="1"/>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5.0" topLeftCell="A16" activePane="bottomLeft" state="frozen"/>
      <selection activeCell="B17" sqref="B17" pane="bottomLeft"/>
    </sheetView>
  </sheetViews>
  <sheetFormatPr customHeight="1" defaultColWidth="14.43" defaultRowHeight="15.75"/>
  <cols>
    <col customWidth="1" min="2" max="2" width="51.57"/>
    <col hidden="1" min="7" max="7" width="14.43"/>
  </cols>
  <sheetData>
    <row r="1" hidden="1">
      <c r="A1" s="1" t="s">
        <v>0</v>
      </c>
      <c r="B1" s="2"/>
      <c r="C1" s="1"/>
      <c r="D1" s="3"/>
      <c r="E1" s="1"/>
      <c r="F1" s="1"/>
      <c r="G1" s="1"/>
      <c r="H1" s="4"/>
      <c r="I1" s="4"/>
      <c r="J1" s="4"/>
      <c r="K1" s="4"/>
      <c r="L1" s="4"/>
      <c r="M1" s="4"/>
      <c r="N1" s="4"/>
      <c r="O1" s="4"/>
      <c r="P1" s="4"/>
      <c r="Q1" s="4"/>
      <c r="R1" s="4"/>
      <c r="S1" s="4"/>
      <c r="T1" s="4"/>
      <c r="U1" s="4"/>
      <c r="V1" s="4"/>
      <c r="W1" s="4"/>
      <c r="X1" s="4"/>
    </row>
    <row r="2" hidden="1">
      <c r="A2" s="1" t="s">
        <v>1</v>
      </c>
      <c r="B2" s="2"/>
      <c r="C2" s="1"/>
      <c r="D2" s="3"/>
      <c r="E2" s="1"/>
      <c r="F2" s="1"/>
      <c r="G2" s="1"/>
      <c r="H2" s="4"/>
      <c r="I2" s="4"/>
      <c r="J2" s="4"/>
      <c r="K2" s="4"/>
      <c r="L2" s="4"/>
      <c r="M2" s="4"/>
      <c r="N2" s="4"/>
      <c r="O2" s="4"/>
      <c r="P2" s="4"/>
      <c r="Q2" s="4"/>
      <c r="R2" s="4"/>
      <c r="S2" s="4"/>
      <c r="T2" s="4"/>
      <c r="U2" s="4"/>
      <c r="V2" s="4"/>
      <c r="W2" s="4"/>
      <c r="X2" s="4"/>
    </row>
    <row r="3" hidden="1">
      <c r="A3" s="1" t="s">
        <v>2</v>
      </c>
      <c r="B3" s="2"/>
      <c r="C3" s="1"/>
      <c r="D3" s="3"/>
      <c r="E3" s="1"/>
      <c r="F3" s="1"/>
      <c r="G3" s="1"/>
      <c r="H3" s="4"/>
      <c r="I3" s="4"/>
      <c r="J3" s="4"/>
      <c r="K3" s="4"/>
      <c r="L3" s="4"/>
      <c r="M3" s="4"/>
      <c r="N3" s="4"/>
      <c r="O3" s="4"/>
      <c r="P3" s="4"/>
      <c r="Q3" s="4"/>
      <c r="R3" s="4"/>
      <c r="S3" s="4"/>
      <c r="T3" s="4"/>
      <c r="U3" s="4"/>
      <c r="V3" s="4"/>
      <c r="W3" s="4"/>
      <c r="X3" s="4"/>
    </row>
    <row r="4" hidden="1">
      <c r="A4" s="1" t="s">
        <v>3</v>
      </c>
      <c r="B4" s="2"/>
      <c r="C4" s="1"/>
      <c r="D4" s="3"/>
      <c r="E4" s="1"/>
      <c r="F4" s="1"/>
      <c r="G4" s="1"/>
      <c r="H4" s="4"/>
      <c r="I4" s="4"/>
      <c r="J4" s="4"/>
      <c r="K4" s="4"/>
      <c r="L4" s="4"/>
      <c r="M4" s="4"/>
      <c r="N4" s="4"/>
      <c r="O4" s="4"/>
      <c r="P4" s="4"/>
      <c r="Q4" s="4"/>
      <c r="R4" s="4"/>
      <c r="S4" s="4"/>
      <c r="T4" s="4"/>
      <c r="U4" s="4"/>
      <c r="V4" s="4"/>
      <c r="W4" s="4"/>
      <c r="X4" s="4"/>
    </row>
    <row r="5" hidden="1">
      <c r="A5" s="1"/>
      <c r="B5" s="2"/>
      <c r="C5" s="1"/>
      <c r="D5" s="3"/>
      <c r="E5" s="1"/>
      <c r="F5" s="1"/>
      <c r="G5" s="1"/>
      <c r="H5" s="4"/>
      <c r="I5" s="4"/>
      <c r="J5" s="4"/>
      <c r="K5" s="4"/>
      <c r="L5" s="4"/>
      <c r="M5" s="4"/>
      <c r="N5" s="4"/>
      <c r="O5" s="4"/>
      <c r="P5" s="4"/>
      <c r="Q5" s="4"/>
      <c r="R5" s="4"/>
      <c r="S5" s="4"/>
      <c r="T5" s="4"/>
      <c r="U5" s="4"/>
      <c r="V5" s="4"/>
      <c r="W5" s="4"/>
      <c r="X5" s="4"/>
    </row>
    <row r="6">
      <c r="A6" s="5" t="s">
        <v>4</v>
      </c>
      <c r="B6" s="6"/>
      <c r="C6" s="5"/>
      <c r="D6" s="7"/>
      <c r="E6" s="5"/>
      <c r="F6" s="5"/>
      <c r="G6" s="5"/>
      <c r="H6" s="4"/>
      <c r="I6" s="4"/>
      <c r="J6" s="4"/>
      <c r="K6" s="4"/>
      <c r="L6" s="4"/>
      <c r="M6" s="4"/>
      <c r="N6" s="4"/>
      <c r="O6" s="4"/>
      <c r="P6" s="4"/>
      <c r="Q6" s="4"/>
      <c r="R6" s="4"/>
      <c r="S6" s="4"/>
      <c r="T6" s="4"/>
      <c r="U6" s="4"/>
      <c r="V6" s="4"/>
      <c r="W6" s="4"/>
      <c r="X6" s="4"/>
    </row>
    <row r="7">
      <c r="A7" s="5" t="s">
        <v>5</v>
      </c>
      <c r="B7" s="6"/>
      <c r="C7" s="5"/>
      <c r="D7" s="7"/>
      <c r="E7" s="5"/>
      <c r="F7" s="5"/>
      <c r="G7" s="5"/>
      <c r="H7" s="4"/>
      <c r="I7" s="4"/>
      <c r="J7" s="4"/>
      <c r="K7" s="4"/>
      <c r="L7" s="4"/>
      <c r="M7" s="4"/>
      <c r="N7" s="4"/>
      <c r="O7" s="4"/>
      <c r="P7" s="4"/>
      <c r="Q7" s="4"/>
      <c r="R7" s="4"/>
      <c r="S7" s="4"/>
      <c r="T7" s="4"/>
      <c r="U7" s="4"/>
      <c r="V7" s="4"/>
      <c r="W7" s="4"/>
      <c r="X7" s="4"/>
    </row>
    <row r="8">
      <c r="A8" s="8" t="s">
        <v>6</v>
      </c>
      <c r="B8" s="9"/>
      <c r="C8" s="9"/>
      <c r="D8" s="10"/>
      <c r="E8" s="5"/>
      <c r="F8" s="5"/>
      <c r="G8" s="5"/>
      <c r="H8" s="4"/>
      <c r="I8" s="4"/>
      <c r="J8" s="4"/>
      <c r="K8" s="4"/>
      <c r="L8" s="4"/>
      <c r="M8" s="4"/>
      <c r="N8" s="4"/>
      <c r="O8" s="4"/>
      <c r="P8" s="4"/>
      <c r="Q8" s="4"/>
      <c r="R8" s="4"/>
      <c r="S8" s="4"/>
      <c r="T8" s="4"/>
      <c r="U8" s="4"/>
      <c r="V8" s="4"/>
      <c r="W8" s="4"/>
      <c r="X8" s="4"/>
    </row>
    <row r="9">
      <c r="A9" s="6"/>
      <c r="B9" s="6"/>
      <c r="C9" s="5"/>
      <c r="D9" s="7"/>
      <c r="E9" s="5"/>
      <c r="F9" s="5"/>
      <c r="G9" s="5"/>
      <c r="H9" s="4"/>
      <c r="I9" s="4"/>
      <c r="J9" s="4"/>
      <c r="K9" s="4"/>
      <c r="L9" s="4"/>
      <c r="M9" s="4"/>
      <c r="N9" s="4"/>
      <c r="O9" s="4"/>
      <c r="P9" s="4"/>
      <c r="Q9" s="4"/>
      <c r="R9" s="4"/>
      <c r="S9" s="4"/>
      <c r="T9" s="4"/>
      <c r="U9" s="4"/>
      <c r="V9" s="4"/>
      <c r="W9" s="4"/>
      <c r="X9" s="4"/>
    </row>
    <row r="10">
      <c r="A10" s="6"/>
      <c r="B10" s="6"/>
      <c r="C10" s="5" t="s">
        <v>7</v>
      </c>
      <c r="D10" s="7" t="s">
        <v>8</v>
      </c>
      <c r="E10" s="5" t="s">
        <v>9</v>
      </c>
      <c r="F10" s="5" t="s">
        <v>10</v>
      </c>
      <c r="G10" s="11" t="s">
        <v>11</v>
      </c>
      <c r="H10" s="4"/>
      <c r="I10" s="4"/>
      <c r="J10" s="4"/>
      <c r="K10" s="4"/>
      <c r="L10" s="4"/>
      <c r="M10" s="4"/>
      <c r="N10" s="4"/>
      <c r="O10" s="4"/>
      <c r="P10" s="4"/>
      <c r="Q10" s="4"/>
      <c r="R10" s="4"/>
      <c r="S10" s="4"/>
      <c r="T10" s="4"/>
      <c r="U10" s="4"/>
      <c r="V10" s="4"/>
      <c r="W10" s="4"/>
      <c r="X10" s="4"/>
    </row>
    <row r="11">
      <c r="A11" s="12"/>
      <c r="B11" s="13"/>
      <c r="C11" s="13"/>
      <c r="D11" s="13"/>
      <c r="E11" s="13"/>
      <c r="F11" s="13"/>
      <c r="G11" s="13"/>
      <c r="H11" s="4"/>
      <c r="I11" s="4"/>
      <c r="J11" s="4"/>
      <c r="K11" s="4"/>
      <c r="L11" s="4"/>
      <c r="M11" s="4"/>
      <c r="N11" s="4"/>
      <c r="O11" s="4"/>
      <c r="P11" s="4"/>
      <c r="Q11" s="4"/>
      <c r="R11" s="4"/>
      <c r="S11" s="4"/>
      <c r="T11" s="4"/>
      <c r="U11" s="4"/>
      <c r="V11" s="4"/>
      <c r="W11" s="4"/>
      <c r="X11" s="4"/>
    </row>
    <row r="12">
      <c r="A12" s="12" t="s">
        <v>12</v>
      </c>
      <c r="B12" s="12" t="s">
        <v>13</v>
      </c>
      <c r="C12" s="14">
        <v>30000.0</v>
      </c>
      <c r="D12" s="14">
        <v>30000.0</v>
      </c>
      <c r="E12" s="14">
        <v>30000.0</v>
      </c>
      <c r="F12" s="14">
        <v>30000.0</v>
      </c>
      <c r="G12" s="15">
        <v>2000.0</v>
      </c>
      <c r="H12" s="4"/>
      <c r="I12" s="4"/>
      <c r="J12" s="4"/>
      <c r="K12" s="4"/>
      <c r="L12" s="4"/>
      <c r="M12" s="4"/>
      <c r="N12" s="4"/>
      <c r="O12" s="4"/>
      <c r="P12" s="4"/>
      <c r="Q12" s="4"/>
      <c r="R12" s="4"/>
      <c r="S12" s="4"/>
      <c r="T12" s="4"/>
      <c r="U12" s="4"/>
      <c r="V12" s="4"/>
      <c r="W12" s="4"/>
      <c r="X12" s="4"/>
    </row>
    <row r="13">
      <c r="A13" s="12"/>
      <c r="B13" s="12" t="s">
        <v>14</v>
      </c>
      <c r="C13" s="14">
        <v>70000.0</v>
      </c>
      <c r="D13" s="14">
        <v>70000.0</v>
      </c>
      <c r="E13" s="14">
        <v>70000.0</v>
      </c>
      <c r="F13" s="14">
        <v>70000.0</v>
      </c>
      <c r="G13" s="14">
        <v>98000.0</v>
      </c>
      <c r="H13" s="4"/>
      <c r="I13" s="4"/>
      <c r="J13" s="4"/>
      <c r="K13" s="4"/>
      <c r="L13" s="4"/>
      <c r="M13" s="4"/>
      <c r="N13" s="4"/>
      <c r="O13" s="4"/>
      <c r="P13" s="4"/>
      <c r="Q13" s="4"/>
      <c r="R13" s="4"/>
      <c r="S13" s="4"/>
      <c r="T13" s="4"/>
      <c r="U13" s="4"/>
      <c r="V13" s="4"/>
      <c r="W13" s="4"/>
      <c r="X13" s="4"/>
    </row>
    <row r="14">
      <c r="A14" s="12" t="s">
        <v>15</v>
      </c>
      <c r="B14" s="12" t="s">
        <v>16</v>
      </c>
      <c r="C14" s="16">
        <v>0.4</v>
      </c>
      <c r="D14" s="16">
        <v>0.398</v>
      </c>
      <c r="E14" s="16">
        <v>0.7</v>
      </c>
      <c r="F14" s="16">
        <v>0.973</v>
      </c>
      <c r="G14" s="16">
        <v>0.973</v>
      </c>
      <c r="H14" s="4"/>
      <c r="I14" s="4"/>
      <c r="J14" s="4"/>
      <c r="K14" s="4"/>
      <c r="L14" s="4"/>
      <c r="M14" s="4"/>
      <c r="N14" s="4"/>
      <c r="O14" s="4"/>
      <c r="P14" s="4"/>
      <c r="Q14" s="4"/>
      <c r="R14" s="4"/>
      <c r="S14" s="4"/>
      <c r="T14" s="4"/>
      <c r="U14" s="4"/>
      <c r="V14" s="4"/>
      <c r="W14" s="4"/>
      <c r="X14" s="4"/>
    </row>
    <row r="15">
      <c r="A15" s="12"/>
      <c r="B15" s="12" t="s">
        <v>17</v>
      </c>
      <c r="C15" s="16">
        <v>0.999</v>
      </c>
      <c r="D15" s="16">
        <v>0.95</v>
      </c>
      <c r="E15" s="16">
        <v>0.95</v>
      </c>
      <c r="F15" s="16">
        <v>0.68</v>
      </c>
      <c r="G15" s="16">
        <v>0.68</v>
      </c>
      <c r="H15" s="4"/>
      <c r="I15" s="4"/>
      <c r="J15" s="4"/>
      <c r="K15" s="4"/>
      <c r="L15" s="4"/>
      <c r="M15" s="4"/>
      <c r="N15" s="4"/>
      <c r="O15" s="4"/>
      <c r="P15" s="4"/>
      <c r="Q15" s="4"/>
      <c r="R15" s="4"/>
      <c r="S15" s="4"/>
      <c r="T15" s="4"/>
      <c r="U15" s="4"/>
      <c r="V15" s="4"/>
      <c r="W15" s="4"/>
      <c r="X15" s="4"/>
    </row>
    <row r="16">
      <c r="A16" s="13"/>
      <c r="B16" s="17" t="s">
        <v>18</v>
      </c>
      <c r="C16" s="9"/>
      <c r="D16" s="9"/>
      <c r="E16" s="9"/>
      <c r="F16" s="9"/>
      <c r="G16" s="10"/>
      <c r="H16" s="4"/>
      <c r="I16" s="4"/>
      <c r="J16" s="4"/>
      <c r="K16" s="4"/>
      <c r="L16" s="4"/>
      <c r="M16" s="4"/>
      <c r="N16" s="4"/>
      <c r="O16" s="4"/>
      <c r="P16" s="4"/>
      <c r="Q16" s="4"/>
      <c r="R16" s="4"/>
      <c r="S16" s="4"/>
      <c r="T16" s="4"/>
      <c r="U16" s="4"/>
      <c r="V16" s="4"/>
      <c r="W16" s="4"/>
      <c r="X16" s="4"/>
    </row>
    <row r="17">
      <c r="A17" s="18"/>
      <c r="B17" s="18" t="s">
        <v>19</v>
      </c>
      <c r="C17" s="19">
        <f t="shared" ref="C17:G17" si="1">C12*C14</f>
        <v>12000</v>
      </c>
      <c r="D17" s="19">
        <f t="shared" si="1"/>
        <v>11940</v>
      </c>
      <c r="E17" s="19">
        <f t="shared" si="1"/>
        <v>21000</v>
      </c>
      <c r="F17" s="19">
        <f t="shared" si="1"/>
        <v>29190</v>
      </c>
      <c r="G17" s="19">
        <f t="shared" si="1"/>
        <v>1946</v>
      </c>
      <c r="H17" s="4"/>
      <c r="I17" s="4"/>
      <c r="J17" s="4"/>
      <c r="K17" s="4"/>
      <c r="L17" s="4"/>
      <c r="M17" s="4"/>
      <c r="N17" s="4"/>
      <c r="O17" s="4"/>
      <c r="P17" s="4"/>
      <c r="Q17" s="4"/>
      <c r="R17" s="4"/>
      <c r="S17" s="4"/>
      <c r="T17" s="4"/>
      <c r="U17" s="4"/>
      <c r="V17" s="4"/>
      <c r="W17" s="4"/>
      <c r="X17" s="4"/>
    </row>
    <row r="18">
      <c r="A18" s="18"/>
      <c r="B18" s="18" t="s">
        <v>20</v>
      </c>
      <c r="C18" s="19">
        <f t="shared" ref="C18:G18" si="2">C13-C20</f>
        <v>70</v>
      </c>
      <c r="D18" s="19">
        <f t="shared" si="2"/>
        <v>3500</v>
      </c>
      <c r="E18" s="19">
        <f t="shared" si="2"/>
        <v>3500</v>
      </c>
      <c r="F18" s="19">
        <f t="shared" si="2"/>
        <v>22400</v>
      </c>
      <c r="G18" s="19">
        <f t="shared" si="2"/>
        <v>31360</v>
      </c>
      <c r="H18" s="4"/>
      <c r="I18" s="4"/>
      <c r="J18" s="4"/>
      <c r="K18" s="4"/>
      <c r="L18" s="4"/>
      <c r="M18" s="4"/>
      <c r="N18" s="4"/>
      <c r="O18" s="4"/>
      <c r="P18" s="4"/>
      <c r="Q18" s="4"/>
      <c r="R18" s="4"/>
      <c r="S18" s="4"/>
      <c r="T18" s="4"/>
      <c r="U18" s="4"/>
      <c r="V18" s="4"/>
      <c r="W18" s="4"/>
      <c r="X18" s="4"/>
    </row>
    <row r="19">
      <c r="A19" s="18"/>
      <c r="B19" s="20" t="s">
        <v>21</v>
      </c>
      <c r="C19" s="9"/>
      <c r="D19" s="9"/>
      <c r="E19" s="9"/>
      <c r="F19" s="9"/>
      <c r="G19" s="10"/>
      <c r="H19" s="4"/>
      <c r="I19" s="4"/>
      <c r="J19" s="4"/>
      <c r="K19" s="4"/>
      <c r="L19" s="4"/>
      <c r="M19" s="4"/>
      <c r="N19" s="4"/>
      <c r="O19" s="4"/>
      <c r="P19" s="4"/>
      <c r="Q19" s="4"/>
      <c r="R19" s="4"/>
      <c r="S19" s="4"/>
      <c r="T19" s="4"/>
      <c r="U19" s="4"/>
      <c r="V19" s="4"/>
      <c r="W19" s="4"/>
      <c r="X19" s="4"/>
    </row>
    <row r="20">
      <c r="A20" s="18"/>
      <c r="B20" s="18" t="s">
        <v>22</v>
      </c>
      <c r="C20" s="19">
        <f t="shared" ref="C20:G20" si="3">C15*C13</f>
        <v>69930</v>
      </c>
      <c r="D20" s="19">
        <f t="shared" si="3"/>
        <v>66500</v>
      </c>
      <c r="E20" s="19">
        <f t="shared" si="3"/>
        <v>66500</v>
      </c>
      <c r="F20" s="19">
        <f t="shared" si="3"/>
        <v>47600</v>
      </c>
      <c r="G20" s="19">
        <f t="shared" si="3"/>
        <v>66640</v>
      </c>
      <c r="H20" s="4"/>
      <c r="I20" s="4"/>
      <c r="J20" s="4"/>
      <c r="K20" s="4"/>
      <c r="L20" s="4"/>
      <c r="M20" s="4"/>
      <c r="N20" s="4"/>
      <c r="O20" s="4"/>
      <c r="P20" s="4"/>
      <c r="Q20" s="4"/>
      <c r="R20" s="4"/>
      <c r="S20" s="4"/>
      <c r="T20" s="4"/>
      <c r="U20" s="4"/>
      <c r="V20" s="4"/>
      <c r="W20" s="4"/>
      <c r="X20" s="4"/>
    </row>
    <row r="21">
      <c r="A21" s="12"/>
      <c r="B21" s="12" t="s">
        <v>23</v>
      </c>
      <c r="C21" s="19">
        <f t="shared" ref="C21:G21" si="4">(C12-C17)</f>
        <v>18000</v>
      </c>
      <c r="D21" s="19">
        <f t="shared" si="4"/>
        <v>18060</v>
      </c>
      <c r="E21" s="19">
        <f t="shared" si="4"/>
        <v>9000</v>
      </c>
      <c r="F21" s="19">
        <f t="shared" si="4"/>
        <v>810</v>
      </c>
      <c r="G21" s="19">
        <f t="shared" si="4"/>
        <v>54</v>
      </c>
      <c r="H21" s="4"/>
      <c r="I21" s="4"/>
      <c r="J21" s="4"/>
      <c r="K21" s="4"/>
      <c r="L21" s="4"/>
      <c r="M21" s="4"/>
      <c r="N21" s="4"/>
      <c r="O21" s="4"/>
      <c r="P21" s="4"/>
      <c r="Q21" s="4"/>
      <c r="R21" s="4"/>
      <c r="S21" s="4"/>
      <c r="T21" s="4"/>
      <c r="U21" s="4"/>
      <c r="V21" s="4"/>
      <c r="W21" s="4"/>
      <c r="X21" s="4"/>
    </row>
    <row r="22">
      <c r="A22" s="13"/>
      <c r="B22" s="13"/>
      <c r="C22" s="13"/>
      <c r="D22" s="13"/>
      <c r="E22" s="13"/>
      <c r="F22" s="13"/>
      <c r="G22" s="13"/>
      <c r="H22" s="4"/>
      <c r="I22" s="4"/>
      <c r="J22" s="4"/>
      <c r="K22" s="4"/>
      <c r="L22" s="4"/>
      <c r="M22" s="4"/>
      <c r="N22" s="4"/>
      <c r="O22" s="4"/>
      <c r="P22" s="4"/>
      <c r="Q22" s="4"/>
      <c r="R22" s="4"/>
      <c r="S22" s="4"/>
      <c r="T22" s="4"/>
      <c r="U22" s="4"/>
      <c r="V22" s="4"/>
      <c r="W22" s="4"/>
      <c r="X22" s="4"/>
    </row>
    <row r="23">
      <c r="A23" s="13"/>
      <c r="B23" s="12" t="s">
        <v>24</v>
      </c>
      <c r="C23" s="21">
        <f t="shared" ref="C23:G23" si="5">C20</f>
        <v>69930</v>
      </c>
      <c r="D23" s="21">
        <f t="shared" si="5"/>
        <v>66500</v>
      </c>
      <c r="E23" s="21">
        <f t="shared" si="5"/>
        <v>66500</v>
      </c>
      <c r="F23" s="21">
        <f t="shared" si="5"/>
        <v>47600</v>
      </c>
      <c r="G23" s="21">
        <f t="shared" si="5"/>
        <v>66640</v>
      </c>
      <c r="H23" s="22"/>
      <c r="I23" s="22"/>
      <c r="J23" s="22"/>
      <c r="K23" s="22"/>
      <c r="L23" s="22"/>
      <c r="M23" s="22"/>
      <c r="N23" s="22"/>
      <c r="O23" s="4"/>
      <c r="P23" s="4"/>
      <c r="Q23" s="4"/>
      <c r="R23" s="4"/>
      <c r="S23" s="4"/>
      <c r="T23" s="4"/>
      <c r="U23" s="4"/>
      <c r="V23" s="4"/>
      <c r="W23" s="4"/>
      <c r="X23" s="4"/>
    </row>
    <row r="24">
      <c r="A24" s="13"/>
      <c r="B24" s="23" t="s">
        <v>25</v>
      </c>
      <c r="C24" s="24">
        <f t="shared" ref="C24:G24" si="6">C38</f>
        <v>18000</v>
      </c>
      <c r="D24" s="24">
        <f t="shared" si="6"/>
        <v>18060</v>
      </c>
      <c r="E24" s="24">
        <f t="shared" si="6"/>
        <v>9000</v>
      </c>
      <c r="F24" s="24">
        <f t="shared" si="6"/>
        <v>810</v>
      </c>
      <c r="G24" s="21">
        <f t="shared" si="6"/>
        <v>54</v>
      </c>
      <c r="H24" s="22"/>
      <c r="I24" s="22"/>
      <c r="J24" s="22"/>
      <c r="K24" s="22"/>
      <c r="L24" s="22"/>
      <c r="M24" s="22"/>
      <c r="N24" s="22"/>
      <c r="O24" s="4"/>
      <c r="P24" s="4"/>
      <c r="Q24" s="4"/>
      <c r="R24" s="4"/>
      <c r="S24" s="4"/>
      <c r="T24" s="4"/>
      <c r="U24" s="4"/>
      <c r="V24" s="4"/>
      <c r="W24" s="4"/>
      <c r="X24" s="4"/>
    </row>
    <row r="25">
      <c r="A25" s="13"/>
      <c r="B25" s="12" t="s">
        <v>26</v>
      </c>
      <c r="C25" s="25">
        <f t="shared" ref="C25:G25" si="7">C17</f>
        <v>12000</v>
      </c>
      <c r="D25" s="25">
        <f t="shared" si="7"/>
        <v>11940</v>
      </c>
      <c r="E25" s="25">
        <f t="shared" si="7"/>
        <v>21000</v>
      </c>
      <c r="F25" s="25">
        <f t="shared" si="7"/>
        <v>29190</v>
      </c>
      <c r="G25" s="26">
        <f t="shared" si="7"/>
        <v>1946</v>
      </c>
      <c r="H25" s="27"/>
      <c r="I25" s="22"/>
      <c r="J25" s="22"/>
      <c r="K25" s="22"/>
      <c r="L25" s="22"/>
      <c r="M25" s="22"/>
      <c r="N25" s="22"/>
      <c r="O25" s="4"/>
      <c r="P25" s="4"/>
      <c r="Q25" s="4"/>
      <c r="R25" s="4"/>
      <c r="S25" s="4"/>
      <c r="T25" s="4"/>
      <c r="U25" s="4"/>
      <c r="V25" s="4"/>
      <c r="W25" s="4"/>
      <c r="X25" s="4"/>
    </row>
    <row r="26">
      <c r="A26" s="13"/>
      <c r="B26" s="12" t="s">
        <v>27</v>
      </c>
      <c r="C26" s="25">
        <f t="shared" ref="C26:G26" si="8">C18</f>
        <v>70</v>
      </c>
      <c r="D26" s="25">
        <f t="shared" si="8"/>
        <v>3500</v>
      </c>
      <c r="E26" s="25">
        <f t="shared" si="8"/>
        <v>3500</v>
      </c>
      <c r="F26" s="25">
        <f t="shared" si="8"/>
        <v>22400</v>
      </c>
      <c r="G26" s="26">
        <f t="shared" si="8"/>
        <v>31360</v>
      </c>
      <c r="H26" s="27"/>
      <c r="I26" s="22"/>
      <c r="J26" s="22"/>
      <c r="K26" s="22"/>
      <c r="L26" s="22"/>
      <c r="M26" s="22"/>
      <c r="N26" s="22"/>
      <c r="O26" s="4"/>
      <c r="P26" s="4"/>
      <c r="Q26" s="4"/>
      <c r="R26" s="4"/>
      <c r="S26" s="4"/>
      <c r="T26" s="4"/>
      <c r="U26" s="4"/>
      <c r="V26" s="4"/>
      <c r="W26" s="4"/>
      <c r="X26" s="4"/>
    </row>
    <row r="27">
      <c r="A27" s="13"/>
      <c r="B27" s="12"/>
      <c r="C27" s="28"/>
      <c r="D27" s="28"/>
      <c r="E27" s="28"/>
      <c r="F27" s="28"/>
      <c r="G27" s="28"/>
      <c r="H27" s="22"/>
      <c r="I27" s="22"/>
      <c r="J27" s="22"/>
      <c r="K27" s="22"/>
      <c r="L27" s="22"/>
      <c r="M27" s="22"/>
      <c r="N27" s="22"/>
      <c r="O27" s="4"/>
      <c r="P27" s="4"/>
      <c r="Q27" s="4"/>
      <c r="R27" s="4"/>
      <c r="S27" s="4"/>
      <c r="T27" s="4"/>
      <c r="U27" s="4"/>
      <c r="V27" s="4"/>
      <c r="W27" s="4"/>
      <c r="X27" s="4"/>
    </row>
    <row r="28">
      <c r="A28" s="13"/>
      <c r="B28" s="12" t="s">
        <v>28</v>
      </c>
      <c r="C28" s="28">
        <f t="shared" ref="C28:F28" si="9">C26*C15</f>
        <v>69.93</v>
      </c>
      <c r="D28" s="28">
        <f t="shared" si="9"/>
        <v>3325</v>
      </c>
      <c r="E28" s="28">
        <f t="shared" si="9"/>
        <v>3325</v>
      </c>
      <c r="F28" s="28">
        <f t="shared" si="9"/>
        <v>15232</v>
      </c>
      <c r="G28" s="28"/>
      <c r="H28" s="22"/>
      <c r="I28" s="22"/>
      <c r="J28" s="22"/>
      <c r="K28" s="22"/>
      <c r="L28" s="22"/>
      <c r="M28" s="22"/>
      <c r="N28" s="22"/>
      <c r="O28" s="4"/>
      <c r="P28" s="4"/>
      <c r="Q28" s="4"/>
      <c r="R28" s="4"/>
      <c r="S28" s="4"/>
      <c r="T28" s="4"/>
      <c r="U28" s="4"/>
      <c r="V28" s="4"/>
      <c r="W28" s="4"/>
      <c r="X28" s="4"/>
    </row>
    <row r="29">
      <c r="A29" s="13"/>
      <c r="B29" s="12" t="s">
        <v>29</v>
      </c>
      <c r="C29" s="28">
        <f t="shared" ref="C29:F29" si="10">C25*(1-C14)</f>
        <v>7200</v>
      </c>
      <c r="D29" s="28">
        <f t="shared" si="10"/>
        <v>7187.88</v>
      </c>
      <c r="E29" s="28">
        <f t="shared" si="10"/>
        <v>6300</v>
      </c>
      <c r="F29" s="28">
        <f t="shared" si="10"/>
        <v>788.13</v>
      </c>
      <c r="G29" s="28"/>
      <c r="H29" s="22"/>
      <c r="I29" s="22"/>
      <c r="J29" s="22"/>
      <c r="K29" s="22"/>
      <c r="L29" s="22"/>
      <c r="M29" s="22"/>
      <c r="N29" s="22"/>
      <c r="O29" s="4"/>
      <c r="P29" s="4"/>
      <c r="Q29" s="4"/>
      <c r="R29" s="4"/>
      <c r="S29" s="4"/>
      <c r="T29" s="4"/>
      <c r="U29" s="4"/>
      <c r="V29" s="4"/>
      <c r="W29" s="4"/>
      <c r="X29" s="4"/>
    </row>
    <row r="30">
      <c r="A30" s="13"/>
      <c r="B30" s="12" t="s">
        <v>30</v>
      </c>
      <c r="C30" s="28">
        <f t="shared" ref="C30:F30" si="11">C25*C14</f>
        <v>4800</v>
      </c>
      <c r="D30" s="28">
        <f t="shared" si="11"/>
        <v>4752.12</v>
      </c>
      <c r="E30" s="28">
        <f t="shared" si="11"/>
        <v>14700</v>
      </c>
      <c r="F30" s="28">
        <f t="shared" si="11"/>
        <v>28401.87</v>
      </c>
      <c r="G30" s="28"/>
      <c r="H30" s="22"/>
      <c r="I30" s="22"/>
      <c r="J30" s="22"/>
      <c r="K30" s="22"/>
      <c r="L30" s="22"/>
      <c r="M30" s="22"/>
      <c r="N30" s="22"/>
      <c r="O30" s="4"/>
      <c r="P30" s="4"/>
      <c r="Q30" s="4"/>
      <c r="R30" s="4"/>
      <c r="S30" s="4"/>
      <c r="T30" s="4"/>
      <c r="U30" s="4"/>
      <c r="V30" s="4"/>
      <c r="W30" s="4"/>
      <c r="X30" s="4"/>
    </row>
    <row r="31">
      <c r="A31" s="13"/>
      <c r="B31" s="29" t="s">
        <v>31</v>
      </c>
      <c r="C31" s="28">
        <f t="shared" ref="C31:F31" si="12">C26*(1-C15)</f>
        <v>0.07</v>
      </c>
      <c r="D31" s="28">
        <f t="shared" si="12"/>
        <v>175</v>
      </c>
      <c r="E31" s="28">
        <f t="shared" si="12"/>
        <v>175</v>
      </c>
      <c r="F31" s="28">
        <f t="shared" si="12"/>
        <v>7168</v>
      </c>
      <c r="G31" s="28"/>
      <c r="H31" s="30" t="s">
        <v>32</v>
      </c>
      <c r="I31" s="22"/>
      <c r="J31" s="22"/>
      <c r="K31" s="22"/>
      <c r="L31" s="22"/>
      <c r="M31" s="22"/>
      <c r="N31" s="22"/>
      <c r="O31" s="4"/>
      <c r="P31" s="4"/>
      <c r="Q31" s="4"/>
      <c r="R31" s="4"/>
      <c r="S31" s="4"/>
      <c r="T31" s="4"/>
      <c r="U31" s="4"/>
      <c r="V31" s="4"/>
      <c r="W31" s="4"/>
      <c r="X31" s="4"/>
    </row>
    <row r="32">
      <c r="A32" s="13"/>
      <c r="B32" s="12"/>
      <c r="C32" s="31"/>
      <c r="D32" s="28"/>
      <c r="E32" s="28"/>
      <c r="F32" s="28"/>
      <c r="G32" s="28"/>
      <c r="H32" s="22"/>
      <c r="I32" s="22"/>
      <c r="J32" s="22"/>
      <c r="K32" s="22"/>
      <c r="L32" s="22"/>
      <c r="M32" s="22"/>
      <c r="N32" s="22"/>
      <c r="O32" s="4"/>
      <c r="P32" s="4"/>
      <c r="Q32" s="4"/>
      <c r="R32" s="4"/>
      <c r="S32" s="4"/>
      <c r="T32" s="4"/>
      <c r="U32" s="4"/>
      <c r="V32" s="4"/>
      <c r="W32" s="4"/>
      <c r="X32" s="4"/>
    </row>
    <row r="33">
      <c r="A33" s="13"/>
      <c r="B33" s="32" t="s">
        <v>33</v>
      </c>
      <c r="C33" s="33">
        <f t="shared" ref="C33:F33" si="13">C28</f>
        <v>69.93</v>
      </c>
      <c r="D33" s="34">
        <f t="shared" si="13"/>
        <v>3325</v>
      </c>
      <c r="E33" s="28">
        <f t="shared" si="13"/>
        <v>3325</v>
      </c>
      <c r="F33" s="28">
        <f t="shared" si="13"/>
        <v>15232</v>
      </c>
      <c r="G33" s="28"/>
      <c r="H33" s="22"/>
      <c r="I33" s="22"/>
      <c r="J33" s="22"/>
      <c r="K33" s="22"/>
      <c r="L33" s="22"/>
      <c r="M33" s="22"/>
      <c r="N33" s="22"/>
      <c r="O33" s="4"/>
      <c r="P33" s="4"/>
      <c r="Q33" s="4"/>
      <c r="R33" s="4"/>
      <c r="S33" s="4"/>
      <c r="T33" s="4"/>
      <c r="U33" s="4"/>
      <c r="V33" s="4"/>
      <c r="W33" s="4"/>
      <c r="X33" s="4"/>
    </row>
    <row r="34">
      <c r="A34" s="13"/>
      <c r="B34" s="35" t="s">
        <v>34</v>
      </c>
      <c r="C34" s="36">
        <f t="shared" ref="C34:F34" si="14">C29</f>
        <v>7200</v>
      </c>
      <c r="D34" s="37">
        <f t="shared" si="14"/>
        <v>7187.88</v>
      </c>
      <c r="E34" s="26">
        <f t="shared" si="14"/>
        <v>6300</v>
      </c>
      <c r="F34" s="26">
        <f t="shared" si="14"/>
        <v>788.13</v>
      </c>
      <c r="G34" s="28"/>
      <c r="H34" s="22"/>
      <c r="I34" s="22"/>
      <c r="J34" s="22"/>
      <c r="K34" s="22"/>
      <c r="L34" s="22"/>
      <c r="M34" s="22"/>
      <c r="N34" s="22"/>
      <c r="O34" s="4"/>
      <c r="P34" s="4"/>
      <c r="Q34" s="4"/>
      <c r="R34" s="4"/>
      <c r="S34" s="4"/>
      <c r="T34" s="4"/>
      <c r="U34" s="4"/>
      <c r="V34" s="4"/>
      <c r="W34" s="4"/>
      <c r="X34" s="4"/>
    </row>
    <row r="35">
      <c r="A35" s="13"/>
      <c r="B35" s="32" t="s">
        <v>35</v>
      </c>
      <c r="C35" s="38">
        <f t="shared" ref="C35:F35" si="15">C30</f>
        <v>4800</v>
      </c>
      <c r="D35" s="34">
        <f t="shared" si="15"/>
        <v>4752.12</v>
      </c>
      <c r="E35" s="28">
        <f t="shared" si="15"/>
        <v>14700</v>
      </c>
      <c r="F35" s="28">
        <f t="shared" si="15"/>
        <v>28401.87</v>
      </c>
      <c r="G35" s="28"/>
      <c r="H35" s="22"/>
      <c r="I35" s="22"/>
      <c r="J35" s="22"/>
      <c r="K35" s="22"/>
      <c r="L35" s="22"/>
      <c r="M35" s="22"/>
      <c r="N35" s="22"/>
      <c r="O35" s="4"/>
      <c r="P35" s="4"/>
      <c r="Q35" s="4"/>
      <c r="R35" s="4"/>
      <c r="S35" s="4"/>
      <c r="T35" s="4"/>
      <c r="U35" s="4"/>
      <c r="V35" s="4"/>
      <c r="W35" s="4"/>
      <c r="X35" s="4"/>
    </row>
    <row r="36">
      <c r="A36" s="13"/>
      <c r="B36" s="32" t="s">
        <v>36</v>
      </c>
      <c r="C36" s="38">
        <f t="shared" ref="C36:F36" si="16">C31</f>
        <v>0.07</v>
      </c>
      <c r="D36" s="34">
        <f t="shared" si="16"/>
        <v>175</v>
      </c>
      <c r="E36" s="28">
        <f t="shared" si="16"/>
        <v>175</v>
      </c>
      <c r="F36" s="28">
        <f t="shared" si="16"/>
        <v>7168</v>
      </c>
      <c r="G36" s="28"/>
      <c r="H36" s="22"/>
      <c r="I36" s="22"/>
      <c r="J36" s="22"/>
      <c r="K36" s="22"/>
      <c r="L36" s="22"/>
      <c r="M36" s="22"/>
      <c r="N36" s="22"/>
      <c r="O36" s="4"/>
      <c r="P36" s="4"/>
      <c r="Q36" s="4"/>
      <c r="R36" s="4"/>
      <c r="S36" s="4"/>
      <c r="T36" s="4"/>
      <c r="U36" s="4"/>
      <c r="V36" s="4"/>
      <c r="W36" s="4"/>
      <c r="X36" s="4"/>
    </row>
    <row r="37">
      <c r="A37" s="13"/>
      <c r="B37" s="12"/>
      <c r="C37" s="39"/>
      <c r="D37" s="28"/>
      <c r="E37" s="28"/>
      <c r="F37" s="28"/>
      <c r="G37" s="28"/>
      <c r="H37" s="22"/>
      <c r="I37" s="22"/>
      <c r="J37" s="22"/>
      <c r="K37" s="22"/>
      <c r="L37" s="22"/>
      <c r="M37" s="22"/>
      <c r="N37" s="22"/>
      <c r="O37" s="4"/>
      <c r="P37" s="4"/>
      <c r="Q37" s="4"/>
      <c r="R37" s="4"/>
      <c r="S37" s="4"/>
      <c r="T37" s="4"/>
      <c r="U37" s="4"/>
      <c r="V37" s="4"/>
      <c r="W37" s="4"/>
      <c r="X37" s="4"/>
    </row>
    <row r="38">
      <c r="A38" s="13"/>
      <c r="B38" s="12" t="s">
        <v>37</v>
      </c>
      <c r="C38" s="28">
        <f t="shared" ref="C38:G38" si="17">C12*(1-C14)</f>
        <v>18000</v>
      </c>
      <c r="D38" s="28">
        <f t="shared" si="17"/>
        <v>18060</v>
      </c>
      <c r="E38" s="28">
        <f t="shared" si="17"/>
        <v>9000</v>
      </c>
      <c r="F38" s="28">
        <f t="shared" si="17"/>
        <v>810</v>
      </c>
      <c r="G38" s="28">
        <f t="shared" si="17"/>
        <v>54</v>
      </c>
      <c r="H38" s="22"/>
      <c r="I38" s="22"/>
      <c r="J38" s="22"/>
      <c r="K38" s="22"/>
      <c r="L38" s="22"/>
      <c r="M38" s="22"/>
      <c r="N38" s="22"/>
      <c r="O38" s="4"/>
      <c r="P38" s="4"/>
      <c r="Q38" s="4"/>
      <c r="R38" s="4"/>
      <c r="S38" s="4"/>
      <c r="T38" s="4"/>
      <c r="U38" s="4"/>
      <c r="V38" s="4"/>
      <c r="W38" s="4"/>
      <c r="X38" s="4"/>
    </row>
    <row r="39">
      <c r="A39" s="13"/>
      <c r="B39" s="12" t="s">
        <v>38</v>
      </c>
      <c r="C39" s="28">
        <f t="shared" ref="C39:G39" si="18">C12-(C55*(C12+C13))</f>
        <v>25200</v>
      </c>
      <c r="D39" s="28">
        <f t="shared" si="18"/>
        <v>25247.88</v>
      </c>
      <c r="E39" s="28">
        <f t="shared" si="18"/>
        <v>15300</v>
      </c>
      <c r="F39" s="28">
        <f t="shared" si="18"/>
        <v>1598.13</v>
      </c>
      <c r="G39" s="28">
        <f t="shared" si="18"/>
        <v>106.542</v>
      </c>
      <c r="H39" s="22"/>
      <c r="I39" s="22"/>
      <c r="J39" s="22"/>
      <c r="K39" s="22"/>
      <c r="L39" s="22"/>
      <c r="M39" s="22"/>
      <c r="N39" s="22"/>
      <c r="O39" s="4"/>
      <c r="P39" s="4"/>
      <c r="Q39" s="4"/>
      <c r="R39" s="4"/>
      <c r="S39" s="4"/>
      <c r="T39" s="4"/>
      <c r="U39" s="4"/>
      <c r="V39" s="4"/>
      <c r="W39" s="4"/>
      <c r="X39" s="4"/>
    </row>
    <row r="40">
      <c r="A40" s="13"/>
      <c r="B40" s="12" t="s">
        <v>39</v>
      </c>
      <c r="C40" s="28">
        <f t="shared" ref="C40:G40" si="19">C12-(C59*(C12+C13))</f>
        <v>28080</v>
      </c>
      <c r="D40" s="28">
        <f t="shared" si="19"/>
        <v>28108.65624</v>
      </c>
      <c r="E40" s="28">
        <f t="shared" si="19"/>
        <v>19710</v>
      </c>
      <c r="F40" s="28">
        <f t="shared" si="19"/>
        <v>2364.98049</v>
      </c>
      <c r="G40" s="28">
        <f t="shared" si="19"/>
        <v>157.665366</v>
      </c>
      <c r="H40" s="22"/>
      <c r="I40" s="22"/>
      <c r="J40" s="22"/>
      <c r="K40" s="22"/>
      <c r="L40" s="22"/>
      <c r="M40" s="22"/>
      <c r="N40" s="22"/>
      <c r="O40" s="4"/>
      <c r="P40" s="4"/>
      <c r="Q40" s="4"/>
      <c r="R40" s="4"/>
      <c r="S40" s="4"/>
      <c r="T40" s="4"/>
      <c r="U40" s="4"/>
      <c r="V40" s="4"/>
      <c r="W40" s="4"/>
      <c r="X40" s="4"/>
    </row>
    <row r="41">
      <c r="A41" s="13"/>
      <c r="B41" s="12" t="s">
        <v>40</v>
      </c>
      <c r="C41" s="28">
        <f t="shared" ref="C41:G41" si="20">C12-(C63*(C12+C13))</f>
        <v>29232</v>
      </c>
      <c r="D41" s="28">
        <f t="shared" si="20"/>
        <v>29247.24518</v>
      </c>
      <c r="E41" s="28">
        <f t="shared" si="20"/>
        <v>22797</v>
      </c>
      <c r="F41" s="28">
        <f t="shared" si="20"/>
        <v>3111.126017</v>
      </c>
      <c r="G41" s="28">
        <f t="shared" si="20"/>
        <v>207.4084011</v>
      </c>
      <c r="H41" s="22"/>
      <c r="I41" s="22"/>
      <c r="J41" s="22"/>
      <c r="K41" s="22"/>
      <c r="L41" s="22"/>
      <c r="M41" s="22"/>
      <c r="N41" s="22"/>
      <c r="O41" s="4"/>
      <c r="P41" s="4"/>
      <c r="Q41" s="4"/>
      <c r="R41" s="4"/>
      <c r="S41" s="4"/>
      <c r="T41" s="4"/>
      <c r="U41" s="4"/>
      <c r="V41" s="4"/>
      <c r="W41" s="4"/>
      <c r="X41" s="4"/>
    </row>
    <row r="42">
      <c r="A42" s="13"/>
      <c r="B42" s="12" t="s">
        <v>41</v>
      </c>
      <c r="C42" s="28">
        <f t="shared" ref="C42:G42" si="21">C12-(C67*(C12+C13))</f>
        <v>29692.8</v>
      </c>
      <c r="D42" s="28">
        <f t="shared" si="21"/>
        <v>29700.40358</v>
      </c>
      <c r="E42" s="28">
        <f t="shared" si="21"/>
        <v>24957.9</v>
      </c>
      <c r="F42" s="28">
        <f t="shared" si="21"/>
        <v>3837.125614</v>
      </c>
      <c r="G42" s="28">
        <f t="shared" si="21"/>
        <v>255.8083743</v>
      </c>
      <c r="H42" s="22"/>
      <c r="I42" s="22"/>
      <c r="J42" s="22"/>
      <c r="K42" s="22"/>
      <c r="L42" s="22"/>
      <c r="M42" s="22"/>
      <c r="N42" s="22"/>
      <c r="O42" s="4"/>
      <c r="P42" s="4"/>
      <c r="Q42" s="4"/>
      <c r="R42" s="4"/>
      <c r="S42" s="4"/>
      <c r="T42" s="4"/>
      <c r="U42" s="4"/>
      <c r="V42" s="4"/>
      <c r="W42" s="4"/>
      <c r="X42" s="4"/>
    </row>
    <row r="43">
      <c r="A43" s="13"/>
      <c r="B43" s="40" t="s">
        <v>42</v>
      </c>
      <c r="C43" s="41">
        <f t="shared" ref="C43:G43" si="22">C38/C$12</f>
        <v>0.6</v>
      </c>
      <c r="D43" s="41">
        <f t="shared" si="22"/>
        <v>0.602</v>
      </c>
      <c r="E43" s="41">
        <f t="shared" si="22"/>
        <v>0.3</v>
      </c>
      <c r="F43" s="41">
        <f t="shared" si="22"/>
        <v>0.027</v>
      </c>
      <c r="G43" s="41">
        <f t="shared" si="22"/>
        <v>0.027</v>
      </c>
      <c r="H43" s="22"/>
      <c r="I43" s="22"/>
      <c r="J43" s="22"/>
      <c r="K43" s="22"/>
      <c r="L43" s="22"/>
      <c r="M43" s="22"/>
      <c r="N43" s="22"/>
      <c r="O43" s="4"/>
      <c r="P43" s="4"/>
      <c r="Q43" s="4"/>
      <c r="R43" s="4"/>
      <c r="S43" s="4"/>
      <c r="T43" s="4"/>
      <c r="U43" s="4"/>
      <c r="V43" s="4"/>
      <c r="W43" s="4"/>
      <c r="X43" s="4"/>
    </row>
    <row r="44">
      <c r="A44" s="13"/>
      <c r="B44" s="12" t="s">
        <v>43</v>
      </c>
      <c r="C44" s="42">
        <f t="shared" ref="C44:G44" si="23">C39/C$12</f>
        <v>0.84</v>
      </c>
      <c r="D44" s="42">
        <f t="shared" si="23"/>
        <v>0.841596</v>
      </c>
      <c r="E44" s="42">
        <f t="shared" si="23"/>
        <v>0.51</v>
      </c>
      <c r="F44" s="42">
        <f t="shared" si="23"/>
        <v>0.053271</v>
      </c>
      <c r="G44" s="42">
        <f t="shared" si="23"/>
        <v>0.053271</v>
      </c>
      <c r="H44" s="22"/>
      <c r="I44" s="22"/>
      <c r="J44" s="22"/>
      <c r="K44" s="22"/>
      <c r="L44" s="22"/>
      <c r="M44" s="22"/>
      <c r="N44" s="22"/>
      <c r="O44" s="4"/>
      <c r="P44" s="4"/>
      <c r="Q44" s="4"/>
      <c r="R44" s="4"/>
      <c r="S44" s="4"/>
      <c r="T44" s="4"/>
      <c r="U44" s="4"/>
      <c r="V44" s="4"/>
      <c r="W44" s="4"/>
      <c r="X44" s="4"/>
    </row>
    <row r="45">
      <c r="A45" s="13"/>
      <c r="B45" s="12" t="s">
        <v>44</v>
      </c>
      <c r="C45" s="42">
        <f t="shared" ref="C45:G45" si="24">C40/C$12</f>
        <v>0.936</v>
      </c>
      <c r="D45" s="42">
        <f t="shared" si="24"/>
        <v>0.936955208</v>
      </c>
      <c r="E45" s="42">
        <f t="shared" si="24"/>
        <v>0.657</v>
      </c>
      <c r="F45" s="42">
        <f t="shared" si="24"/>
        <v>0.078832683</v>
      </c>
      <c r="G45" s="42">
        <f t="shared" si="24"/>
        <v>0.078832683</v>
      </c>
      <c r="H45" s="22"/>
      <c r="I45" s="22"/>
      <c r="J45" s="22"/>
      <c r="K45" s="22"/>
      <c r="L45" s="22"/>
      <c r="M45" s="22"/>
      <c r="N45" s="22"/>
      <c r="O45" s="4"/>
      <c r="P45" s="4"/>
      <c r="Q45" s="4"/>
      <c r="R45" s="4"/>
      <c r="S45" s="4"/>
      <c r="T45" s="4"/>
      <c r="U45" s="4"/>
      <c r="V45" s="4"/>
      <c r="W45" s="4"/>
      <c r="X45" s="4"/>
    </row>
    <row r="46">
      <c r="A46" s="13"/>
      <c r="B46" s="12" t="s">
        <v>45</v>
      </c>
      <c r="C46" s="42">
        <f t="shared" ref="C46:G46" si="25">C41/C$12</f>
        <v>0.9744</v>
      </c>
      <c r="D46" s="42">
        <f t="shared" si="25"/>
        <v>0.9749081728</v>
      </c>
      <c r="E46" s="42">
        <f t="shared" si="25"/>
        <v>0.7599</v>
      </c>
      <c r="F46" s="42">
        <f t="shared" si="25"/>
        <v>0.1037042006</v>
      </c>
      <c r="G46" s="42">
        <f t="shared" si="25"/>
        <v>0.1037042006</v>
      </c>
      <c r="H46" s="22"/>
      <c r="I46" s="22"/>
      <c r="J46" s="22"/>
      <c r="K46" s="22"/>
      <c r="L46" s="22"/>
      <c r="M46" s="22"/>
      <c r="N46" s="22"/>
      <c r="O46" s="4"/>
      <c r="P46" s="4"/>
      <c r="Q46" s="4"/>
      <c r="R46" s="4"/>
      <c r="S46" s="4"/>
      <c r="T46" s="4"/>
      <c r="U46" s="4"/>
      <c r="V46" s="4"/>
      <c r="W46" s="4"/>
      <c r="X46" s="4"/>
    </row>
    <row r="47">
      <c r="A47" s="13"/>
      <c r="B47" s="12" t="s">
        <v>46</v>
      </c>
      <c r="C47" s="42">
        <f t="shared" ref="C47:G47" si="26">C42/C$12</f>
        <v>0.98976</v>
      </c>
      <c r="D47" s="42">
        <f t="shared" si="26"/>
        <v>0.9900134528</v>
      </c>
      <c r="E47" s="42">
        <f t="shared" si="26"/>
        <v>0.83193</v>
      </c>
      <c r="F47" s="42">
        <f t="shared" si="26"/>
        <v>0.1279041871</v>
      </c>
      <c r="G47" s="42">
        <f t="shared" si="26"/>
        <v>0.1279041871</v>
      </c>
      <c r="H47" s="22"/>
      <c r="I47" s="22"/>
      <c r="J47" s="22"/>
      <c r="K47" s="22"/>
      <c r="L47" s="22"/>
      <c r="M47" s="22"/>
      <c r="N47" s="22"/>
      <c r="O47" s="4"/>
      <c r="P47" s="4"/>
      <c r="Q47" s="4"/>
      <c r="R47" s="4"/>
      <c r="S47" s="4"/>
      <c r="T47" s="4"/>
      <c r="U47" s="4"/>
      <c r="V47" s="4"/>
      <c r="W47" s="4"/>
      <c r="X47" s="4"/>
    </row>
    <row r="48">
      <c r="A48" s="13"/>
      <c r="B48" s="43" t="s">
        <v>47</v>
      </c>
      <c r="C48" s="44">
        <f t="shared" ref="C48:G48" si="27">(C20+C21)/(C12+C13)</f>
        <v>0.8793</v>
      </c>
      <c r="D48" s="44">
        <f t="shared" si="27"/>
        <v>0.8456</v>
      </c>
      <c r="E48" s="44">
        <f t="shared" si="27"/>
        <v>0.755</v>
      </c>
      <c r="F48" s="44">
        <f t="shared" si="27"/>
        <v>0.4841</v>
      </c>
      <c r="G48" s="44">
        <f t="shared" si="27"/>
        <v>0.66694</v>
      </c>
      <c r="H48" s="4"/>
      <c r="I48" s="4"/>
      <c r="J48" s="4"/>
      <c r="K48" s="4"/>
      <c r="L48" s="4"/>
      <c r="M48" s="4"/>
      <c r="N48" s="4"/>
      <c r="O48" s="4"/>
      <c r="P48" s="4"/>
      <c r="Q48" s="4"/>
      <c r="R48" s="4"/>
      <c r="S48" s="4"/>
      <c r="T48" s="4"/>
      <c r="U48" s="4"/>
      <c r="V48" s="4"/>
      <c r="W48" s="4"/>
      <c r="X48" s="4"/>
    </row>
    <row r="49">
      <c r="A49" s="13"/>
      <c r="B49" s="43" t="s">
        <v>48</v>
      </c>
      <c r="C49" s="44">
        <f t="shared" ref="C49:G49" si="28">C21/(C12+C13)</f>
        <v>0.18</v>
      </c>
      <c r="D49" s="44">
        <f t="shared" si="28"/>
        <v>0.1806</v>
      </c>
      <c r="E49" s="44">
        <f t="shared" si="28"/>
        <v>0.09</v>
      </c>
      <c r="F49" s="44">
        <f t="shared" si="28"/>
        <v>0.0081</v>
      </c>
      <c r="G49" s="44">
        <f t="shared" si="28"/>
        <v>0.00054</v>
      </c>
      <c r="H49" s="4"/>
      <c r="I49" s="4"/>
      <c r="J49" s="4"/>
      <c r="K49" s="4"/>
      <c r="L49" s="4"/>
      <c r="M49" s="4"/>
      <c r="N49" s="4"/>
      <c r="O49" s="4"/>
      <c r="P49" s="4"/>
      <c r="Q49" s="4"/>
      <c r="R49" s="4"/>
      <c r="S49" s="4"/>
      <c r="T49" s="4"/>
      <c r="U49" s="4"/>
      <c r="V49" s="4"/>
      <c r="W49" s="4"/>
      <c r="X49" s="4"/>
    </row>
    <row r="50">
      <c r="A50" s="13"/>
      <c r="B50" s="43" t="s">
        <v>49</v>
      </c>
      <c r="C50" s="44">
        <f t="shared" ref="C50:G50" si="29">1-C48-C51</f>
        <v>0.0007</v>
      </c>
      <c r="D50" s="44">
        <f t="shared" si="29"/>
        <v>0.035</v>
      </c>
      <c r="E50" s="44">
        <f t="shared" si="29"/>
        <v>0.035</v>
      </c>
      <c r="F50" s="44">
        <f t="shared" si="29"/>
        <v>0.224</v>
      </c>
      <c r="G50" s="44">
        <f t="shared" si="29"/>
        <v>0.3136</v>
      </c>
      <c r="H50" s="4"/>
      <c r="I50" s="4"/>
      <c r="J50" s="4"/>
      <c r="K50" s="4"/>
      <c r="L50" s="4"/>
      <c r="M50" s="4"/>
      <c r="N50" s="4"/>
      <c r="O50" s="4"/>
      <c r="P50" s="4"/>
      <c r="Q50" s="4"/>
      <c r="R50" s="4"/>
      <c r="S50" s="4"/>
      <c r="T50" s="4"/>
      <c r="U50" s="4"/>
      <c r="V50" s="4"/>
      <c r="W50" s="4"/>
      <c r="X50" s="4"/>
    </row>
    <row r="51">
      <c r="A51" s="13"/>
      <c r="B51" s="43" t="s">
        <v>50</v>
      </c>
      <c r="C51" s="44">
        <f t="shared" ref="C51:G51" si="30">(C12*C14)/(C12+C13)</f>
        <v>0.12</v>
      </c>
      <c r="D51" s="44">
        <f t="shared" si="30"/>
        <v>0.1194</v>
      </c>
      <c r="E51" s="44">
        <f t="shared" si="30"/>
        <v>0.21</v>
      </c>
      <c r="F51" s="44">
        <f t="shared" si="30"/>
        <v>0.2919</v>
      </c>
      <c r="G51" s="44">
        <f t="shared" si="30"/>
        <v>0.01946</v>
      </c>
      <c r="H51" s="4"/>
      <c r="I51" s="4"/>
      <c r="J51" s="4"/>
      <c r="K51" s="4"/>
      <c r="L51" s="4"/>
      <c r="M51" s="4"/>
      <c r="N51" s="4"/>
      <c r="O51" s="4"/>
      <c r="P51" s="4"/>
      <c r="Q51" s="4"/>
      <c r="R51" s="4"/>
      <c r="S51" s="4"/>
      <c r="T51" s="4"/>
      <c r="U51" s="4"/>
      <c r="V51" s="4"/>
      <c r="W51" s="4"/>
      <c r="X51" s="4"/>
    </row>
    <row r="52">
      <c r="A52" s="13"/>
      <c r="B52" s="43" t="s">
        <v>51</v>
      </c>
      <c r="C52" s="16">
        <f t="shared" ref="C52:G52" si="31">1-C54-C55</f>
        <v>0.9519993</v>
      </c>
      <c r="D52" s="16">
        <f t="shared" si="31"/>
        <v>0.9507288</v>
      </c>
      <c r="E52" s="16">
        <f t="shared" si="31"/>
        <v>0.85125</v>
      </c>
      <c r="F52" s="16">
        <f t="shared" si="31"/>
        <v>0.6443013</v>
      </c>
      <c r="G52" s="16">
        <f t="shared" si="31"/>
        <v>0.88071342</v>
      </c>
      <c r="H52" s="4"/>
      <c r="I52" s="4"/>
      <c r="J52" s="4"/>
      <c r="K52" s="4"/>
      <c r="L52" s="4"/>
      <c r="M52" s="4"/>
      <c r="N52" s="4"/>
      <c r="O52" s="4"/>
      <c r="P52" s="4"/>
      <c r="Q52" s="4"/>
      <c r="R52" s="4"/>
      <c r="S52" s="4"/>
      <c r="T52" s="4"/>
      <c r="U52" s="4"/>
      <c r="V52" s="4"/>
      <c r="W52" s="4"/>
      <c r="X52" s="4"/>
    </row>
    <row r="53">
      <c r="A53" s="13"/>
      <c r="B53" s="43" t="s">
        <v>52</v>
      </c>
      <c r="C53" s="44">
        <f t="shared" ref="C53:G53" si="32">C51*(1-C14)</f>
        <v>0.072</v>
      </c>
      <c r="D53" s="44">
        <f t="shared" si="32"/>
        <v>0.0718788</v>
      </c>
      <c r="E53" s="44">
        <f t="shared" si="32"/>
        <v>0.063</v>
      </c>
      <c r="F53" s="44">
        <f t="shared" si="32"/>
        <v>0.0078813</v>
      </c>
      <c r="G53" s="44">
        <f t="shared" si="32"/>
        <v>0.00052542</v>
      </c>
      <c r="H53" s="4"/>
      <c r="I53" s="4"/>
      <c r="J53" s="4"/>
      <c r="K53" s="4"/>
      <c r="L53" s="4"/>
      <c r="M53" s="4"/>
      <c r="N53" s="4"/>
      <c r="O53" s="4"/>
      <c r="P53" s="4"/>
      <c r="Q53" s="4"/>
      <c r="R53" s="4"/>
      <c r="S53" s="4"/>
      <c r="T53" s="4"/>
      <c r="U53" s="4"/>
      <c r="V53" s="4"/>
      <c r="W53" s="4"/>
      <c r="X53" s="4"/>
    </row>
    <row r="54">
      <c r="A54" s="13"/>
      <c r="B54" s="43" t="s">
        <v>53</v>
      </c>
      <c r="C54" s="16">
        <f t="shared" ref="C54:G54" si="33">(1-C$15)*C50</f>
        <v>0.0000007</v>
      </c>
      <c r="D54" s="16">
        <f t="shared" si="33"/>
        <v>0.00175</v>
      </c>
      <c r="E54" s="16">
        <f t="shared" si="33"/>
        <v>0.00175</v>
      </c>
      <c r="F54" s="16">
        <f t="shared" si="33"/>
        <v>0.07168</v>
      </c>
      <c r="G54" s="16">
        <f t="shared" si="33"/>
        <v>0.100352</v>
      </c>
      <c r="H54" s="4"/>
      <c r="I54" s="4"/>
      <c r="J54" s="4"/>
      <c r="K54" s="4"/>
      <c r="L54" s="4"/>
      <c r="M54" s="4"/>
      <c r="N54" s="4"/>
      <c r="O54" s="4"/>
      <c r="P54" s="4"/>
      <c r="Q54" s="4"/>
      <c r="R54" s="4"/>
      <c r="S54" s="4"/>
      <c r="T54" s="4"/>
      <c r="U54" s="4"/>
      <c r="V54" s="4"/>
      <c r="W54" s="4"/>
      <c r="X54" s="4"/>
    </row>
    <row r="55">
      <c r="A55" s="13"/>
      <c r="B55" s="43" t="s">
        <v>54</v>
      </c>
      <c r="C55" s="44">
        <f t="shared" ref="C55:G55" si="34">C51*C$14</f>
        <v>0.048</v>
      </c>
      <c r="D55" s="44">
        <f t="shared" si="34"/>
        <v>0.0475212</v>
      </c>
      <c r="E55" s="44">
        <f t="shared" si="34"/>
        <v>0.147</v>
      </c>
      <c r="F55" s="44">
        <f t="shared" si="34"/>
        <v>0.2840187</v>
      </c>
      <c r="G55" s="44">
        <f t="shared" si="34"/>
        <v>0.01893458</v>
      </c>
      <c r="H55" s="4"/>
      <c r="I55" s="4"/>
      <c r="J55" s="4"/>
      <c r="K55" s="4"/>
      <c r="L55" s="4"/>
      <c r="M55" s="4"/>
      <c r="N55" s="4"/>
      <c r="O55" s="4"/>
      <c r="P55" s="4"/>
      <c r="Q55" s="4"/>
      <c r="R55" s="4"/>
      <c r="S55" s="4"/>
      <c r="T55" s="4"/>
      <c r="U55" s="4"/>
      <c r="V55" s="4"/>
      <c r="W55" s="4"/>
      <c r="X55" s="4"/>
    </row>
    <row r="56">
      <c r="A56" s="13"/>
      <c r="B56" s="43" t="s">
        <v>55</v>
      </c>
      <c r="C56" s="16">
        <f t="shared" ref="C56:G56" si="35">1-C58-C59</f>
        <v>0.9807999993</v>
      </c>
      <c r="D56" s="16">
        <f t="shared" si="35"/>
        <v>0.9809990624</v>
      </c>
      <c r="E56" s="16">
        <f t="shared" si="35"/>
        <v>0.8970125</v>
      </c>
      <c r="F56" s="16">
        <f t="shared" si="35"/>
        <v>0.7007122049</v>
      </c>
      <c r="G56" s="16">
        <f t="shared" si="35"/>
        <v>0.9494640137</v>
      </c>
      <c r="H56" s="4"/>
      <c r="I56" s="4"/>
      <c r="J56" s="4"/>
      <c r="K56" s="4"/>
      <c r="L56" s="4"/>
      <c r="M56" s="4"/>
      <c r="N56" s="4"/>
      <c r="O56" s="4"/>
      <c r="P56" s="4"/>
      <c r="Q56" s="4"/>
      <c r="R56" s="4"/>
      <c r="S56" s="4"/>
      <c r="T56" s="4"/>
      <c r="U56" s="4"/>
      <c r="V56" s="4"/>
      <c r="W56" s="4"/>
      <c r="X56" s="4"/>
    </row>
    <row r="57">
      <c r="A57" s="13"/>
      <c r="B57" s="43" t="s">
        <v>56</v>
      </c>
      <c r="C57" s="44">
        <f t="shared" ref="C57:G57" si="36">C55*(1-C14)</f>
        <v>0.0288</v>
      </c>
      <c r="D57" s="44">
        <f t="shared" si="36"/>
        <v>0.0286077624</v>
      </c>
      <c r="E57" s="44">
        <f t="shared" si="36"/>
        <v>0.0441</v>
      </c>
      <c r="F57" s="44">
        <f t="shared" si="36"/>
        <v>0.0076685049</v>
      </c>
      <c r="G57" s="44">
        <f t="shared" si="36"/>
        <v>0.00051123366</v>
      </c>
      <c r="H57" s="4"/>
      <c r="I57" s="4"/>
      <c r="J57" s="4"/>
      <c r="K57" s="4"/>
      <c r="L57" s="4"/>
      <c r="M57" s="4"/>
      <c r="N57" s="4"/>
      <c r="O57" s="4"/>
      <c r="P57" s="4"/>
      <c r="Q57" s="4"/>
      <c r="R57" s="4"/>
      <c r="S57" s="4"/>
      <c r="T57" s="4"/>
      <c r="U57" s="4"/>
      <c r="V57" s="4"/>
      <c r="W57" s="4"/>
      <c r="X57" s="4"/>
    </row>
    <row r="58">
      <c r="A58" s="22"/>
      <c r="B58" s="43" t="s">
        <v>57</v>
      </c>
      <c r="C58" s="16">
        <f t="shared" ref="C58:G58" si="37">(1-C$15)*C54</f>
        <v>0.0000000007</v>
      </c>
      <c r="D58" s="16">
        <f t="shared" si="37"/>
        <v>0.0000875</v>
      </c>
      <c r="E58" s="16">
        <f t="shared" si="37"/>
        <v>0.0000875</v>
      </c>
      <c r="F58" s="16">
        <f t="shared" si="37"/>
        <v>0.0229376</v>
      </c>
      <c r="G58" s="16">
        <f t="shared" si="37"/>
        <v>0.03211264</v>
      </c>
      <c r="H58" s="4"/>
      <c r="I58" s="4"/>
      <c r="J58" s="4"/>
      <c r="K58" s="4"/>
      <c r="L58" s="4"/>
      <c r="M58" s="4"/>
      <c r="N58" s="4"/>
      <c r="O58" s="4"/>
      <c r="P58" s="4"/>
      <c r="Q58" s="4"/>
      <c r="R58" s="4"/>
      <c r="S58" s="4"/>
      <c r="T58" s="4"/>
      <c r="U58" s="4"/>
      <c r="V58" s="4"/>
      <c r="W58" s="4"/>
      <c r="X58" s="4"/>
    </row>
    <row r="59">
      <c r="A59" s="22"/>
      <c r="B59" s="43" t="s">
        <v>58</v>
      </c>
      <c r="C59" s="44">
        <f t="shared" ref="C59:G59" si="38">C55*C$14</f>
        <v>0.0192</v>
      </c>
      <c r="D59" s="44">
        <f t="shared" si="38"/>
        <v>0.0189134376</v>
      </c>
      <c r="E59" s="44">
        <f t="shared" si="38"/>
        <v>0.1029</v>
      </c>
      <c r="F59" s="44">
        <f t="shared" si="38"/>
        <v>0.2763501951</v>
      </c>
      <c r="G59" s="44">
        <f t="shared" si="38"/>
        <v>0.01842334634</v>
      </c>
      <c r="H59" s="4"/>
      <c r="I59" s="4"/>
      <c r="J59" s="4"/>
      <c r="K59" s="4"/>
      <c r="L59" s="4"/>
      <c r="M59" s="4"/>
      <c r="N59" s="4"/>
      <c r="O59" s="4"/>
      <c r="P59" s="4"/>
      <c r="Q59" s="4"/>
      <c r="R59" s="4"/>
      <c r="S59" s="4"/>
      <c r="T59" s="4"/>
      <c r="U59" s="4"/>
      <c r="V59" s="4"/>
      <c r="W59" s="4"/>
      <c r="X59" s="4"/>
    </row>
    <row r="60">
      <c r="A60" s="22"/>
      <c r="B60" s="43" t="s">
        <v>59</v>
      </c>
      <c r="C60" s="16">
        <f t="shared" ref="C60:G60" si="39">1-C62-C63</f>
        <v>0.99232</v>
      </c>
      <c r="D60" s="16">
        <f t="shared" si="39"/>
        <v>0.9924680768</v>
      </c>
      <c r="E60" s="16">
        <f t="shared" si="39"/>
        <v>0.927965625</v>
      </c>
      <c r="F60" s="16">
        <f t="shared" si="39"/>
        <v>0.7237712282</v>
      </c>
      <c r="G60" s="16">
        <f t="shared" si="39"/>
        <v>0.9717980392</v>
      </c>
      <c r="H60" s="4"/>
      <c r="I60" s="4"/>
      <c r="J60" s="4"/>
      <c r="K60" s="4"/>
      <c r="L60" s="4"/>
      <c r="M60" s="4"/>
      <c r="N60" s="4"/>
      <c r="O60" s="4"/>
      <c r="P60" s="4"/>
      <c r="Q60" s="4"/>
      <c r="R60" s="4"/>
      <c r="S60" s="4"/>
      <c r="T60" s="4"/>
      <c r="U60" s="4"/>
      <c r="V60" s="4"/>
      <c r="W60" s="4"/>
      <c r="X60" s="4"/>
    </row>
    <row r="61">
      <c r="A61" s="22"/>
      <c r="B61" s="43" t="s">
        <v>60</v>
      </c>
      <c r="C61" s="16">
        <f t="shared" ref="C61:G61" si="40">C59*(1-C14)</f>
        <v>0.01152</v>
      </c>
      <c r="D61" s="16">
        <f t="shared" si="40"/>
        <v>0.01138588944</v>
      </c>
      <c r="E61" s="16">
        <f t="shared" si="40"/>
        <v>0.03087</v>
      </c>
      <c r="F61" s="16">
        <f t="shared" si="40"/>
        <v>0.007461455268</v>
      </c>
      <c r="G61" s="16">
        <f t="shared" si="40"/>
        <v>0.0004974303512</v>
      </c>
      <c r="H61" s="4"/>
      <c r="I61" s="4"/>
      <c r="J61" s="4"/>
      <c r="K61" s="4"/>
      <c r="L61" s="4"/>
      <c r="M61" s="4"/>
      <c r="N61" s="4"/>
      <c r="O61" s="4"/>
      <c r="P61" s="4"/>
      <c r="Q61" s="4"/>
      <c r="R61" s="4"/>
      <c r="S61" s="4"/>
      <c r="T61" s="4"/>
      <c r="U61" s="4"/>
      <c r="V61" s="4"/>
      <c r="W61" s="4"/>
      <c r="X61" s="4"/>
    </row>
    <row r="62">
      <c r="A62" s="22"/>
      <c r="B62" s="43" t="s">
        <v>61</v>
      </c>
      <c r="C62" s="16">
        <f t="shared" ref="C62:G62" si="41">(1-C$15)*C58</f>
        <v>0</v>
      </c>
      <c r="D62" s="16">
        <f t="shared" si="41"/>
        <v>0.000004375</v>
      </c>
      <c r="E62" s="16">
        <f t="shared" si="41"/>
        <v>0.000004375</v>
      </c>
      <c r="F62" s="16">
        <f t="shared" si="41"/>
        <v>0.007340032</v>
      </c>
      <c r="G62" s="16">
        <f t="shared" si="41"/>
        <v>0.0102760448</v>
      </c>
      <c r="H62" s="4"/>
      <c r="I62" s="4"/>
      <c r="J62" s="4"/>
      <c r="K62" s="4"/>
      <c r="L62" s="4"/>
      <c r="M62" s="4"/>
      <c r="N62" s="4"/>
      <c r="O62" s="4"/>
      <c r="P62" s="4"/>
      <c r="Q62" s="4"/>
      <c r="R62" s="4"/>
      <c r="S62" s="4"/>
      <c r="T62" s="4"/>
      <c r="U62" s="4"/>
      <c r="V62" s="4"/>
      <c r="W62" s="4"/>
      <c r="X62" s="4"/>
    </row>
    <row r="63">
      <c r="A63" s="22"/>
      <c r="B63" s="43" t="s">
        <v>62</v>
      </c>
      <c r="C63" s="44">
        <f t="shared" ref="C63:G63" si="42">C59*C$14</f>
        <v>0.00768</v>
      </c>
      <c r="D63" s="44">
        <f t="shared" si="42"/>
        <v>0.007527548165</v>
      </c>
      <c r="E63" s="44">
        <f t="shared" si="42"/>
        <v>0.07203</v>
      </c>
      <c r="F63" s="44">
        <f t="shared" si="42"/>
        <v>0.2688887398</v>
      </c>
      <c r="G63" s="44">
        <f t="shared" si="42"/>
        <v>0.01792591599</v>
      </c>
      <c r="H63" s="4"/>
      <c r="I63" s="4"/>
      <c r="J63" s="4"/>
      <c r="K63" s="4"/>
      <c r="L63" s="4"/>
      <c r="M63" s="4"/>
      <c r="N63" s="4"/>
      <c r="O63" s="4"/>
      <c r="P63" s="4"/>
      <c r="Q63" s="4"/>
      <c r="R63" s="4"/>
      <c r="S63" s="4"/>
      <c r="T63" s="4"/>
      <c r="U63" s="4"/>
      <c r="V63" s="4"/>
      <c r="W63" s="4"/>
      <c r="X63" s="4"/>
    </row>
    <row r="64">
      <c r="A64" s="22"/>
      <c r="B64" s="43" t="s">
        <v>63</v>
      </c>
      <c r="C64" s="16">
        <f t="shared" ref="C64:G64" si="43">1-C66-C67</f>
        <v>0.996928</v>
      </c>
      <c r="D64" s="16">
        <f t="shared" si="43"/>
        <v>0.9970038171</v>
      </c>
      <c r="E64" s="16">
        <f t="shared" si="43"/>
        <v>0.9495787813</v>
      </c>
      <c r="F64" s="16">
        <f t="shared" si="43"/>
        <v>0.7360224459</v>
      </c>
      <c r="G64" s="16">
        <f t="shared" si="43"/>
        <v>0.9792697494</v>
      </c>
      <c r="H64" s="4"/>
      <c r="I64" s="4"/>
      <c r="J64" s="4"/>
      <c r="K64" s="4"/>
      <c r="L64" s="4"/>
      <c r="M64" s="4"/>
      <c r="N64" s="4"/>
      <c r="O64" s="4"/>
      <c r="P64" s="4"/>
      <c r="Q64" s="4"/>
      <c r="R64" s="4"/>
      <c r="S64" s="4"/>
      <c r="T64" s="4"/>
      <c r="U64" s="4"/>
      <c r="V64" s="4"/>
      <c r="W64" s="4"/>
      <c r="X64" s="4"/>
    </row>
    <row r="65">
      <c r="A65" s="22"/>
      <c r="B65" s="43" t="s">
        <v>64</v>
      </c>
      <c r="C65" s="16">
        <f t="shared" ref="C65:G65" si="44">C63*(1-C14)</f>
        <v>0.004608</v>
      </c>
      <c r="D65" s="16">
        <f t="shared" si="44"/>
        <v>0.004531583995</v>
      </c>
      <c r="E65" s="16">
        <f t="shared" si="44"/>
        <v>0.021609</v>
      </c>
      <c r="F65" s="16">
        <f t="shared" si="44"/>
        <v>0.007259995975</v>
      </c>
      <c r="G65" s="16">
        <f t="shared" si="44"/>
        <v>0.0004839997317</v>
      </c>
      <c r="H65" s="4"/>
      <c r="I65" s="4"/>
      <c r="J65" s="4"/>
      <c r="K65" s="4"/>
      <c r="L65" s="4"/>
      <c r="M65" s="4"/>
      <c r="N65" s="4"/>
      <c r="O65" s="4"/>
      <c r="P65" s="4"/>
      <c r="Q65" s="4"/>
      <c r="R65" s="4"/>
      <c r="S65" s="4"/>
      <c r="T65" s="4"/>
      <c r="U65" s="4"/>
      <c r="V65" s="4"/>
      <c r="W65" s="4"/>
      <c r="X65" s="4"/>
    </row>
    <row r="66">
      <c r="A66" s="22"/>
      <c r="B66" s="43" t="s">
        <v>65</v>
      </c>
      <c r="C66" s="16">
        <f t="shared" ref="C66:G66" si="45">(1-C$15)*C62</f>
        <v>0</v>
      </c>
      <c r="D66" s="16">
        <f t="shared" si="45"/>
        <v>0.00000021875</v>
      </c>
      <c r="E66" s="16">
        <f t="shared" si="45"/>
        <v>0.00000021875</v>
      </c>
      <c r="F66" s="16">
        <f t="shared" si="45"/>
        <v>0.00234881024</v>
      </c>
      <c r="G66" s="16">
        <f t="shared" si="45"/>
        <v>0.003288334336</v>
      </c>
      <c r="H66" s="4"/>
      <c r="I66" s="4"/>
      <c r="J66" s="4"/>
      <c r="K66" s="4"/>
      <c r="L66" s="4"/>
      <c r="M66" s="4"/>
      <c r="N66" s="4"/>
      <c r="O66" s="4"/>
      <c r="P66" s="4"/>
      <c r="Q66" s="4"/>
      <c r="R66" s="4"/>
      <c r="S66" s="4"/>
      <c r="T66" s="4"/>
      <c r="U66" s="4"/>
      <c r="V66" s="4"/>
      <c r="W66" s="4"/>
      <c r="X66" s="4"/>
    </row>
    <row r="67">
      <c r="A67" s="22"/>
      <c r="B67" s="43" t="s">
        <v>66</v>
      </c>
      <c r="C67" s="44">
        <f t="shared" ref="C67:G67" si="46">C63*C$14</f>
        <v>0.003072</v>
      </c>
      <c r="D67" s="44">
        <f t="shared" si="46"/>
        <v>0.00299596417</v>
      </c>
      <c r="E67" s="44">
        <f t="shared" si="46"/>
        <v>0.050421</v>
      </c>
      <c r="F67" s="44">
        <f t="shared" si="46"/>
        <v>0.2616287439</v>
      </c>
      <c r="G67" s="44">
        <f t="shared" si="46"/>
        <v>0.01744191626</v>
      </c>
      <c r="H67" s="4"/>
      <c r="I67" s="4"/>
      <c r="J67" s="4"/>
      <c r="K67" s="4"/>
      <c r="L67" s="4"/>
      <c r="M67" s="4"/>
      <c r="N67" s="4"/>
      <c r="O67" s="4"/>
      <c r="P67" s="4"/>
      <c r="Q67" s="4"/>
      <c r="R67" s="4"/>
      <c r="S67" s="4"/>
      <c r="T67" s="4"/>
      <c r="U67" s="4"/>
      <c r="V67" s="4"/>
      <c r="W67" s="4"/>
      <c r="X67" s="4"/>
    </row>
    <row r="68">
      <c r="A68" s="13"/>
      <c r="B68" s="13"/>
      <c r="C68" s="13"/>
      <c r="D68" s="13"/>
      <c r="E68" s="13"/>
      <c r="F68" s="13"/>
      <c r="G68" s="13"/>
      <c r="H68" s="4"/>
      <c r="I68" s="4"/>
      <c r="J68" s="4"/>
      <c r="K68" s="4"/>
      <c r="L68" s="4"/>
      <c r="M68" s="4"/>
      <c r="N68" s="4"/>
      <c r="O68" s="4"/>
      <c r="P68" s="4"/>
      <c r="Q68" s="4"/>
      <c r="R68" s="4"/>
      <c r="S68" s="4"/>
      <c r="T68" s="4"/>
      <c r="U68" s="4"/>
      <c r="V68" s="4"/>
      <c r="W68" s="4"/>
      <c r="X68" s="4"/>
    </row>
    <row r="69">
      <c r="A69" s="13"/>
      <c r="B69" s="12" t="s">
        <v>67</v>
      </c>
      <c r="C69" s="13"/>
      <c r="D69" s="13"/>
      <c r="E69" s="13"/>
      <c r="F69" s="13"/>
      <c r="G69" s="13"/>
      <c r="H69" s="4"/>
      <c r="I69" s="4"/>
      <c r="J69" s="4"/>
      <c r="K69" s="4"/>
      <c r="L69" s="4"/>
      <c r="M69" s="4"/>
      <c r="N69" s="4"/>
      <c r="O69" s="4"/>
      <c r="P69" s="4"/>
      <c r="Q69" s="4"/>
      <c r="R69" s="4"/>
      <c r="S69" s="4"/>
      <c r="T69" s="4"/>
      <c r="U69" s="4"/>
      <c r="V69" s="4"/>
      <c r="W69" s="4"/>
      <c r="X69" s="4"/>
    </row>
    <row r="70">
      <c r="A70" s="45"/>
      <c r="B70" s="45"/>
      <c r="C70" s="13"/>
      <c r="D70" s="13"/>
      <c r="E70" s="13"/>
      <c r="F70" s="13"/>
      <c r="G70" s="13"/>
      <c r="H70" s="4"/>
      <c r="I70" s="4"/>
      <c r="J70" s="4"/>
      <c r="K70" s="4"/>
      <c r="L70" s="4"/>
      <c r="M70" s="4"/>
      <c r="N70" s="4"/>
      <c r="O70" s="4"/>
      <c r="P70" s="4"/>
      <c r="Q70" s="4"/>
      <c r="R70" s="4"/>
      <c r="S70" s="4"/>
      <c r="T70" s="4"/>
      <c r="U70" s="4"/>
      <c r="V70" s="4"/>
      <c r="W70" s="4"/>
      <c r="X70" s="4"/>
    </row>
    <row r="71">
      <c r="A71" s="46"/>
      <c r="B71" s="47"/>
      <c r="C71" s="4"/>
      <c r="D71" s="4"/>
      <c r="E71" s="4"/>
      <c r="F71" s="4"/>
      <c r="G71" s="4"/>
      <c r="H71" s="4"/>
      <c r="I71" s="4"/>
      <c r="J71" s="4"/>
      <c r="K71" s="4"/>
      <c r="L71" s="4"/>
      <c r="M71" s="4"/>
      <c r="N71" s="4"/>
      <c r="O71" s="4"/>
      <c r="P71" s="4"/>
      <c r="Q71" s="4"/>
      <c r="R71" s="4"/>
      <c r="S71" s="4"/>
      <c r="T71" s="4"/>
      <c r="U71" s="4"/>
      <c r="V71" s="4"/>
      <c r="W71" s="4"/>
      <c r="X71" s="4"/>
    </row>
    <row r="72">
      <c r="A72" s="4"/>
      <c r="B72" s="48"/>
      <c r="C72" s="4"/>
      <c r="D72" s="4"/>
      <c r="E72" s="4"/>
      <c r="F72" s="4"/>
      <c r="G72" s="4"/>
      <c r="H72" s="4"/>
      <c r="I72" s="4"/>
      <c r="J72" s="4"/>
      <c r="K72" s="4"/>
      <c r="L72" s="4"/>
      <c r="M72" s="4"/>
      <c r="N72" s="4"/>
      <c r="O72" s="4"/>
      <c r="P72" s="4"/>
      <c r="Q72" s="4"/>
      <c r="R72" s="4"/>
      <c r="S72" s="4"/>
      <c r="T72" s="4"/>
      <c r="U72" s="4"/>
      <c r="V72" s="4"/>
      <c r="W72" s="4"/>
      <c r="X72" s="4"/>
    </row>
    <row r="73">
      <c r="A73" s="4"/>
      <c r="B73" s="49"/>
      <c r="C73" s="4"/>
      <c r="D73" s="4"/>
      <c r="E73" s="4"/>
      <c r="F73" s="4"/>
      <c r="G73" s="4"/>
      <c r="H73" s="4"/>
      <c r="I73" s="4"/>
      <c r="J73" s="4"/>
      <c r="K73" s="4"/>
      <c r="L73" s="4"/>
      <c r="M73" s="4"/>
      <c r="N73" s="4"/>
      <c r="O73" s="4"/>
      <c r="P73" s="4"/>
      <c r="Q73" s="4"/>
      <c r="R73" s="4"/>
      <c r="S73" s="4"/>
      <c r="T73" s="4"/>
      <c r="U73" s="4"/>
      <c r="V73" s="4"/>
      <c r="W73" s="4"/>
      <c r="X73" s="4"/>
    </row>
    <row r="74">
      <c r="A74" s="4"/>
      <c r="B74" s="4"/>
      <c r="C74" s="4"/>
      <c r="D74" s="4"/>
      <c r="E74" s="4"/>
      <c r="F74" s="4"/>
      <c r="G74" s="4"/>
      <c r="H74" s="4"/>
      <c r="I74" s="4"/>
      <c r="J74" s="4"/>
      <c r="K74" s="4"/>
      <c r="L74" s="4"/>
      <c r="M74" s="4"/>
      <c r="N74" s="4"/>
      <c r="O74" s="4"/>
      <c r="P74" s="4"/>
      <c r="Q74" s="4"/>
      <c r="R74" s="4"/>
      <c r="S74" s="4"/>
      <c r="T74" s="4"/>
      <c r="U74" s="4"/>
      <c r="V74" s="4"/>
      <c r="W74" s="4"/>
      <c r="X74" s="4"/>
    </row>
    <row r="75">
      <c r="A75" s="4"/>
      <c r="B75" s="4"/>
      <c r="C75" s="4"/>
      <c r="D75" s="4"/>
      <c r="E75" s="4"/>
      <c r="F75" s="4"/>
      <c r="G75" s="4"/>
      <c r="H75" s="4"/>
      <c r="I75" s="4"/>
      <c r="J75" s="4"/>
      <c r="K75" s="4"/>
      <c r="L75" s="4"/>
      <c r="M75" s="4"/>
      <c r="N75" s="4"/>
      <c r="O75" s="4"/>
      <c r="P75" s="4"/>
      <c r="Q75" s="4"/>
      <c r="R75" s="4"/>
      <c r="S75" s="4"/>
      <c r="T75" s="4"/>
      <c r="U75" s="4"/>
      <c r="V75" s="4"/>
      <c r="W75" s="4"/>
      <c r="X75" s="4"/>
    </row>
    <row r="76">
      <c r="A76" s="4"/>
      <c r="B76" s="4"/>
      <c r="C76" s="4"/>
      <c r="D76" s="4"/>
      <c r="E76" s="4"/>
      <c r="F76" s="4"/>
      <c r="G76" s="4"/>
      <c r="H76" s="4"/>
      <c r="I76" s="4"/>
      <c r="J76" s="4"/>
      <c r="K76" s="4"/>
      <c r="L76" s="4"/>
      <c r="M76" s="4"/>
      <c r="N76" s="4"/>
      <c r="O76" s="4"/>
      <c r="P76" s="4"/>
      <c r="Q76" s="4"/>
      <c r="R76" s="4"/>
      <c r="S76" s="4"/>
      <c r="T76" s="4"/>
      <c r="U76" s="4"/>
      <c r="V76" s="4"/>
      <c r="W76" s="4"/>
      <c r="X76" s="4"/>
    </row>
    <row r="77">
      <c r="A77" s="4"/>
      <c r="B77" s="4"/>
      <c r="C77" s="4"/>
      <c r="D77" s="4"/>
      <c r="E77" s="4"/>
      <c r="F77" s="4"/>
      <c r="G77" s="4"/>
      <c r="H77" s="4"/>
      <c r="I77" s="4"/>
      <c r="J77" s="4"/>
      <c r="K77" s="4"/>
      <c r="L77" s="4"/>
      <c r="M77" s="4"/>
      <c r="N77" s="4"/>
      <c r="O77" s="4"/>
      <c r="P77" s="4"/>
      <c r="Q77" s="4"/>
      <c r="R77" s="4"/>
      <c r="S77" s="4"/>
      <c r="T77" s="4"/>
      <c r="U77" s="4"/>
      <c r="V77" s="4"/>
      <c r="W77" s="4"/>
      <c r="X77" s="4"/>
    </row>
    <row r="78">
      <c r="A78" s="4"/>
      <c r="B78" s="4"/>
      <c r="C78" s="4"/>
      <c r="D78" s="4"/>
      <c r="E78" s="4"/>
      <c r="F78" s="4"/>
      <c r="G78" s="4"/>
      <c r="H78" s="4"/>
      <c r="I78" s="4"/>
      <c r="J78" s="4"/>
      <c r="K78" s="4"/>
      <c r="L78" s="4"/>
      <c r="M78" s="4"/>
      <c r="N78" s="4"/>
      <c r="O78" s="4"/>
      <c r="P78" s="4"/>
      <c r="Q78" s="4"/>
      <c r="R78" s="4"/>
      <c r="S78" s="4"/>
      <c r="T78" s="4"/>
      <c r="U78" s="4"/>
      <c r="V78" s="4"/>
      <c r="W78" s="4"/>
      <c r="X78" s="4"/>
    </row>
    <row r="79">
      <c r="A79" s="4"/>
      <c r="B79" s="4"/>
      <c r="C79" s="4"/>
      <c r="D79" s="4"/>
      <c r="E79" s="4"/>
      <c r="F79" s="4"/>
      <c r="G79" s="4"/>
      <c r="H79" s="4"/>
      <c r="I79" s="4"/>
      <c r="J79" s="4"/>
      <c r="K79" s="4"/>
      <c r="L79" s="4"/>
      <c r="M79" s="4"/>
      <c r="N79" s="4"/>
      <c r="O79" s="4"/>
      <c r="P79" s="4"/>
      <c r="Q79" s="4"/>
      <c r="R79" s="4"/>
      <c r="S79" s="4"/>
      <c r="T79" s="4"/>
      <c r="U79" s="4"/>
      <c r="V79" s="4"/>
      <c r="W79" s="4"/>
      <c r="X79" s="4"/>
    </row>
    <row r="80">
      <c r="A80" s="4"/>
      <c r="B80" s="4"/>
      <c r="C80" s="4"/>
      <c r="D80" s="4"/>
      <c r="E80" s="4"/>
      <c r="F80" s="4"/>
      <c r="G80" s="4"/>
      <c r="H80" s="4"/>
      <c r="I80" s="4"/>
      <c r="J80" s="4"/>
      <c r="K80" s="4"/>
      <c r="L80" s="4"/>
      <c r="M80" s="4"/>
      <c r="N80" s="4"/>
      <c r="O80" s="4"/>
      <c r="P80" s="4"/>
      <c r="Q80" s="4"/>
      <c r="R80" s="4"/>
      <c r="S80" s="4"/>
      <c r="T80" s="4"/>
      <c r="U80" s="4"/>
      <c r="V80" s="4"/>
      <c r="W80" s="4"/>
      <c r="X80" s="4"/>
    </row>
    <row r="81">
      <c r="A81" s="4"/>
      <c r="B81" s="4"/>
      <c r="C81" s="4"/>
      <c r="D81" s="4"/>
      <c r="E81" s="4"/>
      <c r="F81" s="4"/>
      <c r="G81" s="4"/>
      <c r="H81" s="4"/>
      <c r="I81" s="4"/>
      <c r="J81" s="4"/>
      <c r="K81" s="4"/>
      <c r="L81" s="4"/>
      <c r="M81" s="4"/>
      <c r="N81" s="4"/>
      <c r="O81" s="4"/>
      <c r="P81" s="4"/>
      <c r="Q81" s="4"/>
      <c r="R81" s="4"/>
      <c r="S81" s="4"/>
      <c r="T81" s="4"/>
      <c r="U81" s="4"/>
      <c r="V81" s="4"/>
      <c r="W81" s="4"/>
      <c r="X81" s="4"/>
    </row>
    <row r="82">
      <c r="A82" s="4"/>
      <c r="B82" s="4"/>
      <c r="C82" s="4"/>
      <c r="D82" s="4"/>
      <c r="E82" s="4"/>
      <c r="F82" s="4"/>
      <c r="G82" s="4"/>
      <c r="H82" s="4"/>
      <c r="I82" s="4"/>
      <c r="J82" s="4"/>
      <c r="K82" s="4"/>
      <c r="L82" s="4"/>
      <c r="M82" s="4"/>
      <c r="N82" s="4"/>
      <c r="O82" s="4"/>
      <c r="P82" s="4"/>
      <c r="Q82" s="4"/>
      <c r="R82" s="4"/>
      <c r="S82" s="4"/>
      <c r="T82" s="4"/>
      <c r="U82" s="4"/>
      <c r="V82" s="4"/>
      <c r="W82" s="4"/>
      <c r="X82" s="4"/>
    </row>
    <row r="83">
      <c r="A83" s="4"/>
      <c r="B83" s="4"/>
      <c r="C83" s="4"/>
      <c r="D83" s="4"/>
      <c r="E83" s="4"/>
      <c r="F83" s="4"/>
      <c r="G83" s="4"/>
      <c r="H83" s="4"/>
      <c r="I83" s="4"/>
      <c r="J83" s="4"/>
      <c r="K83" s="4"/>
      <c r="L83" s="4"/>
      <c r="M83" s="4"/>
      <c r="N83" s="4"/>
      <c r="O83" s="4"/>
      <c r="P83" s="4"/>
      <c r="Q83" s="4"/>
      <c r="R83" s="4"/>
      <c r="S83" s="4"/>
      <c r="T83" s="4"/>
      <c r="U83" s="4"/>
      <c r="V83" s="4"/>
      <c r="W83" s="4"/>
      <c r="X83" s="4"/>
    </row>
    <row r="84">
      <c r="A84" s="4"/>
      <c r="B84" s="4"/>
      <c r="C84" s="4"/>
      <c r="D84" s="4"/>
      <c r="E84" s="4"/>
      <c r="F84" s="4"/>
      <c r="G84" s="4"/>
      <c r="H84" s="4"/>
      <c r="I84" s="4"/>
      <c r="J84" s="4"/>
      <c r="K84" s="4"/>
      <c r="L84" s="4"/>
      <c r="M84" s="4"/>
      <c r="N84" s="4"/>
      <c r="O84" s="4"/>
      <c r="P84" s="4"/>
      <c r="Q84" s="4"/>
      <c r="R84" s="4"/>
      <c r="S84" s="4"/>
      <c r="T84" s="4"/>
      <c r="U84" s="4"/>
      <c r="V84" s="4"/>
      <c r="W84" s="4"/>
      <c r="X84" s="4"/>
    </row>
    <row r="85">
      <c r="A85" s="4"/>
      <c r="B85" s="4"/>
      <c r="C85" s="4"/>
      <c r="D85" s="4"/>
      <c r="E85" s="4"/>
      <c r="F85" s="4"/>
      <c r="G85" s="4"/>
      <c r="H85" s="4"/>
      <c r="I85" s="4"/>
      <c r="J85" s="4"/>
      <c r="K85" s="4"/>
      <c r="L85" s="4"/>
      <c r="M85" s="4"/>
      <c r="N85" s="4"/>
      <c r="O85" s="4"/>
      <c r="P85" s="4"/>
      <c r="Q85" s="4"/>
      <c r="R85" s="4"/>
      <c r="S85" s="4"/>
      <c r="T85" s="4"/>
      <c r="U85" s="4"/>
      <c r="V85" s="4"/>
      <c r="W85" s="4"/>
      <c r="X85" s="4"/>
    </row>
    <row r="86">
      <c r="A86" s="4"/>
      <c r="B86" s="4"/>
      <c r="C86" s="4"/>
      <c r="D86" s="4"/>
      <c r="E86" s="4"/>
      <c r="F86" s="4"/>
      <c r="G86" s="4"/>
      <c r="H86" s="4"/>
      <c r="I86" s="4"/>
      <c r="J86" s="4"/>
      <c r="K86" s="4"/>
      <c r="L86" s="4"/>
      <c r="M86" s="4"/>
      <c r="N86" s="4"/>
      <c r="O86" s="4"/>
      <c r="P86" s="4"/>
      <c r="Q86" s="4"/>
      <c r="R86" s="4"/>
      <c r="S86" s="4"/>
      <c r="T86" s="4"/>
      <c r="U86" s="4"/>
      <c r="V86" s="4"/>
      <c r="W86" s="4"/>
      <c r="X86" s="4"/>
    </row>
    <row r="87">
      <c r="A87" s="4"/>
      <c r="B87" s="4"/>
      <c r="C87" s="4"/>
      <c r="D87" s="4"/>
      <c r="E87" s="4"/>
      <c r="F87" s="4"/>
      <c r="G87" s="4"/>
      <c r="H87" s="4"/>
      <c r="I87" s="4"/>
      <c r="J87" s="4"/>
      <c r="K87" s="4"/>
      <c r="L87" s="4"/>
      <c r="M87" s="4"/>
      <c r="N87" s="4"/>
      <c r="O87" s="4"/>
      <c r="P87" s="4"/>
      <c r="Q87" s="4"/>
      <c r="R87" s="4"/>
      <c r="S87" s="4"/>
      <c r="T87" s="4"/>
      <c r="U87" s="4"/>
      <c r="V87" s="4"/>
      <c r="W87" s="4"/>
      <c r="X87" s="4"/>
    </row>
    <row r="88">
      <c r="A88" s="4"/>
      <c r="B88" s="4"/>
      <c r="C88" s="4"/>
      <c r="D88" s="4"/>
      <c r="E88" s="4"/>
      <c r="F88" s="4"/>
      <c r="G88" s="4"/>
      <c r="H88" s="4"/>
      <c r="I88" s="4"/>
      <c r="J88" s="4"/>
      <c r="K88" s="4"/>
      <c r="L88" s="4"/>
      <c r="M88" s="4"/>
      <c r="N88" s="4"/>
      <c r="O88" s="4"/>
      <c r="P88" s="4"/>
      <c r="Q88" s="4"/>
      <c r="R88" s="4"/>
      <c r="S88" s="4"/>
      <c r="T88" s="4"/>
      <c r="U88" s="4"/>
      <c r="V88" s="4"/>
      <c r="W88" s="4"/>
      <c r="X88" s="4"/>
    </row>
    <row r="89">
      <c r="A89" s="4"/>
      <c r="B89" s="4"/>
      <c r="C89" s="4"/>
      <c r="D89" s="4"/>
      <c r="E89" s="4"/>
      <c r="F89" s="4"/>
      <c r="G89" s="4"/>
      <c r="H89" s="4"/>
      <c r="I89" s="4"/>
      <c r="J89" s="4"/>
      <c r="K89" s="4"/>
      <c r="L89" s="4"/>
      <c r="M89" s="4"/>
      <c r="N89" s="4"/>
      <c r="O89" s="4"/>
      <c r="P89" s="4"/>
      <c r="Q89" s="4"/>
      <c r="R89" s="4"/>
      <c r="S89" s="4"/>
      <c r="T89" s="4"/>
      <c r="U89" s="4"/>
      <c r="V89" s="4"/>
      <c r="W89" s="4"/>
      <c r="X89" s="4"/>
    </row>
    <row r="90">
      <c r="A90" s="4"/>
      <c r="B90" s="4"/>
      <c r="C90" s="4"/>
      <c r="D90" s="4"/>
      <c r="E90" s="4"/>
      <c r="F90" s="4"/>
      <c r="G90" s="4"/>
      <c r="H90" s="4"/>
      <c r="I90" s="4"/>
      <c r="J90" s="4"/>
      <c r="K90" s="4"/>
      <c r="L90" s="4"/>
      <c r="M90" s="4"/>
      <c r="N90" s="4"/>
      <c r="O90" s="4"/>
      <c r="P90" s="4"/>
      <c r="Q90" s="4"/>
      <c r="R90" s="4"/>
      <c r="S90" s="4"/>
      <c r="T90" s="4"/>
      <c r="U90" s="4"/>
      <c r="V90" s="4"/>
      <c r="W90" s="4"/>
      <c r="X90" s="4"/>
    </row>
    <row r="91">
      <c r="A91" s="4"/>
      <c r="B91" s="4"/>
      <c r="C91" s="4"/>
      <c r="D91" s="4"/>
      <c r="E91" s="4"/>
      <c r="F91" s="4"/>
      <c r="G91" s="4"/>
      <c r="H91" s="4"/>
      <c r="I91" s="4"/>
      <c r="J91" s="4"/>
      <c r="K91" s="4"/>
      <c r="L91" s="4"/>
      <c r="M91" s="4"/>
      <c r="N91" s="4"/>
      <c r="O91" s="4"/>
      <c r="P91" s="4"/>
      <c r="Q91" s="4"/>
      <c r="R91" s="4"/>
      <c r="S91" s="4"/>
      <c r="T91" s="4"/>
      <c r="U91" s="4"/>
      <c r="V91" s="4"/>
      <c r="W91" s="4"/>
      <c r="X91" s="4"/>
    </row>
    <row r="92">
      <c r="A92" s="4"/>
      <c r="B92" s="4"/>
      <c r="C92" s="4"/>
      <c r="D92" s="4"/>
      <c r="E92" s="4"/>
      <c r="F92" s="4"/>
      <c r="G92" s="4"/>
      <c r="H92" s="4"/>
      <c r="I92" s="4"/>
      <c r="J92" s="4"/>
      <c r="K92" s="4"/>
      <c r="L92" s="4"/>
      <c r="M92" s="4"/>
      <c r="N92" s="4"/>
      <c r="O92" s="4"/>
      <c r="P92" s="4"/>
      <c r="Q92" s="4"/>
      <c r="R92" s="4"/>
      <c r="S92" s="4"/>
      <c r="T92" s="4"/>
      <c r="U92" s="4"/>
      <c r="V92" s="4"/>
      <c r="W92" s="4"/>
      <c r="X92" s="4"/>
    </row>
    <row r="93">
      <c r="A93" s="4"/>
      <c r="B93" s="4"/>
      <c r="C93" s="4"/>
      <c r="D93" s="4"/>
      <c r="E93" s="4"/>
      <c r="F93" s="4"/>
      <c r="G93" s="4"/>
      <c r="H93" s="4"/>
      <c r="I93" s="4"/>
      <c r="J93" s="4"/>
      <c r="K93" s="4"/>
      <c r="L93" s="4"/>
      <c r="M93" s="4"/>
      <c r="N93" s="4"/>
      <c r="O93" s="4"/>
      <c r="P93" s="4"/>
      <c r="Q93" s="4"/>
      <c r="R93" s="4"/>
      <c r="S93" s="4"/>
      <c r="T93" s="4"/>
      <c r="U93" s="4"/>
      <c r="V93" s="4"/>
      <c r="W93" s="4"/>
      <c r="X93" s="4"/>
    </row>
    <row r="94">
      <c r="A94" s="4"/>
      <c r="B94" s="4"/>
      <c r="C94" s="4"/>
      <c r="D94" s="4"/>
      <c r="E94" s="4"/>
      <c r="F94" s="4"/>
      <c r="G94" s="4"/>
      <c r="H94" s="4"/>
      <c r="I94" s="4"/>
      <c r="J94" s="4"/>
      <c r="K94" s="4"/>
      <c r="L94" s="4"/>
      <c r="M94" s="4"/>
      <c r="N94" s="4"/>
      <c r="O94" s="4"/>
      <c r="P94" s="4"/>
      <c r="Q94" s="4"/>
      <c r="R94" s="4"/>
      <c r="S94" s="4"/>
      <c r="T94" s="4"/>
      <c r="U94" s="4"/>
      <c r="V94" s="4"/>
      <c r="W94" s="4"/>
      <c r="X94" s="4"/>
    </row>
    <row r="95">
      <c r="A95" s="4"/>
      <c r="B95" s="4"/>
      <c r="C95" s="4"/>
      <c r="D95" s="4"/>
      <c r="E95" s="4"/>
      <c r="F95" s="4"/>
      <c r="G95" s="4"/>
      <c r="H95" s="4"/>
      <c r="I95" s="4"/>
      <c r="J95" s="4"/>
      <c r="K95" s="4"/>
      <c r="L95" s="4"/>
      <c r="M95" s="4"/>
      <c r="N95" s="4"/>
      <c r="O95" s="4"/>
      <c r="P95" s="4"/>
      <c r="Q95" s="4"/>
      <c r="R95" s="4"/>
      <c r="S95" s="4"/>
      <c r="T95" s="4"/>
      <c r="U95" s="4"/>
      <c r="V95" s="4"/>
      <c r="W95" s="4"/>
      <c r="X95" s="4"/>
    </row>
    <row r="96">
      <c r="A96" s="4"/>
      <c r="B96" s="4"/>
      <c r="C96" s="4"/>
      <c r="D96" s="4"/>
      <c r="E96" s="4"/>
      <c r="F96" s="4"/>
      <c r="G96" s="4"/>
      <c r="H96" s="4"/>
      <c r="I96" s="4"/>
      <c r="J96" s="4"/>
      <c r="K96" s="4"/>
      <c r="L96" s="4"/>
      <c r="M96" s="4"/>
      <c r="N96" s="4"/>
      <c r="O96" s="4"/>
      <c r="P96" s="4"/>
      <c r="Q96" s="4"/>
      <c r="R96" s="4"/>
      <c r="S96" s="4"/>
      <c r="T96" s="4"/>
      <c r="U96" s="4"/>
      <c r="V96" s="4"/>
      <c r="W96" s="4"/>
      <c r="X96" s="4"/>
    </row>
    <row r="97">
      <c r="A97" s="4"/>
      <c r="B97" s="4"/>
      <c r="C97" s="4"/>
      <c r="D97" s="4"/>
      <c r="E97" s="4"/>
      <c r="F97" s="4"/>
      <c r="G97" s="4"/>
      <c r="H97" s="4"/>
      <c r="I97" s="4"/>
      <c r="J97" s="4"/>
      <c r="K97" s="4"/>
      <c r="L97" s="4"/>
      <c r="M97" s="4"/>
      <c r="N97" s="4"/>
      <c r="O97" s="4"/>
      <c r="P97" s="4"/>
      <c r="Q97" s="4"/>
      <c r="R97" s="4"/>
      <c r="S97" s="4"/>
      <c r="T97" s="4"/>
      <c r="U97" s="4"/>
      <c r="V97" s="4"/>
      <c r="W97" s="4"/>
      <c r="X97" s="4"/>
    </row>
    <row r="98">
      <c r="A98" s="4"/>
      <c r="B98" s="4"/>
      <c r="C98" s="4"/>
      <c r="D98" s="4"/>
      <c r="E98" s="4"/>
      <c r="F98" s="4"/>
      <c r="G98" s="4"/>
      <c r="H98" s="4"/>
      <c r="I98" s="4"/>
      <c r="J98" s="4"/>
      <c r="K98" s="4"/>
      <c r="L98" s="4"/>
      <c r="M98" s="4"/>
      <c r="N98" s="4"/>
      <c r="O98" s="4"/>
      <c r="P98" s="4"/>
      <c r="Q98" s="4"/>
      <c r="R98" s="4"/>
      <c r="S98" s="4"/>
      <c r="T98" s="4"/>
      <c r="U98" s="4"/>
      <c r="V98" s="4"/>
      <c r="W98" s="4"/>
      <c r="X98" s="4"/>
    </row>
    <row r="99">
      <c r="A99" s="4"/>
      <c r="B99" s="4"/>
      <c r="C99" s="4"/>
      <c r="D99" s="4"/>
      <c r="E99" s="4"/>
      <c r="F99" s="4"/>
      <c r="G99" s="4"/>
      <c r="H99" s="4"/>
      <c r="I99" s="4"/>
      <c r="J99" s="4"/>
      <c r="K99" s="4"/>
      <c r="L99" s="4"/>
      <c r="M99" s="4"/>
      <c r="N99" s="4"/>
      <c r="O99" s="4"/>
      <c r="P99" s="4"/>
      <c r="Q99" s="4"/>
      <c r="R99" s="4"/>
      <c r="S99" s="4"/>
      <c r="T99" s="4"/>
      <c r="U99" s="4"/>
      <c r="V99" s="4"/>
      <c r="W99" s="4"/>
      <c r="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row>
  </sheetData>
  <mergeCells count="3">
    <mergeCell ref="A8:D8"/>
    <mergeCell ref="B16:G16"/>
    <mergeCell ref="B19:G19"/>
  </mergeCells>
  <printOptions horizontalCentered="1"/>
  <pageMargins bottom="0.75" footer="0.0" header="0.0" left="0.7" right="0.7" top="0.75"/>
  <pageSetup paperSize="9" cellComments="atEnd" orientation="portrait"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3.29"/>
    <col customWidth="1" min="2" max="2" width="42.14"/>
  </cols>
  <sheetData>
    <row r="1">
      <c r="A1" s="50" t="s">
        <v>68</v>
      </c>
      <c r="B1" s="51"/>
      <c r="C1" s="51"/>
      <c r="D1" s="51"/>
      <c r="E1" s="51"/>
      <c r="F1" s="51"/>
      <c r="G1" s="51"/>
      <c r="H1" s="51"/>
      <c r="I1" s="51"/>
      <c r="J1" s="51"/>
      <c r="K1" s="51"/>
      <c r="L1" s="51"/>
      <c r="M1" s="51"/>
      <c r="N1" s="51"/>
      <c r="O1" s="51"/>
      <c r="P1" s="51"/>
      <c r="Q1" s="51"/>
      <c r="R1" s="51"/>
      <c r="S1" s="51"/>
      <c r="T1" s="51"/>
      <c r="U1" s="51"/>
      <c r="V1" s="51"/>
      <c r="W1" s="51"/>
      <c r="X1" s="51"/>
      <c r="Y1" s="51"/>
      <c r="Z1" s="51"/>
      <c r="AA1" s="51"/>
      <c r="AB1" s="51"/>
    </row>
    <row r="2">
      <c r="A2" s="50"/>
      <c r="B2" s="51"/>
      <c r="C2" s="51"/>
      <c r="D2" s="51"/>
      <c r="E2" s="51"/>
      <c r="F2" s="51"/>
      <c r="G2" s="51"/>
      <c r="H2" s="51"/>
      <c r="I2" s="51"/>
      <c r="J2" s="51"/>
      <c r="K2" s="51"/>
      <c r="L2" s="51"/>
      <c r="M2" s="51"/>
      <c r="N2" s="51"/>
      <c r="O2" s="51"/>
      <c r="P2" s="51"/>
      <c r="Q2" s="51"/>
      <c r="R2" s="51"/>
      <c r="S2" s="51"/>
      <c r="T2" s="51"/>
      <c r="U2" s="51"/>
      <c r="V2" s="51"/>
      <c r="W2" s="51"/>
      <c r="X2" s="51"/>
      <c r="Y2" s="51"/>
      <c r="Z2" s="51"/>
      <c r="AA2" s="51"/>
      <c r="AB2" s="51"/>
    </row>
    <row r="3">
      <c r="A3" s="50" t="s">
        <v>69</v>
      </c>
      <c r="B3" s="51"/>
      <c r="C3" s="51"/>
      <c r="D3" s="51"/>
      <c r="E3" s="51"/>
      <c r="F3" s="51"/>
      <c r="G3" s="51"/>
      <c r="H3" s="51"/>
      <c r="I3" s="51"/>
      <c r="J3" s="51"/>
      <c r="K3" s="51"/>
      <c r="L3" s="51"/>
      <c r="M3" s="51"/>
      <c r="N3" s="51"/>
      <c r="O3" s="51"/>
      <c r="P3" s="51"/>
      <c r="Q3" s="51"/>
      <c r="R3" s="51"/>
      <c r="S3" s="51"/>
      <c r="T3" s="51"/>
      <c r="U3" s="51"/>
      <c r="V3" s="51"/>
      <c r="W3" s="51"/>
      <c r="X3" s="51"/>
      <c r="Y3" s="51"/>
      <c r="Z3" s="51"/>
      <c r="AA3" s="51"/>
      <c r="AB3" s="51"/>
    </row>
    <row r="4">
      <c r="A4" s="50"/>
      <c r="B4" s="51"/>
      <c r="C4" s="51"/>
      <c r="D4" s="51"/>
      <c r="E4" s="51"/>
      <c r="F4" s="51"/>
      <c r="G4" s="51"/>
      <c r="H4" s="51"/>
      <c r="I4" s="51"/>
      <c r="J4" s="51"/>
      <c r="K4" s="51"/>
      <c r="L4" s="51"/>
      <c r="M4" s="51"/>
      <c r="N4" s="51"/>
      <c r="O4" s="51"/>
      <c r="P4" s="51"/>
      <c r="Q4" s="51"/>
      <c r="R4" s="51"/>
      <c r="S4" s="51"/>
      <c r="T4" s="51"/>
      <c r="U4" s="51"/>
      <c r="V4" s="51"/>
      <c r="W4" s="51"/>
      <c r="X4" s="51"/>
      <c r="Y4" s="51"/>
      <c r="Z4" s="51"/>
      <c r="AA4" s="51"/>
      <c r="AB4" s="51"/>
    </row>
    <row r="5">
      <c r="A5" s="50" t="s">
        <v>70</v>
      </c>
      <c r="B5" s="51"/>
      <c r="C5" s="51"/>
      <c r="D5" s="51"/>
      <c r="E5" s="51"/>
      <c r="F5" s="51"/>
      <c r="G5" s="51"/>
      <c r="H5" s="51"/>
      <c r="I5" s="51"/>
      <c r="J5" s="51"/>
      <c r="K5" s="51"/>
      <c r="L5" s="51"/>
      <c r="M5" s="51"/>
      <c r="N5" s="51"/>
      <c r="O5" s="51"/>
      <c r="P5" s="51"/>
      <c r="Q5" s="51"/>
      <c r="R5" s="51"/>
      <c r="S5" s="51"/>
      <c r="T5" s="51"/>
      <c r="U5" s="51"/>
      <c r="V5" s="51"/>
      <c r="W5" s="51"/>
      <c r="X5" s="51"/>
      <c r="Y5" s="51"/>
      <c r="Z5" s="51"/>
      <c r="AA5" s="51"/>
      <c r="AB5" s="51"/>
    </row>
    <row r="6">
      <c r="A6" s="50" t="s">
        <v>71</v>
      </c>
      <c r="B6" s="51"/>
      <c r="C6" s="51"/>
      <c r="D6" s="51"/>
      <c r="E6" s="51"/>
      <c r="F6" s="51"/>
      <c r="G6" s="51"/>
      <c r="H6" s="51"/>
      <c r="I6" s="51"/>
      <c r="J6" s="51"/>
      <c r="K6" s="51"/>
      <c r="L6" s="51"/>
      <c r="M6" s="51"/>
      <c r="N6" s="51"/>
      <c r="O6" s="51"/>
      <c r="P6" s="51"/>
      <c r="Q6" s="51"/>
      <c r="R6" s="51"/>
      <c r="S6" s="51"/>
      <c r="T6" s="51"/>
      <c r="U6" s="51"/>
      <c r="V6" s="51"/>
      <c r="W6" s="51"/>
      <c r="X6" s="51"/>
      <c r="Y6" s="51"/>
      <c r="Z6" s="51"/>
      <c r="AA6" s="51"/>
      <c r="AB6" s="51"/>
    </row>
    <row r="7">
      <c r="A7" s="50" t="s">
        <v>72</v>
      </c>
      <c r="B7" s="51"/>
      <c r="C7" s="51"/>
      <c r="D7" s="51"/>
      <c r="E7" s="51"/>
      <c r="F7" s="51"/>
      <c r="G7" s="51"/>
      <c r="H7" s="51"/>
      <c r="I7" s="51"/>
      <c r="J7" s="51"/>
      <c r="K7" s="51"/>
      <c r="L7" s="51"/>
      <c r="M7" s="51"/>
      <c r="N7" s="51"/>
      <c r="O7" s="51"/>
      <c r="P7" s="51"/>
      <c r="Q7" s="51"/>
      <c r="R7" s="51"/>
      <c r="S7" s="51"/>
      <c r="T7" s="51"/>
      <c r="U7" s="51"/>
      <c r="V7" s="51"/>
      <c r="W7" s="51"/>
      <c r="X7" s="51"/>
      <c r="Y7" s="51"/>
      <c r="Z7" s="51"/>
      <c r="AA7" s="51"/>
      <c r="AB7" s="51"/>
    </row>
    <row r="8">
      <c r="A8" s="50" t="s">
        <v>73</v>
      </c>
      <c r="B8" s="51"/>
      <c r="C8" s="51"/>
      <c r="D8" s="51"/>
      <c r="E8" s="51"/>
      <c r="F8" s="51"/>
      <c r="G8" s="51"/>
      <c r="H8" s="51"/>
      <c r="I8" s="51"/>
      <c r="J8" s="51"/>
      <c r="K8" s="51"/>
      <c r="L8" s="51"/>
      <c r="M8" s="51"/>
      <c r="N8" s="51"/>
      <c r="O8" s="51"/>
      <c r="P8" s="51"/>
      <c r="Q8" s="51"/>
      <c r="R8" s="51"/>
      <c r="S8" s="51"/>
      <c r="T8" s="51"/>
      <c r="U8" s="51"/>
      <c r="V8" s="51"/>
      <c r="W8" s="51"/>
      <c r="X8" s="51"/>
      <c r="Y8" s="51"/>
      <c r="Z8" s="51"/>
      <c r="AA8" s="51"/>
      <c r="AB8" s="51"/>
    </row>
    <row r="9">
      <c r="A9" s="50" t="s">
        <v>74</v>
      </c>
      <c r="B9" s="51"/>
      <c r="C9" s="51"/>
      <c r="D9" s="51"/>
      <c r="E9" s="51"/>
      <c r="F9" s="51"/>
      <c r="G9" s="51"/>
      <c r="H9" s="51"/>
      <c r="I9" s="51"/>
      <c r="J9" s="51"/>
      <c r="K9" s="51"/>
      <c r="L9" s="51"/>
      <c r="M9" s="51"/>
      <c r="N9" s="51"/>
      <c r="O9" s="51"/>
      <c r="P9" s="51"/>
      <c r="Q9" s="51"/>
      <c r="R9" s="51"/>
      <c r="S9" s="51"/>
      <c r="T9" s="51"/>
      <c r="U9" s="51"/>
      <c r="V9" s="51"/>
      <c r="W9" s="51"/>
      <c r="X9" s="51"/>
      <c r="Y9" s="51"/>
      <c r="Z9" s="51"/>
      <c r="AA9" s="51"/>
      <c r="AB9" s="51"/>
    </row>
    <row r="10">
      <c r="A10" s="50" t="s">
        <v>75</v>
      </c>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row>
    <row r="11">
      <c r="A11" s="50" t="s">
        <v>76</v>
      </c>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row>
    <row r="12">
      <c r="A12" s="50" t="s">
        <v>77</v>
      </c>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row>
    <row r="13">
      <c r="A13" s="50" t="s">
        <v>78</v>
      </c>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row>
    <row r="14">
      <c r="A14" s="50" t="s">
        <v>79</v>
      </c>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row>
    <row r="15">
      <c r="A15" s="50" t="s">
        <v>80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row>
    <row r="16">
      <c r="A16" s="50" t="s">
        <v>81</v>
      </c>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row>
    <row r="17">
      <c r="A17" s="50" t="s">
        <v>82</v>
      </c>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row>
    <row r="18">
      <c r="A18" s="50" t="s">
        <v>83</v>
      </c>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row>
    <row r="19">
      <c r="A19" s="50" t="s">
        <v>84</v>
      </c>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row>
    <row r="20">
      <c r="A20" s="50" t="s">
        <v>85</v>
      </c>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row>
    <row r="21">
      <c r="A21" s="50" t="s">
        <v>86</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row>
    <row r="22">
      <c r="A22" s="50" t="s">
        <v>87</v>
      </c>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row>
    <row r="23">
      <c r="A23" s="50" t="s">
        <v>88</v>
      </c>
      <c r="B23" s="51"/>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row>
    <row r="24">
      <c r="A24" s="50" t="s">
        <v>89</v>
      </c>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row>
    <row r="25">
      <c r="A25" s="50" t="s">
        <v>90</v>
      </c>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row>
    <row r="26">
      <c r="A26" s="50" t="s">
        <v>91</v>
      </c>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row>
    <row r="27">
      <c r="A27" s="50" t="s">
        <v>92</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row>
    <row r="28">
      <c r="A28" s="50" t="s">
        <v>93</v>
      </c>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row>
    <row r="29">
      <c r="A29" s="50" t="s">
        <v>94</v>
      </c>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row>
    <row r="30">
      <c r="A30" s="50" t="s">
        <v>95</v>
      </c>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row>
    <row r="31">
      <c r="A31" s="50" t="s">
        <v>96</v>
      </c>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row>
    <row r="32">
      <c r="A32" s="50" t="s">
        <v>97</v>
      </c>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row>
    <row r="33">
      <c r="A33" s="50" t="s">
        <v>98</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row>
    <row r="34">
      <c r="A34" s="50" t="s">
        <v>99</v>
      </c>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row>
    <row r="35">
      <c r="A35" s="50" t="s">
        <v>100</v>
      </c>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row>
    <row r="36">
      <c r="A36" s="50" t="s">
        <v>101</v>
      </c>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row>
    <row r="37">
      <c r="A37" s="50" t="s">
        <v>102</v>
      </c>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row>
    <row r="38">
      <c r="A38" s="50" t="s">
        <v>103</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row>
    <row r="39">
      <c r="A39" s="50" t="s">
        <v>104</v>
      </c>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row>
    <row r="40">
      <c r="A40" s="50" t="s">
        <v>105</v>
      </c>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row>
    <row r="41">
      <c r="A41" s="50" t="s">
        <v>106</v>
      </c>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row>
    <row r="42">
      <c r="A42" s="50" t="s">
        <v>107</v>
      </c>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row>
    <row r="43">
      <c r="A43" s="50" t="s">
        <v>108</v>
      </c>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row>
    <row r="44">
      <c r="A44" s="50" t="s">
        <v>109</v>
      </c>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row>
    <row r="45">
      <c r="A45" s="50" t="s">
        <v>110</v>
      </c>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row>
    <row r="46">
      <c r="A46" s="50" t="s">
        <v>111</v>
      </c>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row>
    <row r="47">
      <c r="A47" s="50" t="s">
        <v>112</v>
      </c>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row>
    <row r="48">
      <c r="A48" s="50" t="s">
        <v>113</v>
      </c>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row>
    <row r="49">
      <c r="A49" s="50" t="s">
        <v>114</v>
      </c>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row>
    <row r="50">
      <c r="A50" s="50" t="s">
        <v>115</v>
      </c>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row>
    <row r="51">
      <c r="A51" s="50" t="s">
        <v>116</v>
      </c>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row>
    <row r="52">
      <c r="A52" s="50" t="s">
        <v>117</v>
      </c>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row>
    <row r="53">
      <c r="A53" s="50" t="s">
        <v>118</v>
      </c>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row>
    <row r="54">
      <c r="A54" s="50" t="s">
        <v>119</v>
      </c>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row>
    <row r="55">
      <c r="A55" s="50" t="s">
        <v>120</v>
      </c>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row>
    <row r="56">
      <c r="A56" s="50" t="s">
        <v>121</v>
      </c>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row>
    <row r="57">
      <c r="A57" s="50" t="s">
        <v>122</v>
      </c>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row>
    <row r="58">
      <c r="A58" s="50" t="s">
        <v>123</v>
      </c>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row>
    <row r="59">
      <c r="A59" s="50" t="s">
        <v>124</v>
      </c>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row>
    <row r="60">
      <c r="A60" s="50" t="s">
        <v>125</v>
      </c>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row>
    <row r="61">
      <c r="A61" s="50" t="s">
        <v>126</v>
      </c>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row>
    <row r="62">
      <c r="A62" s="50" t="s">
        <v>127</v>
      </c>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row>
    <row r="63">
      <c r="A63" s="50" t="s">
        <v>128</v>
      </c>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row>
    <row r="64">
      <c r="A64" s="50" t="s">
        <v>129</v>
      </c>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row>
    <row r="65">
      <c r="A65" s="50" t="s">
        <v>130</v>
      </c>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row>
    <row r="66">
      <c r="A66" s="50" t="s">
        <v>131</v>
      </c>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row>
    <row r="67">
      <c r="A67" s="50" t="s">
        <v>132</v>
      </c>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row>
    <row r="68">
      <c r="A68" s="50" t="s">
        <v>133</v>
      </c>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row>
    <row r="69">
      <c r="A69" s="50" t="s">
        <v>134</v>
      </c>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row>
    <row r="70">
      <c r="A70" s="50" t="s">
        <v>135</v>
      </c>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row>
    <row r="71">
      <c r="A71" s="50" t="s">
        <v>136</v>
      </c>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row>
    <row r="72">
      <c r="A72" s="50" t="s">
        <v>137</v>
      </c>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row>
    <row r="73">
      <c r="A73" s="50" t="s">
        <v>138</v>
      </c>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row>
    <row r="74">
      <c r="A74" s="50" t="s">
        <v>139</v>
      </c>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row>
    <row r="75">
      <c r="A75" s="50" t="s">
        <v>140</v>
      </c>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row>
    <row r="76">
      <c r="A76" s="50" t="s">
        <v>141</v>
      </c>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row>
    <row r="77">
      <c r="A77" s="50" t="s">
        <v>142</v>
      </c>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row>
    <row r="78">
      <c r="A78" s="50" t="s">
        <v>143</v>
      </c>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row>
    <row r="79">
      <c r="A79" s="50" t="s">
        <v>144</v>
      </c>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row>
    <row r="80">
      <c r="A80" s="50" t="s">
        <v>145</v>
      </c>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row>
    <row r="81">
      <c r="A81" s="50" t="s">
        <v>146</v>
      </c>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row>
    <row r="82">
      <c r="A82" s="50" t="s">
        <v>147</v>
      </c>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row>
    <row r="83">
      <c r="A83" s="50" t="s">
        <v>148</v>
      </c>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row>
    <row r="84">
      <c r="A84" s="50" t="s">
        <v>149</v>
      </c>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row>
    <row r="85">
      <c r="A85" s="50" t="s">
        <v>150</v>
      </c>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row>
    <row r="86">
      <c r="A86" s="50" t="s">
        <v>151</v>
      </c>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row>
    <row r="87">
      <c r="A87" s="50" t="s">
        <v>152</v>
      </c>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row>
    <row r="88">
      <c r="A88" s="50" t="s">
        <v>153</v>
      </c>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row>
    <row r="89">
      <c r="A89" s="50" t="s">
        <v>154</v>
      </c>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row>
    <row r="90">
      <c r="A90" s="50" t="s">
        <v>155</v>
      </c>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row>
    <row r="91">
      <c r="A91" s="50" t="s">
        <v>156</v>
      </c>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row>
    <row r="92">
      <c r="A92" s="50" t="s">
        <v>157</v>
      </c>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row>
    <row r="93">
      <c r="A93" s="50" t="s">
        <v>158</v>
      </c>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row>
    <row r="94">
      <c r="A94" s="50" t="s">
        <v>159</v>
      </c>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row>
    <row r="95">
      <c r="A95" s="50" t="s">
        <v>160</v>
      </c>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row>
    <row r="96">
      <c r="A96" s="50" t="s">
        <v>161</v>
      </c>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row>
    <row r="97">
      <c r="A97" s="50" t="s">
        <v>162</v>
      </c>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row>
    <row r="98">
      <c r="A98" s="50" t="s">
        <v>163</v>
      </c>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row>
    <row r="99">
      <c r="A99" s="50" t="s">
        <v>164</v>
      </c>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c r="A100" s="50" t="s">
        <v>165</v>
      </c>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c r="A101" s="50" t="s">
        <v>166</v>
      </c>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row r="102">
      <c r="A102" s="50" t="s">
        <v>167</v>
      </c>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row>
    <row r="103">
      <c r="A103" s="50" t="s">
        <v>168</v>
      </c>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row>
    <row r="104">
      <c r="A104" s="50" t="s">
        <v>169</v>
      </c>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row>
    <row r="105">
      <c r="A105" s="50" t="s">
        <v>170</v>
      </c>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row>
    <row r="106">
      <c r="A106" s="50" t="s">
        <v>171</v>
      </c>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row>
    <row r="107">
      <c r="A107" s="50" t="s">
        <v>172</v>
      </c>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row>
    <row r="108">
      <c r="A108" s="50" t="s">
        <v>173</v>
      </c>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row>
    <row r="109">
      <c r="A109" s="50" t="s">
        <v>174</v>
      </c>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row>
    <row r="110">
      <c r="A110" s="50" t="s">
        <v>175</v>
      </c>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row>
    <row r="111">
      <c r="A111" s="50" t="s">
        <v>176</v>
      </c>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row>
    <row r="112">
      <c r="A112" s="50" t="s">
        <v>177</v>
      </c>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row>
    <row r="113">
      <c r="A113" s="50" t="s">
        <v>178</v>
      </c>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row>
    <row r="114">
      <c r="A114" s="50" t="s">
        <v>179</v>
      </c>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row>
    <row r="115">
      <c r="A115" s="50" t="s">
        <v>180</v>
      </c>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row>
    <row r="116">
      <c r="A116" s="50" t="s">
        <v>181</v>
      </c>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row>
    <row r="117">
      <c r="A117" s="50" t="s">
        <v>182</v>
      </c>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row>
    <row r="118">
      <c r="A118" s="50" t="s">
        <v>183</v>
      </c>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row>
    <row r="119">
      <c r="A119" s="50" t="s">
        <v>184</v>
      </c>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row>
    <row r="120">
      <c r="A120" s="50" t="s">
        <v>185</v>
      </c>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row>
    <row r="121">
      <c r="A121" s="50" t="s">
        <v>186</v>
      </c>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c r="A122" s="50" t="s">
        <v>187</v>
      </c>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row>
    <row r="123">
      <c r="A123" s="50" t="s">
        <v>188</v>
      </c>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row>
    <row r="124">
      <c r="A124" s="50" t="s">
        <v>189</v>
      </c>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row>
    <row r="125">
      <c r="A125" s="50" t="s">
        <v>190</v>
      </c>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row>
    <row r="126">
      <c r="A126" s="50" t="s">
        <v>191</v>
      </c>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row>
    <row r="127">
      <c r="A127" s="50" t="s">
        <v>192</v>
      </c>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row>
    <row r="128">
      <c r="A128" s="50" t="s">
        <v>193</v>
      </c>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row>
    <row r="129">
      <c r="A129" s="50" t="s">
        <v>194</v>
      </c>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row>
    <row r="130">
      <c r="A130" s="50" t="s">
        <v>195</v>
      </c>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row>
    <row r="131">
      <c r="A131" s="50" t="s">
        <v>196</v>
      </c>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row>
    <row r="132">
      <c r="A132" s="50" t="s">
        <v>197</v>
      </c>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row>
    <row r="133">
      <c r="A133" s="50" t="s">
        <v>198</v>
      </c>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row>
    <row r="134">
      <c r="A134" s="50" t="s">
        <v>199</v>
      </c>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row>
    <row r="135">
      <c r="A135" s="50" t="s">
        <v>200</v>
      </c>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row>
    <row r="136">
      <c r="A136" s="50" t="s">
        <v>201</v>
      </c>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row>
    <row r="137">
      <c r="A137" s="50" t="s">
        <v>202</v>
      </c>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row>
    <row r="138">
      <c r="A138" s="50" t="s">
        <v>203</v>
      </c>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row>
    <row r="139">
      <c r="A139" s="50" t="s">
        <v>204</v>
      </c>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row>
    <row r="140">
      <c r="A140" s="50" t="s">
        <v>205</v>
      </c>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row>
    <row r="141">
      <c r="A141" s="50" t="s">
        <v>206</v>
      </c>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row>
    <row r="142">
      <c r="A142" s="50" t="s">
        <v>207</v>
      </c>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row>
    <row r="143">
      <c r="A143" s="50" t="s">
        <v>208</v>
      </c>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row>
    <row r="144">
      <c r="A144" s="50" t="s">
        <v>209</v>
      </c>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row>
    <row r="145">
      <c r="A145" s="50" t="s">
        <v>210</v>
      </c>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row>
    <row r="146">
      <c r="A146" s="50" t="s">
        <v>211</v>
      </c>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row>
    <row r="147">
      <c r="A147" s="50" t="s">
        <v>212</v>
      </c>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row>
    <row r="148">
      <c r="A148" s="50" t="s">
        <v>213</v>
      </c>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row>
    <row r="149">
      <c r="A149" s="50" t="s">
        <v>214</v>
      </c>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row>
    <row r="150">
      <c r="A150" s="50" t="s">
        <v>215</v>
      </c>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row>
    <row r="151">
      <c r="A151" s="50" t="s">
        <v>216</v>
      </c>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row>
    <row r="152">
      <c r="A152" s="50" t="s">
        <v>217</v>
      </c>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c r="A153" s="50" t="s">
        <v>218</v>
      </c>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row>
    <row r="154">
      <c r="A154" s="50" t="s">
        <v>219</v>
      </c>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row>
    <row r="155">
      <c r="A155" s="50" t="s">
        <v>220</v>
      </c>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row>
    <row r="156">
      <c r="A156" s="50" t="s">
        <v>221</v>
      </c>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row>
    <row r="157">
      <c r="A157" s="50" t="s">
        <v>222</v>
      </c>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row>
    <row r="158">
      <c r="A158" s="50" t="s">
        <v>223</v>
      </c>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row>
    <row r="159">
      <c r="A159" s="50" t="s">
        <v>224</v>
      </c>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row>
    <row r="160">
      <c r="A160" s="50" t="s">
        <v>225</v>
      </c>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row>
    <row r="161">
      <c r="A161" s="50" t="s">
        <v>226</v>
      </c>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row>
    <row r="162">
      <c r="A162" s="50" t="s">
        <v>227</v>
      </c>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row>
    <row r="163">
      <c r="A163" s="50" t="s">
        <v>228</v>
      </c>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row>
    <row r="164">
      <c r="A164" s="50" t="s">
        <v>229</v>
      </c>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row>
    <row r="165">
      <c r="A165" s="50" t="s">
        <v>230</v>
      </c>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row>
    <row r="166">
      <c r="A166" s="50" t="s">
        <v>231</v>
      </c>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row>
    <row r="167">
      <c r="A167" s="50" t="s">
        <v>232</v>
      </c>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row>
    <row r="168">
      <c r="A168" s="50" t="s">
        <v>233</v>
      </c>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row>
    <row r="169">
      <c r="A169" s="50" t="s">
        <v>234</v>
      </c>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row>
    <row r="170">
      <c r="A170" s="50" t="s">
        <v>235</v>
      </c>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row>
    <row r="171">
      <c r="A171" s="50" t="s">
        <v>236</v>
      </c>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row>
    <row r="172">
      <c r="A172" s="50" t="s">
        <v>237</v>
      </c>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row>
    <row r="173">
      <c r="A173" s="50" t="s">
        <v>238</v>
      </c>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row>
    <row r="174">
      <c r="A174" s="50" t="s">
        <v>239</v>
      </c>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row>
    <row r="175">
      <c r="A175" s="50" t="s">
        <v>240</v>
      </c>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row>
    <row r="176">
      <c r="A176" s="50" t="s">
        <v>241</v>
      </c>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c r="A177" s="50" t="s">
        <v>242</v>
      </c>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row>
    <row r="178">
      <c r="A178" s="50" t="s">
        <v>243</v>
      </c>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row>
    <row r="179">
      <c r="A179" s="50" t="s">
        <v>244</v>
      </c>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row>
    <row r="180">
      <c r="A180" s="50" t="s">
        <v>245</v>
      </c>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row>
    <row r="181">
      <c r="A181" s="50" t="s">
        <v>246</v>
      </c>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row>
    <row r="182">
      <c r="A182" s="50" t="s">
        <v>247</v>
      </c>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row>
    <row r="183">
      <c r="A183" s="50" t="s">
        <v>248</v>
      </c>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row>
    <row r="184">
      <c r="A184" s="50" t="s">
        <v>249</v>
      </c>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row>
    <row r="185">
      <c r="A185" s="50" t="s">
        <v>250</v>
      </c>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row>
    <row r="186">
      <c r="A186" s="50" t="s">
        <v>251</v>
      </c>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row>
    <row r="187">
      <c r="A187" s="50" t="s">
        <v>252</v>
      </c>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row>
    <row r="188">
      <c r="A188" s="50" t="s">
        <v>253</v>
      </c>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row>
    <row r="189">
      <c r="A189" s="50" t="s">
        <v>254</v>
      </c>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c r="A190" s="50" t="s">
        <v>255</v>
      </c>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row>
    <row r="191">
      <c r="A191" s="50" t="s">
        <v>256</v>
      </c>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row>
    <row r="192">
      <c r="A192" s="50" t="s">
        <v>257</v>
      </c>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row>
    <row r="193">
      <c r="A193" s="50" t="s">
        <v>258</v>
      </c>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row>
    <row r="194">
      <c r="A194" s="50" t="s">
        <v>259</v>
      </c>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row>
    <row r="195">
      <c r="A195" s="50" t="s">
        <v>260</v>
      </c>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row r="196">
      <c r="A196" s="50" t="s">
        <v>261</v>
      </c>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row>
    <row r="197">
      <c r="A197" s="50" t="s">
        <v>262</v>
      </c>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row>
    <row r="198">
      <c r="A198" s="50" t="s">
        <v>263</v>
      </c>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row>
    <row r="199">
      <c r="A199" s="50" t="s">
        <v>264</v>
      </c>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row>
    <row r="200">
      <c r="A200" s="50" t="s">
        <v>265</v>
      </c>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row>
    <row r="201">
      <c r="A201" s="50" t="s">
        <v>266</v>
      </c>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row>
    <row r="202">
      <c r="A202" s="50" t="s">
        <v>267</v>
      </c>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row>
    <row r="203">
      <c r="A203" s="50" t="s">
        <v>268</v>
      </c>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row>
    <row r="204">
      <c r="A204" s="50" t="s">
        <v>269</v>
      </c>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row>
    <row r="205">
      <c r="A205" s="50" t="s">
        <v>270</v>
      </c>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row>
    <row r="206">
      <c r="A206" s="50" t="s">
        <v>271</v>
      </c>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row>
    <row r="207">
      <c r="A207" s="50" t="s">
        <v>272</v>
      </c>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row>
    <row r="208">
      <c r="A208" s="50" t="s">
        <v>273</v>
      </c>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row>
    <row r="209">
      <c r="A209" s="50" t="s">
        <v>274</v>
      </c>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row>
    <row r="210">
      <c r="A210" s="50" t="s">
        <v>275</v>
      </c>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row>
    <row r="211">
      <c r="A211" s="50" t="s">
        <v>276</v>
      </c>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row>
    <row r="212">
      <c r="A212" s="50" t="s">
        <v>277</v>
      </c>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row>
    <row r="213">
      <c r="A213" s="50" t="s">
        <v>278</v>
      </c>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row>
    <row r="214">
      <c r="A214" s="50" t="s">
        <v>279</v>
      </c>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row>
    <row r="215">
      <c r="A215" s="50" t="s">
        <v>280</v>
      </c>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row>
    <row r="216">
      <c r="A216" s="50" t="s">
        <v>281</v>
      </c>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row>
    <row r="217">
      <c r="A217" s="50" t="s">
        <v>282</v>
      </c>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row>
    <row r="218">
      <c r="A218" s="50" t="s">
        <v>283</v>
      </c>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row>
    <row r="219">
      <c r="A219" s="50" t="s">
        <v>284</v>
      </c>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row>
    <row r="220">
      <c r="A220" s="50" t="s">
        <v>285</v>
      </c>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row>
    <row r="221">
      <c r="A221" s="50" t="s">
        <v>286</v>
      </c>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row>
    <row r="222">
      <c r="A222" s="50" t="s">
        <v>287</v>
      </c>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row>
    <row r="223">
      <c r="A223" s="50" t="s">
        <v>288</v>
      </c>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row>
    <row r="224">
      <c r="A224" s="50" t="s">
        <v>289</v>
      </c>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row>
    <row r="225">
      <c r="A225" s="50" t="s">
        <v>290</v>
      </c>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row>
    <row r="226">
      <c r="A226" s="50" t="s">
        <v>291</v>
      </c>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row>
    <row r="227">
      <c r="A227" s="50" t="s">
        <v>292</v>
      </c>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row>
    <row r="228">
      <c r="A228" s="50" t="s">
        <v>293</v>
      </c>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row>
    <row r="229">
      <c r="A229" s="50" t="s">
        <v>294</v>
      </c>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row>
    <row r="230">
      <c r="A230" s="50" t="s">
        <v>295</v>
      </c>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row>
    <row r="231">
      <c r="A231" s="50" t="s">
        <v>296</v>
      </c>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row>
    <row r="232">
      <c r="A232" s="50" t="s">
        <v>297</v>
      </c>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row>
    <row r="233">
      <c r="A233" s="50" t="s">
        <v>298</v>
      </c>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row>
    <row r="234">
      <c r="A234" s="50" t="s">
        <v>299</v>
      </c>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row>
    <row r="235">
      <c r="A235" s="50" t="s">
        <v>300</v>
      </c>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row>
    <row r="236">
      <c r="A236" s="50" t="s">
        <v>301</v>
      </c>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row>
    <row r="237">
      <c r="A237" s="50" t="s">
        <v>302</v>
      </c>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row>
    <row r="238">
      <c r="A238" s="50" t="s">
        <v>303</v>
      </c>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row>
    <row r="239">
      <c r="A239" s="50" t="s">
        <v>304</v>
      </c>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row>
    <row r="240">
      <c r="A240" s="50" t="s">
        <v>305</v>
      </c>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row>
    <row r="241">
      <c r="A241" s="50" t="s">
        <v>306</v>
      </c>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row>
    <row r="242">
      <c r="A242" s="50" t="s">
        <v>307</v>
      </c>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row>
    <row r="243">
      <c r="A243" s="50" t="s">
        <v>308</v>
      </c>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row>
    <row r="244">
      <c r="A244" s="50" t="s">
        <v>309</v>
      </c>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row>
    <row r="245">
      <c r="A245" s="50" t="s">
        <v>310</v>
      </c>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row>
    <row r="246">
      <c r="A246" s="50" t="s">
        <v>311</v>
      </c>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row>
    <row r="247">
      <c r="A247" s="50" t="s">
        <v>312</v>
      </c>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row>
    <row r="248">
      <c r="A248" s="50" t="s">
        <v>313</v>
      </c>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row>
    <row r="249">
      <c r="A249" s="50" t="s">
        <v>314</v>
      </c>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row>
    <row r="250">
      <c r="A250" s="50" t="s">
        <v>315</v>
      </c>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row>
    <row r="251">
      <c r="A251" s="50" t="s">
        <v>316</v>
      </c>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row>
    <row r="252">
      <c r="A252" s="50" t="s">
        <v>317</v>
      </c>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row>
    <row r="253">
      <c r="A253" s="50" t="s">
        <v>318</v>
      </c>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row>
    <row r="254">
      <c r="A254" s="50" t="s">
        <v>319</v>
      </c>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row>
    <row r="255">
      <c r="A255" s="50" t="s">
        <v>320</v>
      </c>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row>
    <row r="256">
      <c r="A256" s="50" t="s">
        <v>321</v>
      </c>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row>
    <row r="257">
      <c r="A257" s="50" t="s">
        <v>322</v>
      </c>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row>
    <row r="258">
      <c r="A258" s="50" t="s">
        <v>323</v>
      </c>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row>
    <row r="259">
      <c r="A259" s="50" t="s">
        <v>324</v>
      </c>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row>
    <row r="260">
      <c r="A260" s="50" t="s">
        <v>325</v>
      </c>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row>
    <row r="261">
      <c r="A261" s="50" t="s">
        <v>326</v>
      </c>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row>
    <row r="262">
      <c r="A262" s="50" t="s">
        <v>327</v>
      </c>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row>
    <row r="263">
      <c r="A263" s="50" t="s">
        <v>328</v>
      </c>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row>
    <row r="264">
      <c r="A264" s="50" t="s">
        <v>329</v>
      </c>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row>
    <row r="265">
      <c r="A265" s="50" t="s">
        <v>330</v>
      </c>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row>
    <row r="266">
      <c r="A266" s="50" t="s">
        <v>331</v>
      </c>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row>
    <row r="267">
      <c r="A267" s="50" t="s">
        <v>332</v>
      </c>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row>
    <row r="268">
      <c r="A268" s="50" t="s">
        <v>333</v>
      </c>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row>
    <row r="269">
      <c r="A269" s="50" t="s">
        <v>334</v>
      </c>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row>
    <row r="270">
      <c r="A270" s="50" t="s">
        <v>335</v>
      </c>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row>
    <row r="271">
      <c r="A271" s="50" t="s">
        <v>336</v>
      </c>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row>
    <row r="272">
      <c r="A272" s="50" t="s">
        <v>337</v>
      </c>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row>
    <row r="273">
      <c r="A273" s="50" t="s">
        <v>338</v>
      </c>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row>
    <row r="274">
      <c r="A274" s="50" t="s">
        <v>339</v>
      </c>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row>
    <row r="275">
      <c r="A275" s="50" t="s">
        <v>340</v>
      </c>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row>
    <row r="276">
      <c r="A276" s="50" t="s">
        <v>341</v>
      </c>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row>
    <row r="277">
      <c r="A277" s="50" t="s">
        <v>342</v>
      </c>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row>
    <row r="278">
      <c r="A278" s="50" t="s">
        <v>343</v>
      </c>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row>
    <row r="279">
      <c r="A279" s="50" t="s">
        <v>344</v>
      </c>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row>
    <row r="280">
      <c r="A280" s="50" t="s">
        <v>345</v>
      </c>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row>
    <row r="281">
      <c r="A281" s="50" t="s">
        <v>346</v>
      </c>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row>
    <row r="282">
      <c r="A282" s="50" t="s">
        <v>347</v>
      </c>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row>
    <row r="283">
      <c r="A283" s="50" t="s">
        <v>348</v>
      </c>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row>
    <row r="284">
      <c r="A284" s="50" t="s">
        <v>349</v>
      </c>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row>
    <row r="285">
      <c r="A285" s="50" t="s">
        <v>350</v>
      </c>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row>
    <row r="286">
      <c r="A286" s="50" t="s">
        <v>351</v>
      </c>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row>
    <row r="287">
      <c r="A287" s="50" t="s">
        <v>352</v>
      </c>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row>
    <row r="288">
      <c r="A288" s="50" t="s">
        <v>353</v>
      </c>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row>
    <row r="289">
      <c r="A289" s="50" t="s">
        <v>354</v>
      </c>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row>
    <row r="290">
      <c r="A290" s="50" t="s">
        <v>355</v>
      </c>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row>
    <row r="291">
      <c r="A291" s="50" t="s">
        <v>356</v>
      </c>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row>
    <row r="292">
      <c r="A292" s="50" t="s">
        <v>357</v>
      </c>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row>
    <row r="293">
      <c r="A293" s="50" t="s">
        <v>358</v>
      </c>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row>
    <row r="294">
      <c r="A294" s="50" t="s">
        <v>359</v>
      </c>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row>
    <row r="295">
      <c r="A295" s="50" t="s">
        <v>360</v>
      </c>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row>
    <row r="296">
      <c r="A296" s="50" t="s">
        <v>361</v>
      </c>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row>
    <row r="297">
      <c r="A297" s="50" t="s">
        <v>362</v>
      </c>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row>
    <row r="298">
      <c r="A298" s="50" t="s">
        <v>363</v>
      </c>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row>
    <row r="299">
      <c r="A299" s="50" t="s">
        <v>364</v>
      </c>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row>
    <row r="300">
      <c r="A300" s="50" t="s">
        <v>365</v>
      </c>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row>
    <row r="301">
      <c r="A301" s="50" t="s">
        <v>366</v>
      </c>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row>
    <row r="302">
      <c r="A302" s="50" t="s">
        <v>367</v>
      </c>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row>
    <row r="303">
      <c r="A303" s="50" t="s">
        <v>368</v>
      </c>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row>
    <row r="304">
      <c r="A304" s="50" t="s">
        <v>369</v>
      </c>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row>
    <row r="305">
      <c r="A305" s="50" t="s">
        <v>370</v>
      </c>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row>
    <row r="306">
      <c r="A306" s="50" t="s">
        <v>371</v>
      </c>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row>
    <row r="307">
      <c r="A307" s="50" t="s">
        <v>372</v>
      </c>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row>
    <row r="308">
      <c r="A308" s="50" t="s">
        <v>373</v>
      </c>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row>
    <row r="309">
      <c r="A309" s="50" t="s">
        <v>374</v>
      </c>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row>
    <row r="310">
      <c r="A310" s="50" t="s">
        <v>375</v>
      </c>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row>
    <row r="311">
      <c r="A311" s="50" t="s">
        <v>376</v>
      </c>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row>
    <row r="312">
      <c r="A312" s="50" t="s">
        <v>377</v>
      </c>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row>
    <row r="313">
      <c r="A313" s="50" t="s">
        <v>378</v>
      </c>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row>
    <row r="314">
      <c r="A314" s="50" t="s">
        <v>379</v>
      </c>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row>
    <row r="315">
      <c r="A315" s="50" t="s">
        <v>380</v>
      </c>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row>
    <row r="316">
      <c r="A316" s="50" t="s">
        <v>381</v>
      </c>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row>
    <row r="317">
      <c r="A317" s="50" t="s">
        <v>382</v>
      </c>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row>
    <row r="318">
      <c r="A318" s="50" t="s">
        <v>383</v>
      </c>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row>
    <row r="319">
      <c r="A319" s="50" t="s">
        <v>384</v>
      </c>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row>
    <row r="320">
      <c r="A320" s="50" t="s">
        <v>385</v>
      </c>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row>
    <row r="321">
      <c r="A321" s="50" t="s">
        <v>386</v>
      </c>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row>
    <row r="322">
      <c r="A322" s="50" t="s">
        <v>387</v>
      </c>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row>
    <row r="323">
      <c r="A323" s="50" t="s">
        <v>388</v>
      </c>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row>
    <row r="324">
      <c r="A324" s="50" t="s">
        <v>389</v>
      </c>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row>
    <row r="325">
      <c r="A325" s="50" t="s">
        <v>390</v>
      </c>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row>
    <row r="326">
      <c r="A326" s="50" t="s">
        <v>391</v>
      </c>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row>
    <row r="327">
      <c r="A327" s="50" t="s">
        <v>392</v>
      </c>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row>
    <row r="328">
      <c r="A328" s="50" t="s">
        <v>393</v>
      </c>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row>
    <row r="329">
      <c r="A329" s="50" t="s">
        <v>394</v>
      </c>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row>
    <row r="330">
      <c r="A330" s="50" t="s">
        <v>395</v>
      </c>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row>
    <row r="331">
      <c r="A331" s="50" t="s">
        <v>396</v>
      </c>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row>
    <row r="332">
      <c r="A332" s="50" t="s">
        <v>397</v>
      </c>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row>
    <row r="333">
      <c r="A333" s="50" t="s">
        <v>398</v>
      </c>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row>
    <row r="334">
      <c r="A334" s="50" t="s">
        <v>399</v>
      </c>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row>
    <row r="335">
      <c r="A335" s="50" t="s">
        <v>400</v>
      </c>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row>
    <row r="336">
      <c r="A336" s="50" t="s">
        <v>401</v>
      </c>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row>
    <row r="337">
      <c r="A337" s="50" t="s">
        <v>402</v>
      </c>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row>
    <row r="338">
      <c r="A338" s="50" t="s">
        <v>403</v>
      </c>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row>
    <row r="339">
      <c r="A339" s="50" t="s">
        <v>404</v>
      </c>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row>
    <row r="340">
      <c r="A340" s="50" t="s">
        <v>405</v>
      </c>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row>
    <row r="341">
      <c r="A341" s="50" t="s">
        <v>406</v>
      </c>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row>
    <row r="342">
      <c r="A342" s="50" t="s">
        <v>407</v>
      </c>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row>
    <row r="343">
      <c r="A343" s="50" t="s">
        <v>408</v>
      </c>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row>
    <row r="344">
      <c r="A344" s="50" t="s">
        <v>409</v>
      </c>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row>
    <row r="345">
      <c r="A345" s="50" t="s">
        <v>410</v>
      </c>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row>
    <row r="346">
      <c r="A346" s="50" t="s">
        <v>411</v>
      </c>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row>
    <row r="347">
      <c r="A347" s="50" t="s">
        <v>412</v>
      </c>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row>
    <row r="348">
      <c r="A348" s="50" t="s">
        <v>413</v>
      </c>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row>
    <row r="349">
      <c r="A349" s="50" t="s">
        <v>414</v>
      </c>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row>
    <row r="350">
      <c r="A350" s="50" t="s">
        <v>415</v>
      </c>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row>
    <row r="351">
      <c r="A351" s="50" t="s">
        <v>416</v>
      </c>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row>
    <row r="352">
      <c r="A352" s="50" t="s">
        <v>417</v>
      </c>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row>
    <row r="353">
      <c r="A353" s="50" t="s">
        <v>418</v>
      </c>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row>
    <row r="354">
      <c r="A354" s="50" t="s">
        <v>419</v>
      </c>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row>
    <row r="355">
      <c r="A355" s="50" t="s">
        <v>420</v>
      </c>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row>
    <row r="356">
      <c r="A356" s="50" t="s">
        <v>421</v>
      </c>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row>
    <row r="357">
      <c r="A357" s="50" t="s">
        <v>422</v>
      </c>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row>
    <row r="358">
      <c r="A358" s="50" t="s">
        <v>423</v>
      </c>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row>
    <row r="359">
      <c r="A359" s="50" t="s">
        <v>424</v>
      </c>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row>
    <row r="360">
      <c r="A360" s="50" t="s">
        <v>425</v>
      </c>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row>
    <row r="361">
      <c r="A361" s="50" t="s">
        <v>426</v>
      </c>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row>
    <row r="362">
      <c r="A362" s="50" t="s">
        <v>427</v>
      </c>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row>
    <row r="363">
      <c r="A363" s="50" t="s">
        <v>428</v>
      </c>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row>
    <row r="364">
      <c r="A364" s="50" t="s">
        <v>429</v>
      </c>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row>
    <row r="365">
      <c r="A365" s="50" t="s">
        <v>430</v>
      </c>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row>
    <row r="366">
      <c r="A366" s="50" t="s">
        <v>431</v>
      </c>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row>
    <row r="367">
      <c r="A367" s="50" t="s">
        <v>432</v>
      </c>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row>
    <row r="368">
      <c r="A368" s="50" t="s">
        <v>433</v>
      </c>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row>
    <row r="369">
      <c r="A369" s="50" t="s">
        <v>434</v>
      </c>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row>
    <row r="370">
      <c r="A370" s="50" t="s">
        <v>435</v>
      </c>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row>
    <row r="371">
      <c r="A371" s="50" t="s">
        <v>436</v>
      </c>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row>
    <row r="372">
      <c r="A372" s="50" t="s">
        <v>437</v>
      </c>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row>
    <row r="373">
      <c r="A373" s="50" t="s">
        <v>438</v>
      </c>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row>
    <row r="374">
      <c r="A374" s="50" t="s">
        <v>439</v>
      </c>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row>
    <row r="375">
      <c r="A375" s="50" t="s">
        <v>440</v>
      </c>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row>
    <row r="376">
      <c r="A376" s="50" t="s">
        <v>441</v>
      </c>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row>
    <row r="377">
      <c r="A377" s="50" t="s">
        <v>442</v>
      </c>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row>
    <row r="378">
      <c r="A378" s="50" t="s">
        <v>443</v>
      </c>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row>
    <row r="379">
      <c r="A379" s="50" t="s">
        <v>444</v>
      </c>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row>
    <row r="380">
      <c r="A380" s="50" t="s">
        <v>445</v>
      </c>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row>
    <row r="381">
      <c r="A381" s="50" t="s">
        <v>446</v>
      </c>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row>
    <row r="382">
      <c r="A382" s="50" t="s">
        <v>447</v>
      </c>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row>
    <row r="383">
      <c r="A383" s="50" t="s">
        <v>448</v>
      </c>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row>
    <row r="384">
      <c r="A384" s="50" t="s">
        <v>449</v>
      </c>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row>
    <row r="385">
      <c r="A385" s="50" t="s">
        <v>450</v>
      </c>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row>
    <row r="386">
      <c r="A386" s="50" t="s">
        <v>451</v>
      </c>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row>
    <row r="387">
      <c r="A387" s="50" t="s">
        <v>452</v>
      </c>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row>
    <row r="388">
      <c r="A388" s="50" t="s">
        <v>453</v>
      </c>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row>
    <row r="389">
      <c r="A389" s="50" t="s">
        <v>454</v>
      </c>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row>
    <row r="390">
      <c r="A390" s="50" t="s">
        <v>455</v>
      </c>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row>
    <row r="391">
      <c r="A391" s="50" t="s">
        <v>456</v>
      </c>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row>
    <row r="392">
      <c r="A392" s="50" t="s">
        <v>457</v>
      </c>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row>
    <row r="393">
      <c r="A393" s="50" t="s">
        <v>458</v>
      </c>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row>
    <row r="394">
      <c r="A394" s="50" t="s">
        <v>459</v>
      </c>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row>
    <row r="395">
      <c r="A395" s="50" t="s">
        <v>460</v>
      </c>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row>
    <row r="396">
      <c r="A396" s="50" t="s">
        <v>461</v>
      </c>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row>
    <row r="397">
      <c r="A397" s="50" t="s">
        <v>462</v>
      </c>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row>
    <row r="398">
      <c r="A398" s="50" t="s">
        <v>463</v>
      </c>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row>
    <row r="399">
      <c r="A399" s="50" t="s">
        <v>464</v>
      </c>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row>
    <row r="400">
      <c r="A400" s="50" t="s">
        <v>465</v>
      </c>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row>
    <row r="401">
      <c r="A401" s="50" t="s">
        <v>466</v>
      </c>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row>
    <row r="402">
      <c r="A402" s="50" t="s">
        <v>467</v>
      </c>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row>
    <row r="403">
      <c r="A403" s="50" t="s">
        <v>468</v>
      </c>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row>
    <row r="404">
      <c r="A404" s="50" t="s">
        <v>469</v>
      </c>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row>
    <row r="405">
      <c r="A405" s="50" t="s">
        <v>470</v>
      </c>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row>
    <row r="406">
      <c r="A406" s="50" t="s">
        <v>471</v>
      </c>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row>
    <row r="407">
      <c r="A407" s="50" t="s">
        <v>472</v>
      </c>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row>
    <row r="408">
      <c r="A408" s="50" t="s">
        <v>473</v>
      </c>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row>
    <row r="409">
      <c r="A409" s="50" t="s">
        <v>474</v>
      </c>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row>
    <row r="410">
      <c r="A410" s="50" t="s">
        <v>475</v>
      </c>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row>
    <row r="411">
      <c r="A411" s="50" t="s">
        <v>476</v>
      </c>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row>
    <row r="412">
      <c r="A412" s="50" t="s">
        <v>477</v>
      </c>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row>
    <row r="413">
      <c r="A413" s="50" t="s">
        <v>478</v>
      </c>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row>
    <row r="414">
      <c r="A414" s="50" t="s">
        <v>479</v>
      </c>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row>
    <row r="415">
      <c r="A415" s="50" t="s">
        <v>480</v>
      </c>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row>
    <row r="416">
      <c r="A416" s="50" t="s">
        <v>481</v>
      </c>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row>
    <row r="417">
      <c r="A417" s="50" t="s">
        <v>482</v>
      </c>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row>
    <row r="418">
      <c r="A418" s="50" t="s">
        <v>483</v>
      </c>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row>
    <row r="419">
      <c r="A419" s="50" t="s">
        <v>484</v>
      </c>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row>
    <row r="420">
      <c r="A420" s="50" t="s">
        <v>485</v>
      </c>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row>
    <row r="421">
      <c r="A421" s="50" t="s">
        <v>486</v>
      </c>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row>
    <row r="422">
      <c r="A422" s="50" t="s">
        <v>487</v>
      </c>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row>
    <row r="423">
      <c r="A423" s="50" t="s">
        <v>488</v>
      </c>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row>
    <row r="424">
      <c r="A424" s="50" t="s">
        <v>489</v>
      </c>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row>
    <row r="425">
      <c r="A425" s="50" t="s">
        <v>490</v>
      </c>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row>
    <row r="426">
      <c r="A426" s="50" t="s">
        <v>491</v>
      </c>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row>
    <row r="427">
      <c r="A427" s="50" t="s">
        <v>492</v>
      </c>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row>
    <row r="428">
      <c r="A428" s="50" t="s">
        <v>493</v>
      </c>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row>
    <row r="429">
      <c r="A429" s="50" t="s">
        <v>494</v>
      </c>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row>
    <row r="430">
      <c r="A430" s="50" t="s">
        <v>495</v>
      </c>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row>
    <row r="431">
      <c r="A431" s="50" t="s">
        <v>496</v>
      </c>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row>
    <row r="432">
      <c r="A432" s="50" t="s">
        <v>497</v>
      </c>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row>
    <row r="433">
      <c r="A433" s="50" t="s">
        <v>498</v>
      </c>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row>
    <row r="434">
      <c r="A434" s="50" t="s">
        <v>499</v>
      </c>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row>
    <row r="435">
      <c r="A435" s="50" t="s">
        <v>500</v>
      </c>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row>
    <row r="436">
      <c r="A436" s="50" t="s">
        <v>501</v>
      </c>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row>
    <row r="437">
      <c r="A437" s="50" t="s">
        <v>502</v>
      </c>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row>
    <row r="438">
      <c r="A438" s="50" t="s">
        <v>503</v>
      </c>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row>
    <row r="439">
      <c r="A439" s="50" t="s">
        <v>504</v>
      </c>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row>
    <row r="440">
      <c r="A440" s="50" t="s">
        <v>505</v>
      </c>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row>
    <row r="441">
      <c r="A441" s="50" t="s">
        <v>506</v>
      </c>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row>
    <row r="442">
      <c r="A442" s="50" t="s">
        <v>507</v>
      </c>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row>
    <row r="443">
      <c r="A443" s="50" t="s">
        <v>508</v>
      </c>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row>
    <row r="444">
      <c r="A444" s="50" t="s">
        <v>509</v>
      </c>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row>
    <row r="445">
      <c r="A445" s="50" t="s">
        <v>510</v>
      </c>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row>
    <row r="446">
      <c r="A446" s="50" t="s">
        <v>511</v>
      </c>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row>
    <row r="447">
      <c r="A447" s="50" t="s">
        <v>512</v>
      </c>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row>
    <row r="448">
      <c r="A448" s="50" t="s">
        <v>513</v>
      </c>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row>
    <row r="449">
      <c r="A449" s="50" t="s">
        <v>514</v>
      </c>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row>
    <row r="450">
      <c r="A450" s="50" t="s">
        <v>515</v>
      </c>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row>
    <row r="451">
      <c r="A451" s="50" t="s">
        <v>516</v>
      </c>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row>
    <row r="452">
      <c r="A452" s="50" t="s">
        <v>517</v>
      </c>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row>
    <row r="453">
      <c r="A453" s="50" t="s">
        <v>518</v>
      </c>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row>
    <row r="454">
      <c r="A454" s="50" t="s">
        <v>519</v>
      </c>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row>
    <row r="455">
      <c r="A455" s="50" t="s">
        <v>520</v>
      </c>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row>
    <row r="456">
      <c r="A456" s="50" t="s">
        <v>521</v>
      </c>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row>
    <row r="457">
      <c r="A457" s="50" t="s">
        <v>522</v>
      </c>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row>
    <row r="458">
      <c r="A458" s="50" t="s">
        <v>523</v>
      </c>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row>
    <row r="459">
      <c r="A459" s="50" t="s">
        <v>524</v>
      </c>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row>
  </sheetData>
  <drawing r:id="rId1"/>
</worksheet>
</file>