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artinez\Documents\GitHub\EcoSysEM\ecosysem\kinetics\Excels\"/>
    </mc:Choice>
  </mc:AlternateContent>
  <xr:revisionPtr revIDLastSave="0" documentId="13_ncr:1_{71C98F17-7AD0-4E29-AA64-3A856E45E851}" xr6:coauthVersionLast="47" xr6:coauthVersionMax="47" xr10:uidLastSave="{00000000-0000-0000-0000-000000000000}"/>
  <bookViews>
    <workbookView xWindow="-4044" yWindow="-1738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<sst xmlns="http://schemas.openxmlformats.org/spreadsheetml/2006/main" count="59" uniqueCount="32">
  <si>
    <t>Strain</t>
  </si>
  <si>
    <t>REF</t>
  </si>
  <si>
    <r>
      <t xml:space="preserve">Methylocapsa gorgona </t>
    </r>
    <r>
      <rPr>
        <sz val="11"/>
        <color theme="1"/>
        <rFont val="Calibri"/>
        <family val="2"/>
        <scheme val="minor"/>
      </rPr>
      <t>MG08</t>
    </r>
  </si>
  <si>
    <r>
      <t xml:space="preserve">Methylocapsa palsarum </t>
    </r>
    <r>
      <rPr>
        <sz val="11"/>
        <color theme="1"/>
        <rFont val="Calibri"/>
        <family val="2"/>
        <scheme val="minor"/>
      </rPr>
      <t>NE2</t>
    </r>
  </si>
  <si>
    <r>
      <t>Mycobacterium smegmatis</t>
    </r>
    <r>
      <rPr>
        <sz val="10"/>
        <color theme="1"/>
        <rFont val="Times New Roman"/>
        <family val="1"/>
      </rPr>
      <t xml:space="preserve"> mc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155</t>
    </r>
  </si>
  <si>
    <r>
      <t>Methylocapsa gorgona</t>
    </r>
    <r>
      <rPr>
        <sz val="10"/>
        <color theme="1"/>
        <rFont val="Times New Roman"/>
        <family val="1"/>
      </rPr>
      <t xml:space="preserve"> MG08</t>
    </r>
  </si>
  <si>
    <r>
      <t>Methylotuvimicrobium buryatense</t>
    </r>
    <r>
      <rPr>
        <sz val="10"/>
        <color theme="1"/>
        <rFont val="Times New Roman"/>
        <family val="1"/>
      </rPr>
      <t xml:space="preserve"> 5GB1C</t>
    </r>
  </si>
  <si>
    <r>
      <t xml:space="preserve">Methylocystis sp. </t>
    </r>
    <r>
      <rPr>
        <sz val="10"/>
        <color theme="1"/>
        <rFont val="Times New Roman"/>
        <family val="1"/>
      </rPr>
      <t>strain SC2</t>
    </r>
  </si>
  <si>
    <r>
      <t>Streptomyces sp.</t>
    </r>
    <r>
      <rPr>
        <sz val="10"/>
        <color theme="1"/>
        <rFont val="Times New Roman"/>
        <family val="1"/>
      </rPr>
      <t xml:space="preserve"> HFI6</t>
    </r>
  </si>
  <si>
    <r>
      <t xml:space="preserve">Streptomyces sp. </t>
    </r>
    <r>
      <rPr>
        <sz val="10"/>
        <color rgb="FF000000"/>
        <rFont val="Times New Roman"/>
        <family val="1"/>
      </rPr>
      <t>HFI7</t>
    </r>
  </si>
  <si>
    <r>
      <t xml:space="preserve">Streptomyces sp. </t>
    </r>
    <r>
      <rPr>
        <sz val="10"/>
        <color theme="1"/>
        <rFont val="Times New Roman"/>
        <family val="1"/>
      </rPr>
      <t>HFI8</t>
    </r>
  </si>
  <si>
    <r>
      <t xml:space="preserve">Streptomyces sp. </t>
    </r>
    <r>
      <rPr>
        <sz val="10"/>
        <color rgb="FF000000"/>
        <rFont val="Times New Roman"/>
        <family val="1"/>
      </rPr>
      <t>HFI9</t>
    </r>
  </si>
  <si>
    <r>
      <t xml:space="preserve">Streptomyces sp. </t>
    </r>
    <r>
      <rPr>
        <sz val="10"/>
        <color theme="1"/>
        <rFont val="Times New Roman"/>
        <family val="1"/>
      </rPr>
      <t>HP3</t>
    </r>
  </si>
  <si>
    <r>
      <t xml:space="preserve">Streptomyces avermitilis </t>
    </r>
    <r>
      <rPr>
        <sz val="10"/>
        <color rgb="FF000000"/>
        <rFont val="Times New Roman"/>
        <family val="1"/>
      </rPr>
      <t>46492</t>
    </r>
  </si>
  <si>
    <r>
      <t xml:space="preserve">Streptomyces sp. </t>
    </r>
    <r>
      <rPr>
        <sz val="10"/>
        <color theme="1"/>
        <rFont val="Times New Roman"/>
        <family val="1"/>
      </rPr>
      <t>MP1</t>
    </r>
  </si>
  <si>
    <r>
      <t xml:space="preserve">Streptomyces sp. </t>
    </r>
    <r>
      <rPr>
        <sz val="10"/>
        <color rgb="FF000000"/>
        <rFont val="Times New Roman"/>
        <family val="1"/>
      </rPr>
      <t>MP2</t>
    </r>
  </si>
  <si>
    <r>
      <t xml:space="preserve">Streptomyces sp. </t>
    </r>
    <r>
      <rPr>
        <sz val="10"/>
        <color theme="1"/>
        <rFont val="Times New Roman"/>
        <family val="1"/>
      </rPr>
      <t>HP9</t>
    </r>
  </si>
  <si>
    <r>
      <t xml:space="preserve">Streptomyces sp. </t>
    </r>
    <r>
      <rPr>
        <sz val="10"/>
        <color rgb="FF000000"/>
        <rFont val="Times New Roman"/>
        <family val="1"/>
      </rPr>
      <t>HP12</t>
    </r>
  </si>
  <si>
    <r>
      <t>Streptomyces sp.</t>
    </r>
    <r>
      <rPr>
        <sz val="10"/>
        <color theme="1"/>
        <rFont val="Times New Roman"/>
        <family val="1"/>
      </rPr>
      <t xml:space="preserve"> HP13</t>
    </r>
  </si>
  <si>
    <r>
      <t xml:space="preserve">Streptomyces sp. </t>
    </r>
    <r>
      <rPr>
        <sz val="10"/>
        <color rgb="FF000000"/>
        <rFont val="Times New Roman"/>
        <family val="1"/>
      </rPr>
      <t>PCB7</t>
    </r>
  </si>
  <si>
    <t>qmax (mol/h/cell)</t>
  </si>
  <si>
    <t>Schmider2024</t>
  </si>
  <si>
    <t>Greening2014</t>
  </si>
  <si>
    <t>Tveit2019</t>
  </si>
  <si>
    <t>He2023</t>
  </si>
  <si>
    <t>Baani2008</t>
  </si>
  <si>
    <t>Meredith2014</t>
  </si>
  <si>
    <t>Constant2010</t>
  </si>
  <si>
    <t>Mth</t>
  </si>
  <si>
    <t>HOB</t>
  </si>
  <si>
    <t>Reaction</t>
  </si>
  <si>
    <t>Km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</si>
</sst>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2" sqref="D2"/>
    </sheetView>
  </sheetViews>
  <sheetFormatPr defaultRowHeight="14.4" x14ac:dyDescent="0.3"/>
  <cols>
    <col min="1" max="1" width="35.5546875" bestFit="1" customWidth="1"/>
    <col min="2" max="3" width="16.44140625" bestFit="1" customWidth="1"/>
    <col min="4" max="4" width="11.44140625" customWidth="1"/>
    <col min="5" max="5" width="14.77734375" customWidth="1"/>
  </cols>
  <sheetData>
    <row r="1" spans="1:5" x14ac:dyDescent="0.3">
      <c r="A1" s="1" t="s">
        <v>0</v>
      </c>
      <c r="B1" s="2" t="s">
        <v>30</v>
      </c>
      <c r="C1" s="2" t="s">
        <v>20</v>
      </c>
      <c r="D1" s="2" t="s">
        <v>31</v>
      </c>
      <c r="E1" s="2" t="s">
        <v>1</v>
      </c>
    </row>
    <row r="2" spans="1:5" x14ac:dyDescent="0.3">
      <c r="A2" s="4" t="s">
        <v>2</v>
      </c>
      <c r="B2" s="7" t="s">
        <v>28</v>
      </c>
      <c r="C2" s="7">
        <f>0.0491*10^(-15)</f>
        <v>4.9099999999999999E-17</v>
      </c>
      <c r="D2" s="7">
        <f>48.54*10^(-9)</f>
        <v>4.8540000000000003E-8</v>
      </c>
      <c r="E2" s="8" t="s">
        <v>21</v>
      </c>
    </row>
    <row r="3" spans="1:5" x14ac:dyDescent="0.3">
      <c r="A3" s="4" t="s">
        <v>3</v>
      </c>
      <c r="B3" s="8" t="s">
        <v>28</v>
      </c>
      <c r="C3" s="8">
        <f>1.33*10^(-15)</f>
        <v>1.3300000000000001E-15</v>
      </c>
      <c r="D3" s="7">
        <f>402.8*10^(-9)</f>
        <v>4.0280000000000003E-7</v>
      </c>
      <c r="E3" s="8" t="s">
        <v>21</v>
      </c>
    </row>
    <row r="4" spans="1:5" ht="15.6" x14ac:dyDescent="0.3">
      <c r="A4" s="3" t="s">
        <v>4</v>
      </c>
      <c r="B4" s="7" t="s">
        <v>29</v>
      </c>
      <c r="C4" s="7">
        <f>0.000274*10^(-15)</f>
        <v>2.74E-19</v>
      </c>
      <c r="D4" s="7">
        <f>113*10^(-9)</f>
        <v>1.1300000000000001E-7</v>
      </c>
      <c r="E4" s="8" t="s">
        <v>22</v>
      </c>
    </row>
    <row r="5" spans="1:5" x14ac:dyDescent="0.3">
      <c r="A5" s="3" t="s">
        <v>5</v>
      </c>
      <c r="B5" s="8" t="s">
        <v>28</v>
      </c>
      <c r="C5" s="8">
        <f>0.95*10^(-15)</f>
        <v>9.5000000000000005E-16</v>
      </c>
      <c r="D5" s="7">
        <f>4910*10^(-9)</f>
        <v>4.9100000000000004E-6</v>
      </c>
      <c r="E5" s="8" t="s">
        <v>23</v>
      </c>
    </row>
    <row r="6" spans="1:5" x14ac:dyDescent="0.3">
      <c r="A6" s="5" t="s">
        <v>6</v>
      </c>
      <c r="B6" s="8" t="s">
        <v>28</v>
      </c>
      <c r="C6" s="8">
        <f>5.29*10^(-15)</f>
        <v>5.2900000000000004E-15</v>
      </c>
      <c r="D6" s="7">
        <f>8800*10^(-9)</f>
        <v>8.8000000000000004E-6</v>
      </c>
      <c r="E6" s="8" t="s">
        <v>24</v>
      </c>
    </row>
    <row r="7" spans="1:5" x14ac:dyDescent="0.3">
      <c r="A7" s="3" t="s">
        <v>7</v>
      </c>
      <c r="B7" s="8" t="s">
        <v>28</v>
      </c>
      <c r="C7" s="8">
        <f>0.11*10^(-15)</f>
        <v>1.1000000000000001E-16</v>
      </c>
      <c r="D7" s="7">
        <f>110*10^(-9)</f>
        <v>1.1000000000000001E-7</v>
      </c>
      <c r="E7" s="8" t="s">
        <v>25</v>
      </c>
    </row>
    <row r="8" spans="1:5" x14ac:dyDescent="0.3">
      <c r="A8" s="3" t="s">
        <v>8</v>
      </c>
      <c r="B8" s="8" t="s">
        <v>29</v>
      </c>
      <c r="C8" s="8">
        <f>1.68*10^(-15)</f>
        <v>1.6800000000000001E-15</v>
      </c>
      <c r="D8" s="7">
        <f>62.42*10^(-9)</f>
        <v>6.2419999999999999E-8</v>
      </c>
      <c r="E8" s="8" t="s">
        <v>26</v>
      </c>
    </row>
    <row r="9" spans="1:5" x14ac:dyDescent="0.3">
      <c r="A9" s="6" t="s">
        <v>9</v>
      </c>
      <c r="B9" s="8" t="s">
        <v>29</v>
      </c>
      <c r="C9" s="8">
        <f>0.73*10^(-15)</f>
        <v>7.3000000000000003E-16</v>
      </c>
      <c r="D9" s="7">
        <f>46.81*10^(-9)</f>
        <v>4.6810000000000007E-8</v>
      </c>
      <c r="E9" s="8" t="s">
        <v>26</v>
      </c>
    </row>
    <row r="10" spans="1:5" x14ac:dyDescent="0.3">
      <c r="A10" s="3" t="s">
        <v>10</v>
      </c>
      <c r="B10" s="8" t="s">
        <v>29</v>
      </c>
      <c r="C10" s="8">
        <f>0.28*10^(-15)</f>
        <v>2.8000000000000006E-16</v>
      </c>
      <c r="D10" s="7">
        <f>31.21*10^(-9)</f>
        <v>3.121E-8</v>
      </c>
      <c r="E10" s="8" t="s">
        <v>26</v>
      </c>
    </row>
    <row r="11" spans="1:5" x14ac:dyDescent="0.3">
      <c r="A11" s="6" t="s">
        <v>11</v>
      </c>
      <c r="B11" s="8" t="s">
        <v>29</v>
      </c>
      <c r="C11" s="8">
        <f>0.13*10^(-15)</f>
        <v>1.3000000000000002E-16</v>
      </c>
      <c r="D11" s="7">
        <f>31.21*10^(-9)</f>
        <v>3.121E-8</v>
      </c>
      <c r="E11" s="8" t="s">
        <v>26</v>
      </c>
    </row>
    <row r="12" spans="1:5" x14ac:dyDescent="0.3">
      <c r="A12" s="3" t="s">
        <v>12</v>
      </c>
      <c r="B12" s="8" t="s">
        <v>29</v>
      </c>
      <c r="C12" s="8">
        <f>8.61*10^(-15)</f>
        <v>8.6100000000000007E-15</v>
      </c>
      <c r="D12" s="7">
        <f>43*10^(-9)</f>
        <v>4.3000000000000001E-8</v>
      </c>
      <c r="E12" s="8" t="s">
        <v>27</v>
      </c>
    </row>
    <row r="13" spans="1:5" x14ac:dyDescent="0.3">
      <c r="A13" s="6" t="s">
        <v>13</v>
      </c>
      <c r="B13" s="8" t="s">
        <v>29</v>
      </c>
      <c r="C13" s="8">
        <f>14.27*10^(-15)</f>
        <v>1.4270000000000002E-14</v>
      </c>
      <c r="D13" s="7">
        <f>39*10^(-9)</f>
        <v>3.9000000000000005E-8</v>
      </c>
      <c r="E13" s="8" t="s">
        <v>27</v>
      </c>
    </row>
    <row r="14" spans="1:5" x14ac:dyDescent="0.3">
      <c r="A14" s="3" t="s">
        <v>14</v>
      </c>
      <c r="B14" s="8" t="s">
        <v>29</v>
      </c>
      <c r="C14" s="8">
        <f>3.77*10^(-15)</f>
        <v>3.7700000000000001E-15</v>
      </c>
      <c r="D14" s="7">
        <f>100*10^(-9)</f>
        <v>1.0000000000000001E-7</v>
      </c>
      <c r="E14" s="8" t="s">
        <v>27</v>
      </c>
    </row>
    <row r="15" spans="1:5" x14ac:dyDescent="0.3">
      <c r="A15" s="6" t="s">
        <v>15</v>
      </c>
      <c r="B15" s="8" t="s">
        <v>29</v>
      </c>
      <c r="C15" s="8">
        <f>4.4*10^(-15)</f>
        <v>4.4000000000000005E-15</v>
      </c>
      <c r="D15" s="7">
        <f>135*10^(-9)</f>
        <v>1.35E-7</v>
      </c>
      <c r="E15" s="8" t="s">
        <v>27</v>
      </c>
    </row>
    <row r="16" spans="1:5" x14ac:dyDescent="0.3">
      <c r="A16" s="3" t="s">
        <v>16</v>
      </c>
      <c r="B16" s="8" t="s">
        <v>29</v>
      </c>
      <c r="C16" s="8">
        <f>2.25*10^(-15)</f>
        <v>2.2500000000000003E-15</v>
      </c>
      <c r="D16" s="7">
        <f>374*10^(-9)</f>
        <v>3.7400000000000004E-7</v>
      </c>
      <c r="E16" s="8" t="s">
        <v>27</v>
      </c>
    </row>
    <row r="17" spans="1:5" x14ac:dyDescent="0.3">
      <c r="A17" s="6" t="s">
        <v>17</v>
      </c>
      <c r="B17" s="8" t="s">
        <v>29</v>
      </c>
      <c r="C17" s="8">
        <f>1.25*10^(-15)</f>
        <v>1.2500000000000002E-15</v>
      </c>
      <c r="D17" s="7">
        <f>361*10^(-9)</f>
        <v>3.6100000000000002E-7</v>
      </c>
      <c r="E17" s="8" t="s">
        <v>27</v>
      </c>
    </row>
    <row r="18" spans="1:5" x14ac:dyDescent="0.3">
      <c r="A18" s="3" t="s">
        <v>18</v>
      </c>
      <c r="B18" s="8" t="s">
        <v>29</v>
      </c>
      <c r="C18" s="8">
        <f>2.13*10^(-15)</f>
        <v>2.1299999999999999E-15</v>
      </c>
      <c r="D18" s="7">
        <f>112*10^(-9)</f>
        <v>1.1200000000000001E-7</v>
      </c>
      <c r="E18" s="8" t="s">
        <v>27</v>
      </c>
    </row>
    <row r="19" spans="1:5" x14ac:dyDescent="0.3">
      <c r="A19" s="6" t="s">
        <v>19</v>
      </c>
      <c r="B19" s="8" t="s">
        <v>29</v>
      </c>
      <c r="C19" s="8">
        <f>0.56*10^(-15)</f>
        <v>5.6000000000000013E-16</v>
      </c>
      <c r="D19" s="7">
        <f>47*10^(-9)</f>
        <v>4.7000000000000004E-8</v>
      </c>
      <c r="E19" s="8" t="s">
        <v>27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Martinez Rabert</dc:creator>
  <cp:lastModifiedBy>MARTINEZ RABERT Eloy</cp:lastModifiedBy>
  <dcterms:created xsi:type="dcterms:W3CDTF">2015-06-05T18:17:20Z</dcterms:created>
  <dcterms:modified xsi:type="dcterms:W3CDTF">2024-12-13T08:10:35Z</dcterms:modified>
</cp:coreProperties>
</file>