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260" yWindow="-140" windowWidth="22620" windowHeight="13440"/>
  </bookViews>
  <sheets>
    <sheet name="BOM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9" i="2" l="1"/>
  <c r="O29" i="2"/>
  <c r="N29" i="2"/>
  <c r="O28" i="2"/>
  <c r="P28" i="2"/>
  <c r="N28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O27" i="2"/>
  <c r="P27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9" i="2"/>
  <c r="P9" i="2"/>
  <c r="N9" i="2"/>
</calcChain>
</file>

<file path=xl/sharedStrings.xml><?xml version="1.0" encoding="utf-8"?>
<sst xmlns="http://schemas.openxmlformats.org/spreadsheetml/2006/main" count="151" uniqueCount="115">
  <si>
    <t>BILL OF MATERIALS</t>
  </si>
  <si>
    <t>PRODUCT</t>
  </si>
  <si>
    <t>Part #</t>
  </si>
  <si>
    <t>DESCRIPTION</t>
  </si>
  <si>
    <t>REVISION</t>
  </si>
  <si>
    <t>ITEM</t>
  </si>
  <si>
    <t>PART #</t>
  </si>
  <si>
    <t>MANUFACTURER</t>
  </si>
  <si>
    <t>PACKAGE</t>
  </si>
  <si>
    <t>REFERENCE</t>
  </si>
  <si>
    <t>QTY</t>
  </si>
  <si>
    <t>COMMENTS</t>
  </si>
  <si>
    <t>0</t>
  </si>
  <si>
    <t>Samsung</t>
  </si>
  <si>
    <t>J1, J2</t>
  </si>
  <si>
    <t>SMT</t>
  </si>
  <si>
    <t>Sullins</t>
  </si>
  <si>
    <t>NREC040SABC-M30RC</t>
  </si>
  <si>
    <t>SMT .100" Pin Header (40pin breakaway to 8x5)</t>
  </si>
  <si>
    <t>Printed Circuit Board</t>
  </si>
  <si>
    <t>LAB-ASDM300F</t>
  </si>
  <si>
    <t>LAB-ASDM300FASSY</t>
  </si>
  <si>
    <t>Board Assembly (LAB-ASDM300F)</t>
  </si>
  <si>
    <t>Maxim</t>
  </si>
  <si>
    <t>TPS62240DRVT</t>
  </si>
  <si>
    <t>Texas Instruments</t>
  </si>
  <si>
    <t>IC REG BUCK SYNC ADJ 0.3A 6SON</t>
  </si>
  <si>
    <t>6-WDFN Exposed Pad</t>
  </si>
  <si>
    <t>U1</t>
  </si>
  <si>
    <t>SUPPLIER</t>
  </si>
  <si>
    <t>SUPPLIER PART #</t>
  </si>
  <si>
    <t>296-22467-1-ND</t>
  </si>
  <si>
    <t>Digikey</t>
  </si>
  <si>
    <t>LAB-ASDM300F PCB</t>
  </si>
  <si>
    <t>SeeedStudio</t>
  </si>
  <si>
    <t>MIC94325YMT TR</t>
  </si>
  <si>
    <t>Micrel</t>
  </si>
  <si>
    <t>IC REG LDO ADJ 0.5A 6TDFN</t>
  </si>
  <si>
    <t>6-UFDFN Exposed Pad</t>
  </si>
  <si>
    <t>U2</t>
  </si>
  <si>
    <t>576-4164-1-ND</t>
  </si>
  <si>
    <t>700-MAX4377HAUA</t>
  </si>
  <si>
    <t>Mouser</t>
  </si>
  <si>
    <t>U3</t>
  </si>
  <si>
    <t>IC OPAMP CURR SENSE 1.2MHZ 8UMAX</t>
  </si>
  <si>
    <t>8-uMAX</t>
  </si>
  <si>
    <t>MAX4377HAUA+</t>
  </si>
  <si>
    <t>S1013EC-40-ND</t>
  </si>
  <si>
    <t>40pos breakaway</t>
  </si>
  <si>
    <t>R1 (330k)</t>
  </si>
  <si>
    <t>R2</t>
  </si>
  <si>
    <t>R3</t>
  </si>
  <si>
    <t>R4</t>
  </si>
  <si>
    <t>R5</t>
  </si>
  <si>
    <t>R6, R10</t>
  </si>
  <si>
    <t>R7</t>
  </si>
  <si>
    <t>C1</t>
  </si>
  <si>
    <t>C2, C6</t>
  </si>
  <si>
    <t>C3</t>
  </si>
  <si>
    <t>C4</t>
  </si>
  <si>
    <t>C5</t>
  </si>
  <si>
    <t>L2</t>
  </si>
  <si>
    <t>SMT 0603</t>
  </si>
  <si>
    <t>541-330KHCT-ND</t>
  </si>
  <si>
    <t>CRCW0603330KFKEA</t>
  </si>
  <si>
    <t>Vishay Dale</t>
  </si>
  <si>
    <t>RES SMD 330K OHM 1% 1/10W 0603</t>
  </si>
  <si>
    <t>CRCW0603560KFKEA</t>
  </si>
  <si>
    <t>RES SMD 560K OHM 1% 1/10W 0603</t>
  </si>
  <si>
    <t>541-560KHCT-ND</t>
  </si>
  <si>
    <t>541-220KHCT-ND </t>
  </si>
  <si>
    <t>CRCW0603220KFKEA</t>
  </si>
  <si>
    <t>RES SMD 220K OHM 1% 1/10W 0603</t>
  </si>
  <si>
    <t>CRCW060391K0FKEA</t>
  </si>
  <si>
    <t>541-91.0KHCT-ND</t>
  </si>
  <si>
    <t>1276-6155-1-ND</t>
  </si>
  <si>
    <t>RU1608FR100CS</t>
  </si>
  <si>
    <t>RES SMD 0.1 OHM 1% 1/4W 0603</t>
  </si>
  <si>
    <t>RES SMD 91K OHM 1% 1/10W 0603</t>
  </si>
  <si>
    <t>541-130KHCT-ND</t>
  </si>
  <si>
    <t>CRCW0603130KFKEA</t>
  </si>
  <si>
    <t>RES SMD 130K OHM 1% 1/10W 0603</t>
  </si>
  <si>
    <t>C0603C330J5GACTU</t>
  </si>
  <si>
    <t>Kemet</t>
  </si>
  <si>
    <t>399-1055-1-ND</t>
  </si>
  <si>
    <t>CAP CER 33PF 50V 5% NP0 0603</t>
  </si>
  <si>
    <t>1276-2087-1-ND</t>
  </si>
  <si>
    <t>CL10B475KQ8NQNC</t>
  </si>
  <si>
    <t>CAP CER 4.7UF 6.3V 10% X7R 0603</t>
  </si>
  <si>
    <t>1276-1119-1-ND</t>
  </si>
  <si>
    <t>CL10A106MQ8NNNC</t>
  </si>
  <si>
    <t>CAP CER 10UF 6.3V 20% X5R 0603</t>
  </si>
  <si>
    <t>CL10F104ZB8NNNC</t>
  </si>
  <si>
    <t>1276-1012-1-ND</t>
  </si>
  <si>
    <t>1276-1927-1-ND</t>
  </si>
  <si>
    <t>CL10B103MB8NCNC</t>
  </si>
  <si>
    <t>CAP CER 10000PF 50V 20% X7R 0603</t>
  </si>
  <si>
    <t>CAP CER 0.1UF 50V Y5V 0603</t>
  </si>
  <si>
    <t>490-6700-1-ND</t>
  </si>
  <si>
    <t>LQM2HPN2R2MJ0L</t>
  </si>
  <si>
    <t>Murata</t>
  </si>
  <si>
    <t>FIXED IND 2.2UH 1A 120 MOHM SMD</t>
  </si>
  <si>
    <t>SMT 1008</t>
  </si>
  <si>
    <t>RES SMD 82K OHM 1% 1/10W 0603</t>
  </si>
  <si>
    <t>CRCW060382K0FKEA</t>
  </si>
  <si>
    <t>541-82.0KHDKR-ND</t>
  </si>
  <si>
    <t>100x Quantity</t>
  </si>
  <si>
    <t>1000x Quantity</t>
  </si>
  <si>
    <t>10x Quantity</t>
  </si>
  <si>
    <t>Assy Cost 1x</t>
  </si>
  <si>
    <t>Assy Cost 100x</t>
  </si>
  <si>
    <t>Assy Cost 1000x</t>
  </si>
  <si>
    <t>Assembly Labor / NRE</t>
  </si>
  <si>
    <t>Per Board Cost:</t>
  </si>
  <si>
    <t>Quantity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</si>
</sst>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12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right" vertical="center" wrapText="1"/>
    </xf>
    <xf numFmtId="49" fontId="3" fillId="2" borderId="6" xfId="0" applyNumberFormat="1" applyFont="1" applyFill="1" applyBorder="1" applyAlignment="1">
      <alignment horizontal="right" vertical="center" wrapText="1"/>
    </xf>
    <xf numFmtId="0" fontId="3" fillId="2" borderId="9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49" fontId="2" fillId="0" borderId="0" xfId="0" applyNumberFormat="1" applyFont="1" applyAlignment="1">
      <alignment horizontal="center" vertical="center" wrapText="1" shrinkToFit="1"/>
    </xf>
    <xf numFmtId="0" fontId="0" fillId="0" borderId="0" xfId="0" applyBorder="1" applyAlignment="1">
      <alignment horizontal="center" wrapText="1"/>
    </xf>
    <xf numFmtId="49" fontId="3" fillId="2" borderId="9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0" fontId="0" fillId="0" borderId="0" xfId="0" applyAlignment="1">
      <alignment wrapText="1" shrinkToFit="1"/>
    </xf>
    <xf numFmtId="0" fontId="1" fillId="0" borderId="0" xfId="0" applyFont="1" applyAlignment="1">
      <alignment wrapText="1"/>
    </xf>
    <xf numFmtId="0" fontId="0" fillId="0" borderId="0" xfId="0" applyAlignment="1">
      <alignment shrinkToFit="1"/>
    </xf>
    <xf numFmtId="0" fontId="0" fillId="0" borderId="0" xfId="0" applyFill="1" applyBorder="1" applyAlignment="1">
      <alignment shrinkToFit="1"/>
    </xf>
    <xf numFmtId="0" fontId="5" fillId="0" borderId="0" xfId="1"/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1" applyFont="1" applyAlignment="1">
      <alignment shrinkToFit="1"/>
    </xf>
    <xf numFmtId="0" fontId="6" fillId="0" borderId="0" xfId="1" applyFont="1" applyAlignment="1">
      <alignment shrinkToFit="1"/>
    </xf>
    <xf numFmtId="0" fontId="6" fillId="0" borderId="0" xfId="0" applyFont="1" applyAlignment="1">
      <alignment shrinkToFit="1"/>
    </xf>
    <xf numFmtId="0" fontId="6" fillId="0" borderId="0" xfId="1" applyFont="1"/>
    <xf numFmtId="0" fontId="6" fillId="0" borderId="0" xfId="0" applyFont="1" applyAlignment="1">
      <alignment wrapText="1"/>
    </xf>
    <xf numFmtId="0" fontId="6" fillId="0" borderId="0" xfId="0" applyFont="1"/>
    <xf numFmtId="0" fontId="0" fillId="0" borderId="0" xfId="0" applyFont="1"/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8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digikey.com/product-detail/en/CRCW0603560KFKEA/541-560KHCT-ND/1180123" TargetMode="External"/><Relationship Id="rId20" Type="http://schemas.openxmlformats.org/officeDocument/2006/relationships/hyperlink" Target="http://www.digikey.com/product-detail/en/CL10B475KQ8NQNC/1276-2087-1-ND/3890173" TargetMode="External"/><Relationship Id="rId21" Type="http://schemas.openxmlformats.org/officeDocument/2006/relationships/hyperlink" Target="http://www.digikey.com/product-detail/en/CL10B475KQ8NQNC/1276-2087-1-ND/3890173" TargetMode="External"/><Relationship Id="rId22" Type="http://schemas.openxmlformats.org/officeDocument/2006/relationships/hyperlink" Target="http://www.digikey.com/product-detail/en/CL10A106MQ8NNNC/1276-1119-1-ND/3889205" TargetMode="External"/><Relationship Id="rId23" Type="http://schemas.openxmlformats.org/officeDocument/2006/relationships/hyperlink" Target="http://www.digikey.com/product-detail/en/CL10A106MQ8NNNC/1276-1119-1-ND/3889205" TargetMode="External"/><Relationship Id="rId24" Type="http://schemas.openxmlformats.org/officeDocument/2006/relationships/hyperlink" Target="http://www.digikey.com/product-detail/en/CL10F104ZB8NNNC/1276-1012-1-ND/3889098" TargetMode="External"/><Relationship Id="rId25" Type="http://schemas.openxmlformats.org/officeDocument/2006/relationships/hyperlink" Target="http://www.digikey.com/product-detail/en/CL10F104ZB8NNNC/1276-1012-1-ND/3889098" TargetMode="External"/><Relationship Id="rId26" Type="http://schemas.openxmlformats.org/officeDocument/2006/relationships/hyperlink" Target="http://www.digikey.com/product-detail/en/CL10B103MB8NCNC/1276-1927-1-ND/3890013" TargetMode="External"/><Relationship Id="rId27" Type="http://schemas.openxmlformats.org/officeDocument/2006/relationships/hyperlink" Target="http://www.digikey.com/product-detail/en/CL10B103MB8NCNC/1276-1927-1-ND/3890013" TargetMode="External"/><Relationship Id="rId28" Type="http://schemas.openxmlformats.org/officeDocument/2006/relationships/hyperlink" Target="http://www.digikey.com/product-detail/en/LQM2HPN2R2MJ0L/490-6700-1-ND/3845897" TargetMode="External"/><Relationship Id="rId29" Type="http://schemas.openxmlformats.org/officeDocument/2006/relationships/hyperlink" Target="http://www.digikey.com/product-detail/en/LQM2HPN2R2MJ0L/490-6700-1-ND/3845897" TargetMode="External"/><Relationship Id="rId30" Type="http://schemas.openxmlformats.org/officeDocument/2006/relationships/hyperlink" Target="http://www.digikey.com/product-detail/en/CRCW060382K0FKEA/541-82.0KHDKR-ND/1188359" TargetMode="External"/><Relationship Id="rId10" Type="http://schemas.openxmlformats.org/officeDocument/2006/relationships/hyperlink" Target="http://www.digikey.com/product-detail/en/CRCW0603220KFKEA/541-220KHCT-ND/1180074" TargetMode="External"/><Relationship Id="rId11" Type="http://schemas.openxmlformats.org/officeDocument/2006/relationships/hyperlink" Target="http://www.digikey.com/product-detail/en/CRCW0603220KFKEA/541-220KHCT-ND/1180074" TargetMode="External"/><Relationship Id="rId12" Type="http://schemas.openxmlformats.org/officeDocument/2006/relationships/hyperlink" Target="http://www.digikey.com/product-detail/en/CRCW060391K0FKEA/541-91.0KHCT-ND/1180034" TargetMode="External"/><Relationship Id="rId13" Type="http://schemas.openxmlformats.org/officeDocument/2006/relationships/hyperlink" Target="http://www.digikey.com/product-detail/en/CRCW060391K0FKEA/541-91.0KHCT-ND/1180034" TargetMode="External"/><Relationship Id="rId14" Type="http://schemas.openxmlformats.org/officeDocument/2006/relationships/hyperlink" Target="http://www.digikey.com/product-detail/en/RU1608FR100CS/1276-6155-1-ND/3969127" TargetMode="External"/><Relationship Id="rId15" Type="http://schemas.openxmlformats.org/officeDocument/2006/relationships/hyperlink" Target="http://www.digikey.com/product-detail/en/RU1608FR100CS/1276-6155-1-ND/3969127" TargetMode="External"/><Relationship Id="rId16" Type="http://schemas.openxmlformats.org/officeDocument/2006/relationships/hyperlink" Target="http://www.digikey.com/product-detail/en/CRCW0603130KFKEA/541-130KHCT-ND/1180050" TargetMode="External"/><Relationship Id="rId17" Type="http://schemas.openxmlformats.org/officeDocument/2006/relationships/hyperlink" Target="http://www.digikey.com/product-detail/en/CRCW0603130KFKEA/541-130KHCT-ND/1180050" TargetMode="External"/><Relationship Id="rId18" Type="http://schemas.openxmlformats.org/officeDocument/2006/relationships/hyperlink" Target="http://www.digikey.com/product-detail/en/C0603C330J5GACTU/399-1055-1-ND/411330" TargetMode="External"/><Relationship Id="rId19" Type="http://schemas.openxmlformats.org/officeDocument/2006/relationships/hyperlink" Target="http://www.digikey.com/product-detail/en/C0603C330J5GACTU/399-1055-1-ND/411330" TargetMode="External"/><Relationship Id="rId1" Type="http://schemas.openxmlformats.org/officeDocument/2006/relationships/hyperlink" Target="http://www.digikey.com/product-detail/en/NREC040SABC-M30RC/S1013EC-40-ND/2775094" TargetMode="External"/><Relationship Id="rId2" Type="http://schemas.openxmlformats.org/officeDocument/2006/relationships/hyperlink" Target="http://www.digikey.com/product-detail/en/TPS62240DRVT/296-22467-1-ND/1667036" TargetMode="External"/><Relationship Id="rId3" Type="http://schemas.openxmlformats.org/officeDocument/2006/relationships/hyperlink" Target="http://www.digikey.com/product-detail/en/MIC94325YMT%20TR/576-4164-1-ND/3681264" TargetMode="External"/><Relationship Id="rId4" Type="http://schemas.openxmlformats.org/officeDocument/2006/relationships/hyperlink" Target="http://www.mouser.com/ProductDetail/Maxim-Integrated/MAX4377HAUA+/?qs=sGAEpiMZZMutXGli8Ay4kB5dsh5iKl6TlNKfvn3gxfM%3d" TargetMode="External"/><Relationship Id="rId5" Type="http://schemas.openxmlformats.org/officeDocument/2006/relationships/hyperlink" Target="http://www.digikey.com/product-detail/en/NREC040SABC-M30RC/S1013EC-40-ND/2775094" TargetMode="External"/><Relationship Id="rId6" Type="http://schemas.openxmlformats.org/officeDocument/2006/relationships/hyperlink" Target="http://www.digikey.com/product-detail/en/CRCW0603330KFKEA/541-330KHCT-ND/1180095" TargetMode="External"/><Relationship Id="rId7" Type="http://schemas.openxmlformats.org/officeDocument/2006/relationships/hyperlink" Target="http://www.digikey.com/product-detail/en/CRCW0603330KFKEA/541-330KHCT-ND/1180095" TargetMode="External"/><Relationship Id="rId8" Type="http://schemas.openxmlformats.org/officeDocument/2006/relationships/hyperlink" Target="http://www.digikey.com/product-detail/en/CRCW0603560KFKEA/541-560KHCT-ND/118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tabSelected="1" topLeftCell="D1" zoomScale="70" zoomScaleNormal="70" zoomScalePageLayoutView="70" workbookViewId="0">
      <selection activeCell="P29" sqref="N29:P29"/>
    </sheetView>
  </sheetViews>
  <sheetFormatPr baseColWidth="10" defaultColWidth="8.83203125" defaultRowHeight="14" x14ac:dyDescent="0"/>
  <cols>
    <col min="1" max="1" width="10" style="12" customWidth="1"/>
    <col min="2" max="2" width="24.5" style="12" customWidth="1"/>
    <col min="3" max="3" width="23.5" style="12" customWidth="1"/>
    <col min="4" max="4" width="49.1640625" style="12" customWidth="1"/>
    <col min="5" max="5" width="19.5" style="12" customWidth="1"/>
    <col min="6" max="6" width="15.5" style="13" customWidth="1"/>
    <col min="7" max="7" width="9.83203125" style="12" customWidth="1"/>
    <col min="8" max="8" width="10.83203125" style="12" customWidth="1"/>
    <col min="9" max="9" width="14.83203125" customWidth="1"/>
    <col min="10" max="10" width="32.83203125" customWidth="1"/>
    <col min="11" max="11" width="9.83203125" customWidth="1"/>
    <col min="12" max="12" width="12.5" customWidth="1"/>
    <col min="13" max="13" width="13.33203125" customWidth="1"/>
    <col min="14" max="14" width="12.83203125" customWidth="1"/>
    <col min="15" max="15" width="15.6640625" customWidth="1"/>
    <col min="16" max="16" width="14" customWidth="1"/>
  </cols>
  <sheetData>
    <row r="1" spans="1:16" ht="15" thickBot="1">
      <c r="A1" s="2"/>
      <c r="B1" s="3"/>
      <c r="C1" s="3"/>
      <c r="D1" s="3"/>
      <c r="E1" s="3"/>
      <c r="F1" s="9"/>
      <c r="G1" s="3"/>
      <c r="H1" s="10"/>
    </row>
    <row r="2" spans="1:16">
      <c r="A2" s="2"/>
      <c r="B2" s="27" t="s">
        <v>0</v>
      </c>
      <c r="C2" s="28"/>
      <c r="D2" s="29"/>
      <c r="E2" s="3"/>
      <c r="F2" s="9"/>
      <c r="G2" s="3"/>
      <c r="H2" s="10"/>
    </row>
    <row r="3" spans="1:16">
      <c r="A3" s="2"/>
      <c r="B3" s="4" t="s">
        <v>1</v>
      </c>
      <c r="C3" s="30" t="s">
        <v>20</v>
      </c>
      <c r="D3" s="31"/>
      <c r="E3" s="3"/>
      <c r="F3" s="9"/>
      <c r="G3" s="3"/>
      <c r="H3" s="10"/>
    </row>
    <row r="4" spans="1:16">
      <c r="A4" s="2"/>
      <c r="B4" s="4" t="s">
        <v>2</v>
      </c>
      <c r="C4" s="30" t="s">
        <v>21</v>
      </c>
      <c r="D4" s="31"/>
      <c r="E4" s="3"/>
      <c r="F4" s="9"/>
      <c r="G4" s="3"/>
      <c r="H4" s="10"/>
    </row>
    <row r="5" spans="1:16">
      <c r="A5" s="2"/>
      <c r="B5" s="4" t="s">
        <v>3</v>
      </c>
      <c r="C5" s="30" t="s">
        <v>22</v>
      </c>
      <c r="D5" s="31"/>
      <c r="E5" s="3"/>
      <c r="F5" s="9"/>
      <c r="G5" s="3"/>
      <c r="H5" s="10"/>
    </row>
    <row r="6" spans="1:16" ht="15" thickBot="1">
      <c r="A6" s="2"/>
      <c r="B6" s="5" t="s">
        <v>4</v>
      </c>
      <c r="C6" s="32" t="s">
        <v>12</v>
      </c>
      <c r="D6" s="33"/>
      <c r="E6" s="3"/>
      <c r="F6" s="9"/>
      <c r="G6" s="3"/>
      <c r="H6" s="10"/>
    </row>
    <row r="7" spans="1:16">
      <c r="A7" s="2"/>
      <c r="B7" s="3"/>
      <c r="C7" s="3"/>
      <c r="D7" s="3"/>
      <c r="E7" s="3"/>
      <c r="F7" s="9"/>
      <c r="G7" s="3"/>
      <c r="H7" s="10"/>
    </row>
    <row r="8" spans="1:16">
      <c r="A8" s="6" t="s">
        <v>5</v>
      </c>
      <c r="B8" s="7" t="s">
        <v>6</v>
      </c>
      <c r="C8" s="7" t="s">
        <v>7</v>
      </c>
      <c r="D8" s="7" t="s">
        <v>3</v>
      </c>
      <c r="E8" s="7" t="s">
        <v>8</v>
      </c>
      <c r="F8" s="11" t="s">
        <v>9</v>
      </c>
      <c r="G8" s="7" t="s">
        <v>10</v>
      </c>
      <c r="H8" s="7" t="s">
        <v>11</v>
      </c>
      <c r="I8" s="7" t="s">
        <v>29</v>
      </c>
      <c r="J8" s="7" t="s">
        <v>30</v>
      </c>
      <c r="K8" s="7" t="s">
        <v>108</v>
      </c>
      <c r="L8" s="7" t="s">
        <v>106</v>
      </c>
      <c r="M8" s="7" t="s">
        <v>107</v>
      </c>
      <c r="N8" s="7" t="s">
        <v>109</v>
      </c>
      <c r="O8" s="7" t="s">
        <v>110</v>
      </c>
      <c r="P8" s="7" t="s">
        <v>111</v>
      </c>
    </row>
    <row r="9" spans="1:16" ht="20" customHeight="1">
      <c r="A9" s="15">
        <v>1</v>
      </c>
      <c r="B9" s="19" t="s">
        <v>33</v>
      </c>
      <c r="C9" s="12" t="s">
        <v>34</v>
      </c>
      <c r="D9" s="12" t="s">
        <v>19</v>
      </c>
      <c r="G9" s="12">
        <v>1</v>
      </c>
      <c r="H9" s="15"/>
      <c r="K9">
        <v>1</v>
      </c>
      <c r="L9">
        <v>0.75</v>
      </c>
      <c r="M9">
        <v>0.5</v>
      </c>
      <c r="N9">
        <f>K9*$G9</f>
        <v>1</v>
      </c>
      <c r="O9">
        <f t="shared" ref="O9:P9" si="0">L9*$G9</f>
        <v>0.75</v>
      </c>
      <c r="P9">
        <f t="shared" si="0"/>
        <v>0.5</v>
      </c>
    </row>
    <row r="10" spans="1:16" ht="20" customHeight="1">
      <c r="A10" s="15">
        <v>2</v>
      </c>
      <c r="B10" s="19" t="s">
        <v>24</v>
      </c>
      <c r="C10" s="18" t="s">
        <v>25</v>
      </c>
      <c r="D10" s="18" t="s">
        <v>26</v>
      </c>
      <c r="E10" s="18" t="s">
        <v>27</v>
      </c>
      <c r="F10" s="13" t="s">
        <v>28</v>
      </c>
      <c r="G10" s="12">
        <v>1</v>
      </c>
      <c r="H10"/>
      <c r="I10" t="s">
        <v>32</v>
      </c>
      <c r="J10" s="17" t="s">
        <v>31</v>
      </c>
      <c r="K10">
        <v>1.65</v>
      </c>
      <c r="L10">
        <v>1.2</v>
      </c>
      <c r="M10">
        <v>0.82</v>
      </c>
      <c r="N10">
        <f t="shared" ref="N10:N27" si="1">K10*$G10</f>
        <v>1.65</v>
      </c>
      <c r="O10">
        <f t="shared" ref="O10:O27" si="2">L10*$G10</f>
        <v>1.2</v>
      </c>
      <c r="P10">
        <f t="shared" ref="P10:P27" si="3">M10*$G10</f>
        <v>0.82</v>
      </c>
    </row>
    <row r="11" spans="1:16" ht="20" customHeight="1">
      <c r="A11" s="15">
        <v>3</v>
      </c>
      <c r="B11" s="20" t="s">
        <v>35</v>
      </c>
      <c r="C11" s="15" t="s">
        <v>36</v>
      </c>
      <c r="D11" s="15" t="s">
        <v>37</v>
      </c>
      <c r="E11" s="15" t="s">
        <v>38</v>
      </c>
      <c r="F11" s="15" t="s">
        <v>39</v>
      </c>
      <c r="G11" s="15">
        <v>1</v>
      </c>
      <c r="H11" s="15"/>
      <c r="I11" s="15" t="s">
        <v>32</v>
      </c>
      <c r="J11" s="17" t="s">
        <v>40</v>
      </c>
      <c r="K11">
        <v>0.95</v>
      </c>
      <c r="L11">
        <v>0.64</v>
      </c>
      <c r="M11">
        <v>0.38</v>
      </c>
      <c r="N11">
        <f t="shared" si="1"/>
        <v>0.95</v>
      </c>
      <c r="O11">
        <f t="shared" si="2"/>
        <v>0.64</v>
      </c>
      <c r="P11">
        <f t="shared" si="3"/>
        <v>0.38</v>
      </c>
    </row>
    <row r="12" spans="1:16" ht="20" customHeight="1">
      <c r="A12" s="15">
        <v>4</v>
      </c>
      <c r="B12" s="20" t="s">
        <v>46</v>
      </c>
      <c r="C12" s="15" t="s">
        <v>23</v>
      </c>
      <c r="D12" s="15" t="s">
        <v>44</v>
      </c>
      <c r="E12" s="15" t="s">
        <v>45</v>
      </c>
      <c r="F12" s="15" t="s">
        <v>43</v>
      </c>
      <c r="G12" s="15">
        <v>1</v>
      </c>
      <c r="H12" s="15"/>
      <c r="I12" t="s">
        <v>42</v>
      </c>
      <c r="J12" s="17" t="s">
        <v>41</v>
      </c>
      <c r="K12">
        <v>1.92</v>
      </c>
      <c r="L12">
        <v>1.84</v>
      </c>
      <c r="M12">
        <v>1.79</v>
      </c>
      <c r="N12">
        <f t="shared" si="1"/>
        <v>1.92</v>
      </c>
      <c r="O12">
        <f t="shared" si="2"/>
        <v>1.84</v>
      </c>
      <c r="P12">
        <f t="shared" si="3"/>
        <v>1.79</v>
      </c>
    </row>
    <row r="13" spans="1:16" ht="20" customHeight="1">
      <c r="A13" s="15">
        <v>5</v>
      </c>
      <c r="B13" s="23" t="s">
        <v>99</v>
      </c>
      <c r="C13" s="24" t="s">
        <v>100</v>
      </c>
      <c r="D13" s="25" t="s">
        <v>101</v>
      </c>
      <c r="E13" s="12" t="s">
        <v>102</v>
      </c>
      <c r="F13" s="13" t="s">
        <v>61</v>
      </c>
      <c r="G13" s="12">
        <v>1</v>
      </c>
      <c r="I13" s="12" t="s">
        <v>32</v>
      </c>
      <c r="J13" s="17" t="s">
        <v>98</v>
      </c>
      <c r="K13">
        <v>0.4</v>
      </c>
      <c r="L13">
        <v>0.26</v>
      </c>
      <c r="M13">
        <v>0.184</v>
      </c>
      <c r="N13">
        <f t="shared" si="1"/>
        <v>0.4</v>
      </c>
      <c r="O13">
        <f t="shared" si="2"/>
        <v>0.26</v>
      </c>
      <c r="P13">
        <f t="shared" si="3"/>
        <v>0.184</v>
      </c>
    </row>
    <row r="14" spans="1:16" ht="20" customHeight="1">
      <c r="A14" s="15">
        <v>6</v>
      </c>
      <c r="B14" s="23" t="s">
        <v>64</v>
      </c>
      <c r="C14" s="24" t="s">
        <v>65</v>
      </c>
      <c r="D14" s="25" t="s">
        <v>66</v>
      </c>
      <c r="E14" s="12" t="s">
        <v>62</v>
      </c>
      <c r="F14" s="13" t="s">
        <v>49</v>
      </c>
      <c r="G14" s="12">
        <v>1</v>
      </c>
      <c r="I14" s="12" t="s">
        <v>32</v>
      </c>
      <c r="J14" s="17" t="s">
        <v>63</v>
      </c>
      <c r="K14">
        <v>8.1000000000000003E-2</v>
      </c>
      <c r="L14">
        <v>4.36E-2</v>
      </c>
      <c r="M14">
        <v>1.711E-2</v>
      </c>
      <c r="N14">
        <f t="shared" si="1"/>
        <v>8.1000000000000003E-2</v>
      </c>
      <c r="O14">
        <f t="shared" si="2"/>
        <v>4.36E-2</v>
      </c>
      <c r="P14">
        <f t="shared" si="3"/>
        <v>1.711E-2</v>
      </c>
    </row>
    <row r="15" spans="1:16" ht="20" customHeight="1">
      <c r="A15" s="15">
        <v>7</v>
      </c>
      <c r="B15" s="26" t="s">
        <v>104</v>
      </c>
      <c r="C15" s="24" t="s">
        <v>65</v>
      </c>
      <c r="D15" s="26" t="s">
        <v>103</v>
      </c>
      <c r="E15" s="12" t="s">
        <v>62</v>
      </c>
      <c r="F15" s="13" t="s">
        <v>50</v>
      </c>
      <c r="G15" s="12">
        <v>1</v>
      </c>
      <c r="I15" s="12" t="s">
        <v>32</v>
      </c>
      <c r="J15" s="17" t="s">
        <v>105</v>
      </c>
      <c r="K15">
        <v>8.1000000000000003E-2</v>
      </c>
      <c r="L15">
        <v>4.36E-2</v>
      </c>
      <c r="M15">
        <v>1.711E-2</v>
      </c>
      <c r="N15">
        <f t="shared" si="1"/>
        <v>8.1000000000000003E-2</v>
      </c>
      <c r="O15">
        <f t="shared" si="2"/>
        <v>4.36E-2</v>
      </c>
      <c r="P15">
        <f t="shared" si="3"/>
        <v>1.711E-2</v>
      </c>
    </row>
    <row r="16" spans="1:16" ht="20" customHeight="1">
      <c r="A16" s="15">
        <v>8</v>
      </c>
      <c r="B16" s="23" t="s">
        <v>67</v>
      </c>
      <c r="C16" s="24" t="s">
        <v>65</v>
      </c>
      <c r="D16" s="24" t="s">
        <v>68</v>
      </c>
      <c r="E16" s="12" t="s">
        <v>62</v>
      </c>
      <c r="F16" s="13" t="s">
        <v>51</v>
      </c>
      <c r="G16" s="12">
        <v>1</v>
      </c>
      <c r="I16" s="12" t="s">
        <v>32</v>
      </c>
      <c r="J16" s="17" t="s">
        <v>69</v>
      </c>
      <c r="K16">
        <v>8.1000000000000003E-2</v>
      </c>
      <c r="L16">
        <v>4.36E-2</v>
      </c>
      <c r="M16">
        <v>1.711E-2</v>
      </c>
      <c r="N16">
        <f t="shared" si="1"/>
        <v>8.1000000000000003E-2</v>
      </c>
      <c r="O16">
        <f t="shared" si="2"/>
        <v>4.36E-2</v>
      </c>
      <c r="P16">
        <f t="shared" si="3"/>
        <v>1.711E-2</v>
      </c>
    </row>
    <row r="17" spans="1:16" ht="20" customHeight="1">
      <c r="A17" s="15">
        <v>9</v>
      </c>
      <c r="B17" s="23" t="s">
        <v>71</v>
      </c>
      <c r="C17" s="24" t="s">
        <v>65</v>
      </c>
      <c r="D17" s="25" t="s">
        <v>72</v>
      </c>
      <c r="E17" s="12" t="s">
        <v>62</v>
      </c>
      <c r="F17" s="15" t="s">
        <v>52</v>
      </c>
      <c r="G17" s="15">
        <v>1</v>
      </c>
      <c r="H17" s="15"/>
      <c r="I17" s="12" t="s">
        <v>32</v>
      </c>
      <c r="J17" s="17" t="s">
        <v>70</v>
      </c>
      <c r="K17">
        <v>8.1000000000000003E-2</v>
      </c>
      <c r="L17">
        <v>4.36E-2</v>
      </c>
      <c r="M17">
        <v>1.711E-2</v>
      </c>
      <c r="N17">
        <f t="shared" si="1"/>
        <v>8.1000000000000003E-2</v>
      </c>
      <c r="O17">
        <f t="shared" si="2"/>
        <v>4.36E-2</v>
      </c>
      <c r="P17">
        <f t="shared" si="3"/>
        <v>1.711E-2</v>
      </c>
    </row>
    <row r="18" spans="1:16" ht="20" customHeight="1">
      <c r="A18" s="15">
        <v>10</v>
      </c>
      <c r="B18" s="23" t="s">
        <v>73</v>
      </c>
      <c r="C18" s="24" t="s">
        <v>65</v>
      </c>
      <c r="D18" s="25" t="s">
        <v>78</v>
      </c>
      <c r="E18" s="12" t="s">
        <v>62</v>
      </c>
      <c r="F18" s="13" t="s">
        <v>53</v>
      </c>
      <c r="G18" s="12">
        <v>1</v>
      </c>
      <c r="I18" s="12" t="s">
        <v>32</v>
      </c>
      <c r="J18" s="17" t="s">
        <v>74</v>
      </c>
      <c r="K18">
        <v>8.1000000000000003E-2</v>
      </c>
      <c r="L18">
        <v>4.36E-2</v>
      </c>
      <c r="M18">
        <v>1.711E-2</v>
      </c>
      <c r="N18">
        <f t="shared" si="1"/>
        <v>8.1000000000000003E-2</v>
      </c>
      <c r="O18">
        <f t="shared" si="2"/>
        <v>4.36E-2</v>
      </c>
      <c r="P18">
        <f t="shared" si="3"/>
        <v>1.711E-2</v>
      </c>
    </row>
    <row r="19" spans="1:16" ht="20" customHeight="1">
      <c r="A19" s="15">
        <v>11</v>
      </c>
      <c r="B19" s="23" t="s">
        <v>76</v>
      </c>
      <c r="C19" s="24" t="s">
        <v>13</v>
      </c>
      <c r="D19" s="25" t="s">
        <v>77</v>
      </c>
      <c r="E19" s="12" t="s">
        <v>62</v>
      </c>
      <c r="F19" s="13" t="s">
        <v>54</v>
      </c>
      <c r="G19" s="12">
        <v>2</v>
      </c>
      <c r="H19"/>
      <c r="I19" s="12" t="s">
        <v>32</v>
      </c>
      <c r="J19" s="17" t="s">
        <v>75</v>
      </c>
      <c r="K19">
        <v>8.1000000000000003E-2</v>
      </c>
      <c r="L19">
        <v>4.36E-2</v>
      </c>
      <c r="M19">
        <v>1.711E-2</v>
      </c>
      <c r="N19">
        <f t="shared" si="1"/>
        <v>0.16200000000000001</v>
      </c>
      <c r="O19">
        <f t="shared" si="2"/>
        <v>8.72E-2</v>
      </c>
      <c r="P19">
        <f t="shared" si="3"/>
        <v>3.422E-2</v>
      </c>
    </row>
    <row r="20" spans="1:16" ht="20" customHeight="1">
      <c r="A20" s="15">
        <v>12</v>
      </c>
      <c r="B20" s="23" t="s">
        <v>80</v>
      </c>
      <c r="C20" s="24" t="s">
        <v>65</v>
      </c>
      <c r="D20" s="25" t="s">
        <v>81</v>
      </c>
      <c r="E20" s="12" t="s">
        <v>62</v>
      </c>
      <c r="F20" s="13" t="s">
        <v>55</v>
      </c>
      <c r="G20" s="12">
        <v>1</v>
      </c>
      <c r="I20" s="12" t="s">
        <v>32</v>
      </c>
      <c r="J20" s="17" t="s">
        <v>79</v>
      </c>
      <c r="K20">
        <v>8.1000000000000003E-2</v>
      </c>
      <c r="L20">
        <v>4.36E-2</v>
      </c>
      <c r="M20">
        <v>1.711E-2</v>
      </c>
      <c r="N20">
        <f t="shared" si="1"/>
        <v>8.1000000000000003E-2</v>
      </c>
      <c r="O20">
        <f t="shared" si="2"/>
        <v>4.36E-2</v>
      </c>
      <c r="P20">
        <f t="shared" si="3"/>
        <v>1.711E-2</v>
      </c>
    </row>
    <row r="21" spans="1:16" ht="20" customHeight="1">
      <c r="A21" s="15">
        <v>13</v>
      </c>
      <c r="B21" s="23" t="s">
        <v>82</v>
      </c>
      <c r="C21" s="24" t="s">
        <v>83</v>
      </c>
      <c r="D21" s="25" t="s">
        <v>85</v>
      </c>
      <c r="E21" s="12" t="s">
        <v>62</v>
      </c>
      <c r="F21" s="13" t="s">
        <v>56</v>
      </c>
      <c r="G21" s="12">
        <v>1</v>
      </c>
      <c r="I21" s="12" t="s">
        <v>32</v>
      </c>
      <c r="J21" s="17" t="s">
        <v>84</v>
      </c>
      <c r="K21">
        <v>0.1</v>
      </c>
      <c r="L21">
        <v>1.1299999999999999E-2</v>
      </c>
      <c r="M21">
        <v>6.3299999999999997E-3</v>
      </c>
      <c r="N21">
        <f t="shared" si="1"/>
        <v>0.1</v>
      </c>
      <c r="O21">
        <f t="shared" si="2"/>
        <v>1.1299999999999999E-2</v>
      </c>
      <c r="P21">
        <f t="shared" si="3"/>
        <v>6.3299999999999997E-3</v>
      </c>
    </row>
    <row r="22" spans="1:16" ht="20" customHeight="1">
      <c r="A22" s="15">
        <v>14</v>
      </c>
      <c r="B22" s="23" t="s">
        <v>87</v>
      </c>
      <c r="C22" s="24" t="s">
        <v>13</v>
      </c>
      <c r="D22" s="25" t="s">
        <v>88</v>
      </c>
      <c r="E22" s="12" t="s">
        <v>62</v>
      </c>
      <c r="F22" s="13" t="s">
        <v>57</v>
      </c>
      <c r="G22" s="12">
        <v>2</v>
      </c>
      <c r="I22" s="12" t="s">
        <v>32</v>
      </c>
      <c r="J22" s="17" t="s">
        <v>86</v>
      </c>
      <c r="K22">
        <v>7.3999999999999996E-2</v>
      </c>
      <c r="L22">
        <v>3.4000000000000002E-2</v>
      </c>
      <c r="M22">
        <v>1.8540000000000001E-2</v>
      </c>
      <c r="N22">
        <f t="shared" si="1"/>
        <v>0.14799999999999999</v>
      </c>
      <c r="O22">
        <f t="shared" si="2"/>
        <v>6.8000000000000005E-2</v>
      </c>
      <c r="P22">
        <f t="shared" si="3"/>
        <v>3.7080000000000002E-2</v>
      </c>
    </row>
    <row r="23" spans="1:16" ht="20" customHeight="1">
      <c r="A23" s="15">
        <v>15</v>
      </c>
      <c r="B23" s="23" t="s">
        <v>90</v>
      </c>
      <c r="C23" s="24" t="s">
        <v>13</v>
      </c>
      <c r="D23" s="25" t="s">
        <v>91</v>
      </c>
      <c r="E23" s="12" t="s">
        <v>62</v>
      </c>
      <c r="F23" s="13" t="s">
        <v>58</v>
      </c>
      <c r="G23" s="12">
        <v>1</v>
      </c>
      <c r="I23" s="12" t="s">
        <v>32</v>
      </c>
      <c r="J23" s="17" t="s">
        <v>89</v>
      </c>
      <c r="K23">
        <v>0.19</v>
      </c>
      <c r="L23">
        <v>6.5100000000000005E-2</v>
      </c>
      <c r="M23">
        <v>3.9530000000000003E-2</v>
      </c>
      <c r="N23">
        <f t="shared" si="1"/>
        <v>0.19</v>
      </c>
      <c r="O23">
        <f t="shared" si="2"/>
        <v>6.5100000000000005E-2</v>
      </c>
      <c r="P23">
        <f t="shared" si="3"/>
        <v>3.9530000000000003E-2</v>
      </c>
    </row>
    <row r="24" spans="1:16" ht="20" customHeight="1">
      <c r="A24" s="15">
        <v>16</v>
      </c>
      <c r="B24" s="23" t="s">
        <v>92</v>
      </c>
      <c r="C24" s="24" t="s">
        <v>13</v>
      </c>
      <c r="D24" s="25" t="s">
        <v>97</v>
      </c>
      <c r="E24" s="12" t="s">
        <v>62</v>
      </c>
      <c r="F24" s="13" t="s">
        <v>59</v>
      </c>
      <c r="G24" s="12">
        <v>1</v>
      </c>
      <c r="I24" s="12" t="s">
        <v>32</v>
      </c>
      <c r="J24" s="17" t="s">
        <v>93</v>
      </c>
      <c r="K24">
        <v>0.1</v>
      </c>
      <c r="L24">
        <v>7.7999999999999996E-3</v>
      </c>
      <c r="M24">
        <v>4.2599999999999999E-3</v>
      </c>
      <c r="N24">
        <f t="shared" si="1"/>
        <v>0.1</v>
      </c>
      <c r="O24">
        <f t="shared" si="2"/>
        <v>7.7999999999999996E-3</v>
      </c>
      <c r="P24">
        <f t="shared" si="3"/>
        <v>4.2599999999999999E-3</v>
      </c>
    </row>
    <row r="25" spans="1:16" ht="20" customHeight="1">
      <c r="A25" s="15">
        <v>17</v>
      </c>
      <c r="B25" s="23" t="s">
        <v>95</v>
      </c>
      <c r="C25" s="24" t="s">
        <v>13</v>
      </c>
      <c r="D25" s="25" t="s">
        <v>96</v>
      </c>
      <c r="E25" s="12" t="s">
        <v>62</v>
      </c>
      <c r="F25" s="13" t="s">
        <v>60</v>
      </c>
      <c r="G25" s="12">
        <v>1</v>
      </c>
      <c r="I25" s="12" t="s">
        <v>32</v>
      </c>
      <c r="J25" s="17" t="s">
        <v>94</v>
      </c>
      <c r="K25">
        <v>0.1</v>
      </c>
      <c r="L25">
        <v>8.3000000000000001E-3</v>
      </c>
      <c r="M25">
        <v>4.4999999999999997E-3</v>
      </c>
      <c r="N25">
        <f t="shared" si="1"/>
        <v>0.1</v>
      </c>
      <c r="O25">
        <f t="shared" si="2"/>
        <v>8.3000000000000001E-3</v>
      </c>
      <c r="P25">
        <f t="shared" si="3"/>
        <v>4.4999999999999997E-3</v>
      </c>
    </row>
    <row r="26" spans="1:16" ht="20" customHeight="1">
      <c r="A26" s="15">
        <v>18</v>
      </c>
      <c r="B26" s="21" t="s">
        <v>17</v>
      </c>
      <c r="C26" s="22" t="s">
        <v>16</v>
      </c>
      <c r="D26" s="22" t="s">
        <v>18</v>
      </c>
      <c r="E26" s="15" t="s">
        <v>15</v>
      </c>
      <c r="F26" s="15" t="s">
        <v>14</v>
      </c>
      <c r="G26" s="15">
        <v>1</v>
      </c>
      <c r="H26" s="16" t="s">
        <v>48</v>
      </c>
      <c r="I26" s="16" t="s">
        <v>32</v>
      </c>
      <c r="J26" s="17" t="s">
        <v>47</v>
      </c>
      <c r="K26">
        <v>0.505</v>
      </c>
      <c r="L26">
        <v>0.37</v>
      </c>
      <c r="M26">
        <v>0.26</v>
      </c>
      <c r="N26">
        <f t="shared" si="1"/>
        <v>0.505</v>
      </c>
      <c r="O26">
        <f t="shared" si="2"/>
        <v>0.37</v>
      </c>
      <c r="P26">
        <f t="shared" si="3"/>
        <v>0.26</v>
      </c>
    </row>
    <row r="27" spans="1:16">
      <c r="A27" s="12">
        <v>19</v>
      </c>
      <c r="B27" s="12" t="s">
        <v>112</v>
      </c>
      <c r="G27" s="12">
        <v>1</v>
      </c>
      <c r="N27">
        <v>20</v>
      </c>
      <c r="O27">
        <f>2000/100</f>
        <v>20</v>
      </c>
      <c r="P27">
        <f>2500/1000</f>
        <v>2.5</v>
      </c>
    </row>
    <row r="28" spans="1:16" ht="15">
      <c r="B28" s="8"/>
      <c r="C28" s="8"/>
      <c r="M28" s="1" t="s">
        <v>113</v>
      </c>
      <c r="N28" s="1">
        <f>SUM(N9:N27)</f>
        <v>27.711000000000002</v>
      </c>
      <c r="O28" s="1">
        <f t="shared" ref="O28:P28" si="4">SUM(O9:O27)</f>
        <v>25.569299999999998</v>
      </c>
      <c r="P28" s="1">
        <f t="shared" si="4"/>
        <v>6.6625800000000011</v>
      </c>
    </row>
    <row r="29" spans="1:16" ht="15">
      <c r="B29" s="8"/>
      <c r="M29" s="1" t="s">
        <v>114</v>
      </c>
      <c r="N29" s="1">
        <f>N28*10</f>
        <v>277.11</v>
      </c>
      <c r="O29" s="1">
        <f>O28*100</f>
        <v>2556.9299999999998</v>
      </c>
      <c r="P29" s="1">
        <f>P28*1000</f>
        <v>6662.5800000000008</v>
      </c>
    </row>
    <row r="30" spans="1:16" ht="15">
      <c r="B30" s="8"/>
    </row>
    <row r="31" spans="1:16" ht="15">
      <c r="B31" s="8"/>
    </row>
    <row r="32" spans="1:16" ht="15">
      <c r="B32" s="8"/>
    </row>
    <row r="33" spans="1:4" ht="15">
      <c r="B33" s="8"/>
    </row>
    <row r="34" spans="1:4" ht="15">
      <c r="B34" s="8"/>
    </row>
    <row r="35" spans="1:4" ht="15">
      <c r="B35" s="8"/>
    </row>
    <row r="36" spans="1:4" ht="15">
      <c r="B36" s="8"/>
    </row>
    <row r="38" spans="1:4" ht="15">
      <c r="B38" s="8"/>
      <c r="D38" s="8"/>
    </row>
    <row r="39" spans="1:4" ht="15">
      <c r="B39" s="8"/>
      <c r="D39" s="8"/>
    </row>
    <row r="40" spans="1:4" ht="15">
      <c r="A40" s="14"/>
      <c r="B40" s="8"/>
      <c r="D40" s="8"/>
    </row>
    <row r="41" spans="1:4" ht="15">
      <c r="B41" s="8"/>
      <c r="D41" s="8"/>
    </row>
    <row r="42" spans="1:4" ht="15">
      <c r="B42" s="8"/>
    </row>
    <row r="43" spans="1:4" ht="15">
      <c r="B43" s="8"/>
    </row>
    <row r="44" spans="1:4" ht="15">
      <c r="B44" s="8"/>
    </row>
    <row r="45" spans="1:4" ht="15">
      <c r="B45" s="8"/>
    </row>
    <row r="46" spans="1:4" ht="15">
      <c r="B46" s="8"/>
    </row>
    <row r="47" spans="1:4" ht="15">
      <c r="B47" s="8"/>
    </row>
    <row r="48" spans="1:4" ht="15" customHeight="1">
      <c r="B48" s="8"/>
    </row>
    <row r="49" spans="2:2" ht="15">
      <c r="B49" s="8"/>
    </row>
    <row r="50" spans="2:2" ht="15">
      <c r="B50" s="8"/>
    </row>
    <row r="51" spans="2:2" ht="15">
      <c r="B51" s="8"/>
    </row>
    <row r="52" spans="2:2" ht="15">
      <c r="B52" s="8"/>
    </row>
    <row r="53" spans="2:2" ht="15">
      <c r="B53" s="8"/>
    </row>
    <row r="54" spans="2:2" ht="15">
      <c r="B54" s="8"/>
    </row>
    <row r="55" spans="2:2" ht="15">
      <c r="B55" s="8"/>
    </row>
    <row r="56" spans="2:2" ht="15">
      <c r="B56" s="8"/>
    </row>
    <row r="57" spans="2:2" ht="15">
      <c r="B57" s="8"/>
    </row>
    <row r="58" spans="2:2" ht="15">
      <c r="B58" s="8"/>
    </row>
    <row r="59" spans="2:2" ht="15">
      <c r="B59" s="8"/>
    </row>
    <row r="60" spans="2:2" ht="15">
      <c r="B60" s="8"/>
    </row>
    <row r="61" spans="2:2" ht="15">
      <c r="B61" s="8"/>
    </row>
    <row r="62" spans="2:2" ht="15">
      <c r="B62" s="8"/>
    </row>
    <row r="63" spans="2:2" ht="15">
      <c r="B63" s="8"/>
    </row>
    <row r="64" spans="2:2" ht="15">
      <c r="B64" s="8"/>
    </row>
    <row r="65" spans="2:2" ht="15">
      <c r="B65" s="8"/>
    </row>
  </sheetData>
  <mergeCells count="5">
    <mergeCell ref="B2:D2"/>
    <mergeCell ref="C3:D3"/>
    <mergeCell ref="C4:D4"/>
    <mergeCell ref="C5:D5"/>
    <mergeCell ref="C6:D6"/>
  </mergeCells>
  <hyperlinks>
    <hyperlink ref="B26" r:id="rId1" display="http://www.digikey.com/product-detail/en/NREC040SABC-M30RC/S1013EC-40-ND/2775094"/>
    <hyperlink ref="J10" r:id="rId2" display="http://www.digikey.com/product-detail/en/TPS62240DRVT/296-22467-1-ND/1667036"/>
    <hyperlink ref="J11" r:id="rId3" display="http://www.digikey.com/product-detail/en/MIC94325YMT TR/576-4164-1-ND/3681264"/>
    <hyperlink ref="J12" r:id="rId4" tooltip="Click to view additional information on this product." display="http://www.mouser.com/ProductDetail/Maxim-Integrated/MAX4377HAUA+/?qs=sGAEpiMZZMutXGli8Ay4kB5dsh5iKl6TlNKfvn3gxfM%3d"/>
    <hyperlink ref="J26" r:id="rId5"/>
    <hyperlink ref="J14" r:id="rId6" display="http://www.digikey.com/product-detail/en/CRCW0603330KFKEA/541-330KHCT-ND/1180095"/>
    <hyperlink ref="B14" r:id="rId7" display="http://www.digikey.com/product-detail/en/CRCW0603330KFKEA/541-330KHCT-ND/1180095"/>
    <hyperlink ref="B16" r:id="rId8" display="http://www.digikey.com/product-detail/en/CRCW0603560KFKEA/541-560KHCT-ND/1180123"/>
    <hyperlink ref="J16" r:id="rId9" display="http://www.digikey.com/product-detail/en/CRCW0603560KFKEA/541-560KHCT-ND/1180123"/>
    <hyperlink ref="J17" r:id="rId10" display="http://www.digikey.com/product-detail/en/CRCW0603220KFKEA/541-220KHCT-ND/1180074"/>
    <hyperlink ref="B17" r:id="rId11" display="http://www.digikey.com/product-detail/en/CRCW0603220KFKEA/541-220KHCT-ND/1180074"/>
    <hyperlink ref="B18" r:id="rId12" display="http://www.digikey.com/product-detail/en/CRCW060391K0FKEA/541-91.0KHCT-ND/1180034"/>
    <hyperlink ref="J18" r:id="rId13" display="http://www.digikey.com/product-detail/en/CRCW060391K0FKEA/541-91.0KHCT-ND/1180034"/>
    <hyperlink ref="J19" r:id="rId14" display="http://www.digikey.com/product-detail/en/RU1608FR100CS/1276-6155-1-ND/3969127"/>
    <hyperlink ref="B19" r:id="rId15" display="http://www.digikey.com/product-detail/en/RU1608FR100CS/1276-6155-1-ND/3969127"/>
    <hyperlink ref="J20" r:id="rId16" display="http://www.digikey.com/product-detail/en/CRCW0603130KFKEA/541-130KHCT-ND/1180050"/>
    <hyperlink ref="B20" r:id="rId17" display="http://www.digikey.com/product-detail/en/CRCW0603130KFKEA/541-130KHCT-ND/1180050"/>
    <hyperlink ref="B21" r:id="rId18" display="http://www.digikey.com/product-detail/en/C0603C330J5GACTU/399-1055-1-ND/411330"/>
    <hyperlink ref="J21" r:id="rId19" display="http://www.digikey.com/product-detail/en/C0603C330J5GACTU/399-1055-1-ND/411330"/>
    <hyperlink ref="J22" r:id="rId20" display="http://www.digikey.com/product-detail/en/CL10B475KQ8NQNC/1276-2087-1-ND/3890173"/>
    <hyperlink ref="B22" r:id="rId21" display="http://www.digikey.com/product-detail/en/CL10B475KQ8NQNC/1276-2087-1-ND/3890173"/>
    <hyperlink ref="J23" r:id="rId22" display="http://www.digikey.com/product-detail/en/CL10A106MQ8NNNC/1276-1119-1-ND/3889205"/>
    <hyperlink ref="B23" r:id="rId23" display="http://www.digikey.com/product-detail/en/CL10A106MQ8NNNC/1276-1119-1-ND/3889205"/>
    <hyperlink ref="B24" r:id="rId24" display="http://www.digikey.com/product-detail/en/CL10F104ZB8NNNC/1276-1012-1-ND/3889098"/>
    <hyperlink ref="J24" r:id="rId25" display="http://www.digikey.com/product-detail/en/CL10F104ZB8NNNC/1276-1012-1-ND/3889098"/>
    <hyperlink ref="J25" r:id="rId26" display="http://www.digikey.com/product-detail/en/CL10B103MB8NCNC/1276-1927-1-ND/3890013"/>
    <hyperlink ref="B25" r:id="rId27" display="http://www.digikey.com/product-detail/en/CL10B103MB8NCNC/1276-1927-1-ND/3890013"/>
    <hyperlink ref="J13" r:id="rId28" display="http://www.digikey.com/product-detail/en/LQM2HPN2R2MJ0L/490-6700-1-ND/3845897"/>
    <hyperlink ref="B13" r:id="rId29" display="http://www.digikey.com/product-detail/en/LQM2HPN2R2MJ0L/490-6700-1-ND/3845897"/>
    <hyperlink ref="J15" r:id="rId30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Daniel Moore</cp:lastModifiedBy>
  <dcterms:created xsi:type="dcterms:W3CDTF">2013-07-15T23:38:39Z</dcterms:created>
  <dcterms:modified xsi:type="dcterms:W3CDTF">2015-05-19T00:57:38Z</dcterms:modified>
</cp:coreProperties>
</file>