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3920" windowHeight="8505" firstSheet="1" activeTab="1"/>
  </bookViews>
  <sheets>
    <sheet name="Coincident Domains" sheetId="1" r:id="rId1"/>
    <sheet name="Shunt Resistors" sheetId="2" r:id="rId2"/>
    <sheet name="Domain Voltage Dividers" sheetId="3" r:id="rId3"/>
    <sheet name="Vadj Drive Guide" sheetId="6" r:id="rId4"/>
  </sheets>
  <calcPr calcId="145621"/>
</workbook>
</file>

<file path=xl/calcChain.xml><?xml version="1.0" encoding="utf-8"?>
<calcChain xmlns="http://schemas.openxmlformats.org/spreadsheetml/2006/main">
  <c r="B11" i="6" l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9" i="3"/>
  <c r="K2" i="3"/>
  <c r="H16" i="3"/>
  <c r="F16" i="3" s="1"/>
  <c r="C16" i="3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F15" i="3"/>
  <c r="F14" i="3"/>
  <c r="F13" i="3"/>
  <c r="F12" i="3"/>
  <c r="F11" i="3"/>
  <c r="F10" i="3"/>
  <c r="F9" i="3"/>
  <c r="F8" i="3"/>
  <c r="K8" i="3" l="1"/>
  <c r="K10" i="3"/>
  <c r="K14" i="3"/>
  <c r="K11" i="3"/>
  <c r="K15" i="3"/>
  <c r="H17" i="3"/>
  <c r="K9" i="3"/>
  <c r="K13" i="3"/>
  <c r="A41" i="3"/>
  <c r="A37" i="3"/>
  <c r="A33" i="3"/>
  <c r="A29" i="3"/>
  <c r="A25" i="3"/>
  <c r="A21" i="3"/>
  <c r="A39" i="3"/>
  <c r="A35" i="3"/>
  <c r="A31" i="3"/>
  <c r="A27" i="3"/>
  <c r="A23" i="3"/>
  <c r="A19" i="3"/>
  <c r="A13" i="3"/>
  <c r="A9" i="3"/>
  <c r="A40" i="3"/>
  <c r="A36" i="3"/>
  <c r="A32" i="3"/>
  <c r="A28" i="3"/>
  <c r="A24" i="3"/>
  <c r="A12" i="3"/>
  <c r="A8" i="3"/>
  <c r="A38" i="3"/>
  <c r="A18" i="3"/>
  <c r="A26" i="3"/>
  <c r="A20" i="3"/>
  <c r="A17" i="3"/>
  <c r="A30" i="3"/>
  <c r="A22" i="3"/>
  <c r="A34" i="3"/>
  <c r="A16" i="3"/>
  <c r="A15" i="3"/>
  <c r="A14" i="3"/>
  <c r="A11" i="3"/>
  <c r="A10" i="3"/>
  <c r="H18" i="3"/>
  <c r="F17" i="3"/>
  <c r="K16" i="3" s="1"/>
  <c r="K12" i="3"/>
  <c r="N16" i="3" l="1"/>
  <c r="J16" i="3"/>
  <c r="J38" i="3"/>
  <c r="N9" i="3"/>
  <c r="J9" i="3"/>
  <c r="J27" i="3"/>
  <c r="J37" i="3"/>
  <c r="J34" i="3"/>
  <c r="J20" i="3"/>
  <c r="J8" i="3"/>
  <c r="N8" i="3"/>
  <c r="J32" i="3"/>
  <c r="J31" i="3"/>
  <c r="J25" i="3"/>
  <c r="N14" i="3"/>
  <c r="J14" i="3"/>
  <c r="J22" i="3"/>
  <c r="J26" i="3"/>
  <c r="J12" i="3"/>
  <c r="N12" i="3"/>
  <c r="J36" i="3"/>
  <c r="J19" i="3"/>
  <c r="J35" i="3"/>
  <c r="J29" i="3"/>
  <c r="H19" i="3"/>
  <c r="F18" i="3"/>
  <c r="K17" i="3" s="1"/>
  <c r="J15" i="3"/>
  <c r="N15" i="3"/>
  <c r="J30" i="3"/>
  <c r="J18" i="3"/>
  <c r="J24" i="3"/>
  <c r="J40" i="3"/>
  <c r="J23" i="3"/>
  <c r="J39" i="3"/>
  <c r="J33" i="3"/>
  <c r="N10" i="3"/>
  <c r="J10" i="3"/>
  <c r="N17" i="3"/>
  <c r="J17" i="3"/>
  <c r="J28" i="3"/>
  <c r="J21" i="3"/>
  <c r="J11" i="3"/>
  <c r="N11" i="3"/>
  <c r="N13" i="3"/>
  <c r="J13" i="3"/>
  <c r="N18" i="3" l="1"/>
  <c r="H20" i="3"/>
  <c r="F19" i="3"/>
  <c r="N19" i="3" l="1"/>
  <c r="H21" i="3"/>
  <c r="F20" i="3"/>
  <c r="K18" i="3"/>
  <c r="N20" i="3" l="1"/>
  <c r="H22" i="3"/>
  <c r="F21" i="3"/>
  <c r="K19" i="3"/>
  <c r="N21" i="3" l="1"/>
  <c r="H23" i="3"/>
  <c r="F22" i="3"/>
  <c r="K20" i="3"/>
  <c r="N22" i="3" l="1"/>
  <c r="H24" i="3"/>
  <c r="F23" i="3"/>
  <c r="K21" i="3"/>
  <c r="N23" i="3" l="1"/>
  <c r="F24" i="3"/>
  <c r="H25" i="3"/>
  <c r="K22" i="3"/>
  <c r="H26" i="3" l="1"/>
  <c r="F25" i="3"/>
  <c r="N24" i="3"/>
  <c r="K23" i="3"/>
  <c r="N25" i="3" l="1"/>
  <c r="H27" i="3"/>
  <c r="F26" i="3"/>
  <c r="K25" i="3" s="1"/>
  <c r="K24" i="3"/>
  <c r="N26" i="3" l="1"/>
  <c r="H28" i="3"/>
  <c r="F27" i="3"/>
  <c r="K26" i="3" s="1"/>
  <c r="N27" i="3" l="1"/>
  <c r="F28" i="3"/>
  <c r="K27" i="3" s="1"/>
  <c r="H29" i="3"/>
  <c r="D3" i="2"/>
  <c r="E3" i="2" s="1"/>
  <c r="G3" i="2" s="1"/>
  <c r="D2" i="2"/>
  <c r="E2" i="2" s="1"/>
  <c r="G2" i="2" s="1"/>
  <c r="H30" i="3" l="1"/>
  <c r="F29" i="3"/>
  <c r="N28" i="3"/>
  <c r="N29" i="3" l="1"/>
  <c r="K28" i="3"/>
  <c r="H31" i="3"/>
  <c r="F30" i="3"/>
  <c r="H32" i="3" l="1"/>
  <c r="F31" i="3"/>
  <c r="K30" i="3" s="1"/>
  <c r="N30" i="3"/>
  <c r="K29" i="3"/>
  <c r="N31" i="3" l="1"/>
  <c r="H33" i="3"/>
  <c r="F32" i="3"/>
  <c r="K31" i="3" s="1"/>
  <c r="N32" i="3" l="1"/>
  <c r="H34" i="3"/>
  <c r="F33" i="3"/>
  <c r="K32" i="3" s="1"/>
  <c r="N33" i="3" l="1"/>
  <c r="H35" i="3"/>
  <c r="F34" i="3"/>
  <c r="K33" i="3" s="1"/>
  <c r="N34" i="3" l="1"/>
  <c r="H36" i="3"/>
  <c r="F35" i="3"/>
  <c r="N35" i="3" l="1"/>
  <c r="H37" i="3"/>
  <c r="F36" i="3"/>
  <c r="K35" i="3" s="1"/>
  <c r="K34" i="3"/>
  <c r="N36" i="3" l="1"/>
  <c r="H38" i="3"/>
  <c r="F37" i="3"/>
  <c r="K36" i="3" s="1"/>
  <c r="N37" i="3" l="1"/>
  <c r="H39" i="3"/>
  <c r="F38" i="3"/>
  <c r="K37" i="3" s="1"/>
  <c r="N38" i="3" l="1"/>
  <c r="H40" i="3"/>
  <c r="F39" i="3"/>
  <c r="K38" i="3" s="1"/>
  <c r="N39" i="3" l="1"/>
  <c r="F40" i="3"/>
  <c r="K39" i="3" s="1"/>
  <c r="H41" i="3"/>
  <c r="F41" i="3" s="1"/>
  <c r="N41" i="3" s="1"/>
  <c r="K40" i="3" l="1"/>
  <c r="N40" i="3"/>
</calcChain>
</file>

<file path=xl/sharedStrings.xml><?xml version="1.0" encoding="utf-8"?>
<sst xmlns="http://schemas.openxmlformats.org/spreadsheetml/2006/main" count="140" uniqueCount="103">
  <si>
    <t>Buck Regulators</t>
  </si>
  <si>
    <t>In Voltage</t>
  </si>
  <si>
    <t>In Current</t>
  </si>
  <si>
    <t>Out Voltage</t>
  </si>
  <si>
    <t>Out Current</t>
  </si>
  <si>
    <t>Boost Regulators</t>
  </si>
  <si>
    <t>B0INRAW</t>
  </si>
  <si>
    <t>BOOSTINCUR0</t>
  </si>
  <si>
    <t>BUSVOUT</t>
  </si>
  <si>
    <t>BOOSTOUTCUR0</t>
  </si>
  <si>
    <t>B3INRAW</t>
  </si>
  <si>
    <t>B2INRAW</t>
  </si>
  <si>
    <t>B1INRAW</t>
  </si>
  <si>
    <t>BOOSTINCUR1</t>
  </si>
  <si>
    <t>BOOSTINCUR2</t>
  </si>
  <si>
    <t>BOOSTINCUR3</t>
  </si>
  <si>
    <t>BOOSTOUTCUR1</t>
  </si>
  <si>
    <t>BOOSTOUTCUR2</t>
  </si>
  <si>
    <t>BOOSTOUTCUR3</t>
  </si>
  <si>
    <t>B4INRAW</t>
  </si>
  <si>
    <t>BOOSTINCUR4</t>
  </si>
  <si>
    <t>BOOSTINCUR5</t>
  </si>
  <si>
    <t>BOOSTINCUR6</t>
  </si>
  <si>
    <t>BOOSTINCUR7</t>
  </si>
  <si>
    <t>B6OUTRAW</t>
  </si>
  <si>
    <t>B7OUTRAW</t>
  </si>
  <si>
    <t>B5OUTRAW</t>
  </si>
  <si>
    <t>BOOSTOUTCUR5</t>
  </si>
  <si>
    <t>BOOSTOUTCUR4</t>
  </si>
  <si>
    <t>BOOSTOUTCUR6</t>
  </si>
  <si>
    <t>BOOSTOUTCUR7</t>
  </si>
  <si>
    <t>BUCKINCUR0</t>
  </si>
  <si>
    <t>BUCKINCUR1</t>
  </si>
  <si>
    <t>BUCKINCUR2</t>
  </si>
  <si>
    <t>BUCKINCUR3</t>
  </si>
  <si>
    <t>BUCKINCUR4</t>
  </si>
  <si>
    <t>BUCKINCUR5</t>
  </si>
  <si>
    <t>BUCKINCUR6</t>
  </si>
  <si>
    <t>BUCKINCUR7</t>
  </si>
  <si>
    <t>RAWV0</t>
  </si>
  <si>
    <t>RAWV1</t>
  </si>
  <si>
    <t>RAWV2</t>
  </si>
  <si>
    <t>RAWV3</t>
  </si>
  <si>
    <t>RAWV4</t>
  </si>
  <si>
    <t>RAWV5</t>
  </si>
  <si>
    <t>RAWV6</t>
  </si>
  <si>
    <t>RAWV7</t>
  </si>
  <si>
    <t>BUCKOUTCUR0</t>
  </si>
  <si>
    <t>BUCKOUTCUR1</t>
  </si>
  <si>
    <t>BUCKOUTCUR2</t>
  </si>
  <si>
    <t>BUCKOUTCUR3</t>
  </si>
  <si>
    <t>BUCKOUTCUR4</t>
  </si>
  <si>
    <t>BUCKOUTCUR5</t>
  </si>
  <si>
    <t>BUCKOUTCUR6</t>
  </si>
  <si>
    <t>BUCKOUTCUR7</t>
  </si>
  <si>
    <t>Coincidence</t>
  </si>
  <si>
    <t>BOOSTINCUR</t>
  </si>
  <si>
    <t>BOOSTOUTCUR</t>
  </si>
  <si>
    <t>BOUTRAW</t>
  </si>
  <si>
    <t>BOOST</t>
  </si>
  <si>
    <t>BUCK</t>
  </si>
  <si>
    <t>BUCKINCUR</t>
  </si>
  <si>
    <t>RAWV</t>
  </si>
  <si>
    <t>BUCKOUTCUR</t>
  </si>
  <si>
    <t>REFERENCE</t>
  </si>
  <si>
    <t>V0</t>
  </si>
  <si>
    <t>Domain</t>
  </si>
  <si>
    <t>Max Current (mA)</t>
  </si>
  <si>
    <t>Considerations</t>
  </si>
  <si>
    <t>Effective (mA)</t>
  </si>
  <si>
    <t>Resolution (uA/bit)</t>
  </si>
  <si>
    <r>
      <t xml:space="preserve">Ideal Shunt </t>
    </r>
    <r>
      <rPr>
        <sz val="11"/>
        <color theme="1"/>
        <rFont val="Arial"/>
        <family val="2"/>
      </rPr>
      <t>Ω</t>
    </r>
  </si>
  <si>
    <r>
      <t xml:space="preserve">Actual Shunt </t>
    </r>
    <r>
      <rPr>
        <sz val="11"/>
        <color theme="1"/>
        <rFont val="Arial"/>
        <family val="2"/>
      </rPr>
      <t>Ω</t>
    </r>
  </si>
  <si>
    <t>Vin Min:</t>
  </si>
  <si>
    <t>Vin Max:</t>
  </si>
  <si>
    <t>Vout Min:</t>
  </si>
  <si>
    <t>Vout Max:</t>
  </si>
  <si>
    <t>Vin</t>
  </si>
  <si>
    <t>V0 = Vref*(1 + R1/R2)</t>
  </si>
  <si>
    <t>R1</t>
  </si>
  <si>
    <t>R2</t>
  </si>
  <si>
    <t>Rf</t>
  </si>
  <si>
    <t>Vref</t>
  </si>
  <si>
    <t>Vf</t>
  </si>
  <si>
    <t>InCurrent</t>
  </si>
  <si>
    <t>OutCurrent</t>
  </si>
  <si>
    <t>TPS62240DRVT Buck Regulator</t>
  </si>
  <si>
    <t>MIC94325 LDO Regulator</t>
  </si>
  <si>
    <t>1.8V</t>
  </si>
  <si>
    <t>3.6V</t>
  </si>
  <si>
    <t>For Calculating Vadj Slope:</t>
  </si>
  <si>
    <t>Buck Slope</t>
  </si>
  <si>
    <t>LDO Slope</t>
  </si>
  <si>
    <t>Ideal Slope:</t>
  </si>
  <si>
    <t>Vf = 0</t>
  </si>
  <si>
    <t>Vout = 3.3</t>
  </si>
  <si>
    <t>LDO Reg:</t>
  </si>
  <si>
    <t>50mv</t>
  </si>
  <si>
    <t>LDO Regulation (Should be greater than Vripple)</t>
  </si>
  <si>
    <t>LDO Resistor Selection</t>
  </si>
  <si>
    <t>Vadj Drive Guide</t>
  </si>
  <si>
    <t>Vout</t>
  </si>
  <si>
    <t>Vadj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</si>
</sst>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85" zoomScaleNormal="85" workbookViewId="0">
      <selection activeCell="F24" sqref="F24"/>
    </sheetView>
  </sheetViews>
  <sheetFormatPr defaultRowHeight="15" x14ac:dyDescent="0.25"/>
  <cols>
    <col min="1" max="5" width="16.7109375" customWidth="1"/>
  </cols>
  <sheetData>
    <row r="1" spans="1:5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>
        <v>1</v>
      </c>
      <c r="B3" t="s">
        <v>12</v>
      </c>
      <c r="C3" t="s">
        <v>13</v>
      </c>
      <c r="D3" t="s">
        <v>8</v>
      </c>
      <c r="E3" t="s">
        <v>16</v>
      </c>
    </row>
    <row r="4" spans="1:5" x14ac:dyDescent="0.25">
      <c r="A4">
        <v>2</v>
      </c>
      <c r="B4" t="s">
        <v>11</v>
      </c>
      <c r="C4" t="s">
        <v>14</v>
      </c>
      <c r="D4" t="s">
        <v>8</v>
      </c>
      <c r="E4" t="s">
        <v>17</v>
      </c>
    </row>
    <row r="5" spans="1:5" x14ac:dyDescent="0.25">
      <c r="A5">
        <v>3</v>
      </c>
      <c r="B5" t="s">
        <v>10</v>
      </c>
      <c r="C5" t="s">
        <v>15</v>
      </c>
      <c r="D5" t="s">
        <v>8</v>
      </c>
      <c r="E5" t="s">
        <v>18</v>
      </c>
    </row>
    <row r="6" spans="1:5" x14ac:dyDescent="0.25">
      <c r="A6">
        <v>4</v>
      </c>
      <c r="B6" t="s">
        <v>19</v>
      </c>
      <c r="C6" t="s">
        <v>20</v>
      </c>
      <c r="D6" t="s">
        <v>8</v>
      </c>
      <c r="E6" t="s">
        <v>28</v>
      </c>
    </row>
    <row r="7" spans="1:5" x14ac:dyDescent="0.25">
      <c r="A7">
        <v>5</v>
      </c>
      <c r="B7" t="s">
        <v>8</v>
      </c>
      <c r="C7" t="s">
        <v>21</v>
      </c>
      <c r="D7" t="s">
        <v>26</v>
      </c>
      <c r="E7" t="s">
        <v>27</v>
      </c>
    </row>
    <row r="8" spans="1:5" x14ac:dyDescent="0.25">
      <c r="A8">
        <v>6</v>
      </c>
      <c r="B8" t="s">
        <v>8</v>
      </c>
      <c r="C8" t="s">
        <v>22</v>
      </c>
      <c r="D8" t="s">
        <v>24</v>
      </c>
      <c r="E8" t="s">
        <v>29</v>
      </c>
    </row>
    <row r="9" spans="1:5" x14ac:dyDescent="0.25">
      <c r="A9">
        <v>7</v>
      </c>
      <c r="B9" t="s">
        <v>8</v>
      </c>
      <c r="C9" t="s">
        <v>23</v>
      </c>
      <c r="D9" t="s">
        <v>25</v>
      </c>
      <c r="E9" t="s">
        <v>30</v>
      </c>
    </row>
    <row r="11" spans="1:5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</row>
    <row r="12" spans="1:5" x14ac:dyDescent="0.25">
      <c r="A12">
        <v>0</v>
      </c>
      <c r="B12" t="s">
        <v>8</v>
      </c>
      <c r="C12" t="s">
        <v>31</v>
      </c>
      <c r="D12" t="s">
        <v>39</v>
      </c>
      <c r="E12" t="s">
        <v>47</v>
      </c>
    </row>
    <row r="13" spans="1:5" x14ac:dyDescent="0.25">
      <c r="A13">
        <v>1</v>
      </c>
      <c r="B13" t="s">
        <v>8</v>
      </c>
      <c r="C13" t="s">
        <v>32</v>
      </c>
      <c r="D13" t="s">
        <v>40</v>
      </c>
      <c r="E13" t="s">
        <v>48</v>
      </c>
    </row>
    <row r="14" spans="1:5" x14ac:dyDescent="0.25">
      <c r="A14">
        <v>2</v>
      </c>
      <c r="B14" t="s">
        <v>8</v>
      </c>
      <c r="C14" t="s">
        <v>33</v>
      </c>
      <c r="D14" t="s">
        <v>41</v>
      </c>
      <c r="E14" t="s">
        <v>49</v>
      </c>
    </row>
    <row r="15" spans="1:5" x14ac:dyDescent="0.25">
      <c r="A15">
        <v>3</v>
      </c>
      <c r="B15" t="s">
        <v>8</v>
      </c>
      <c r="C15" t="s">
        <v>34</v>
      </c>
      <c r="D15" t="s">
        <v>42</v>
      </c>
      <c r="E15" t="s">
        <v>50</v>
      </c>
    </row>
    <row r="16" spans="1:5" x14ac:dyDescent="0.25">
      <c r="A16">
        <v>4</v>
      </c>
      <c r="B16" t="s">
        <v>8</v>
      </c>
      <c r="C16" t="s">
        <v>35</v>
      </c>
      <c r="D16" t="s">
        <v>43</v>
      </c>
      <c r="E16" t="s">
        <v>51</v>
      </c>
    </row>
    <row r="17" spans="1:6" x14ac:dyDescent="0.25">
      <c r="A17">
        <v>5</v>
      </c>
      <c r="B17" t="s">
        <v>8</v>
      </c>
      <c r="C17" t="s">
        <v>36</v>
      </c>
      <c r="D17" t="s">
        <v>44</v>
      </c>
      <c r="E17" t="s">
        <v>52</v>
      </c>
    </row>
    <row r="18" spans="1:6" x14ac:dyDescent="0.25">
      <c r="A18">
        <v>6</v>
      </c>
      <c r="B18" t="s">
        <v>8</v>
      </c>
      <c r="C18" t="s">
        <v>37</v>
      </c>
      <c r="D18" t="s">
        <v>45</v>
      </c>
      <c r="E18" t="s">
        <v>53</v>
      </c>
    </row>
    <row r="19" spans="1:6" x14ac:dyDescent="0.25">
      <c r="A19">
        <v>7</v>
      </c>
      <c r="B19" t="s">
        <v>8</v>
      </c>
      <c r="C19" t="s">
        <v>38</v>
      </c>
      <c r="D19" t="s">
        <v>46</v>
      </c>
      <c r="E19" t="s">
        <v>54</v>
      </c>
    </row>
    <row r="21" spans="1:6" x14ac:dyDescent="0.25">
      <c r="A21" t="s">
        <v>55</v>
      </c>
    </row>
    <row r="22" spans="1:6" x14ac:dyDescent="0.25">
      <c r="A22" t="s">
        <v>59</v>
      </c>
      <c r="B22" t="s">
        <v>8</v>
      </c>
      <c r="C22" t="s">
        <v>56</v>
      </c>
      <c r="D22" t="s">
        <v>58</v>
      </c>
      <c r="E22" t="s">
        <v>57</v>
      </c>
      <c r="F22" t="s">
        <v>64</v>
      </c>
    </row>
    <row r="23" spans="1:6" x14ac:dyDescent="0.25">
      <c r="A23" t="s">
        <v>60</v>
      </c>
      <c r="B23" t="s">
        <v>8</v>
      </c>
      <c r="C23" t="s">
        <v>61</v>
      </c>
      <c r="D23" t="s">
        <v>62</v>
      </c>
      <c r="E23" t="s">
        <v>63</v>
      </c>
      <c r="F23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85" zoomScaleNormal="85" workbookViewId="0">
      <selection activeCell="F4" sqref="F4"/>
    </sheetView>
  </sheetViews>
  <sheetFormatPr defaultRowHeight="15" x14ac:dyDescent="0.25"/>
  <cols>
    <col min="1" max="1" width="10.7109375" customWidth="1"/>
    <col min="2" max="2" width="18.7109375" customWidth="1"/>
    <col min="3" max="3" width="15.140625" customWidth="1"/>
    <col min="4" max="4" width="18.42578125" customWidth="1"/>
    <col min="5" max="5" width="18.140625" customWidth="1"/>
    <col min="6" max="6" width="18.28515625" customWidth="1"/>
    <col min="7" max="7" width="18.7109375" customWidth="1"/>
  </cols>
  <sheetData>
    <row r="1" spans="1:7" x14ac:dyDescent="0.25">
      <c r="A1" t="s">
        <v>66</v>
      </c>
      <c r="B1" t="s">
        <v>67</v>
      </c>
      <c r="C1" t="s">
        <v>68</v>
      </c>
      <c r="D1" t="s">
        <v>69</v>
      </c>
      <c r="E1" t="s">
        <v>71</v>
      </c>
      <c r="F1" t="s">
        <v>72</v>
      </c>
      <c r="G1" t="s">
        <v>70</v>
      </c>
    </row>
    <row r="2" spans="1:7" x14ac:dyDescent="0.25">
      <c r="A2" t="s">
        <v>84</v>
      </c>
      <c r="B2">
        <v>300</v>
      </c>
      <c r="C2" s="1">
        <v>1</v>
      </c>
      <c r="D2">
        <f t="shared" ref="D2:D3" si="0">B2*C2</f>
        <v>300</v>
      </c>
      <c r="E2">
        <f t="shared" ref="E2:E3" si="1">3.3/(100*D2/1000)</f>
        <v>0.11</v>
      </c>
      <c r="F2">
        <v>0.1</v>
      </c>
      <c r="G2">
        <f>1000*(3.3/4096)/(F2/10)</f>
        <v>80.56640625</v>
      </c>
    </row>
    <row r="3" spans="1:7" x14ac:dyDescent="0.25">
      <c r="A3" t="s">
        <v>85</v>
      </c>
      <c r="B3">
        <v>300</v>
      </c>
      <c r="C3" s="1">
        <v>1</v>
      </c>
      <c r="D3">
        <f t="shared" si="0"/>
        <v>300</v>
      </c>
      <c r="E3">
        <f t="shared" si="1"/>
        <v>0.11</v>
      </c>
      <c r="F3">
        <v>0.1</v>
      </c>
      <c r="G3">
        <f t="shared" ref="G3" si="2">1000*(3.3/4096)/(F3/10)</f>
        <v>80.56640625</v>
      </c>
    </row>
    <row r="4" spans="1:7" x14ac:dyDescent="0.25">
      <c r="C4" s="1"/>
    </row>
    <row r="5" spans="1:7" x14ac:dyDescent="0.25">
      <c r="C5" s="1"/>
    </row>
    <row r="6" spans="1:7" x14ac:dyDescent="0.25">
      <c r="C6" s="1"/>
    </row>
    <row r="7" spans="1:7" x14ac:dyDescent="0.25">
      <c r="C7" s="1"/>
    </row>
    <row r="8" spans="1:7" x14ac:dyDescent="0.25">
      <c r="C8" s="1"/>
    </row>
    <row r="9" spans="1:7" x14ac:dyDescent="0.25">
      <c r="C9" s="1"/>
    </row>
    <row r="10" spans="1:7" x14ac:dyDescent="0.25">
      <c r="C10" s="1"/>
    </row>
    <row r="11" spans="1:7" x14ac:dyDescent="0.25">
      <c r="C11" s="1"/>
    </row>
    <row r="12" spans="1:7" x14ac:dyDescent="0.25">
      <c r="C12" s="1"/>
    </row>
    <row r="13" spans="1:7" x14ac:dyDescent="0.25">
      <c r="C13" s="1"/>
    </row>
    <row r="14" spans="1:7" x14ac:dyDescent="0.25">
      <c r="C14" s="2"/>
    </row>
    <row r="15" spans="1:7" x14ac:dyDescent="0.25">
      <c r="C15" s="1"/>
    </row>
    <row r="16" spans="1:7" x14ac:dyDescent="0.25">
      <c r="C16" s="1"/>
    </row>
    <row r="17" spans="3:3" x14ac:dyDescent="0.25">
      <c r="C17" s="2"/>
    </row>
    <row r="18" spans="3:3" x14ac:dyDescent="0.25">
      <c r="C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85" zoomScaleNormal="85" workbookViewId="0">
      <selection activeCell="F8" sqref="F8:F41"/>
    </sheetView>
  </sheetViews>
  <sheetFormatPr defaultRowHeight="15" x14ac:dyDescent="0.25"/>
  <cols>
    <col min="1" max="1" width="16.140625" customWidth="1"/>
    <col min="6" max="6" width="12.140625" customWidth="1"/>
    <col min="8" max="8" width="10.28515625" customWidth="1"/>
    <col min="9" max="9" width="14.42578125" customWidth="1"/>
    <col min="10" max="10" width="12.140625" customWidth="1"/>
    <col min="11" max="11" width="11.140625" customWidth="1"/>
  </cols>
  <sheetData>
    <row r="1" spans="1:22" x14ac:dyDescent="0.25">
      <c r="A1" s="3" t="s">
        <v>86</v>
      </c>
      <c r="B1" s="3"/>
      <c r="C1" s="3"/>
      <c r="F1" t="s">
        <v>87</v>
      </c>
      <c r="H1" s="3"/>
      <c r="I1" s="3"/>
      <c r="J1" t="s">
        <v>94</v>
      </c>
      <c r="K1" s="3" t="s">
        <v>95</v>
      </c>
      <c r="L1" s="3" t="s">
        <v>96</v>
      </c>
      <c r="M1" s="3" t="s">
        <v>97</v>
      </c>
      <c r="P1" s="3"/>
      <c r="Q1" s="3"/>
      <c r="R1" s="3"/>
    </row>
    <row r="2" spans="1:22" x14ac:dyDescent="0.25">
      <c r="A2" s="3" t="s">
        <v>73</v>
      </c>
      <c r="B2" s="3">
        <v>2</v>
      </c>
      <c r="C2" s="3" t="s">
        <v>74</v>
      </c>
      <c r="D2" s="3">
        <v>6</v>
      </c>
      <c r="F2" t="s">
        <v>73</v>
      </c>
      <c r="G2" t="s">
        <v>88</v>
      </c>
      <c r="H2" s="3" t="s">
        <v>74</v>
      </c>
      <c r="I2" s="3" t="s">
        <v>89</v>
      </c>
      <c r="J2" t="s">
        <v>93</v>
      </c>
      <c r="K2" s="4">
        <f>(3.35-1.4)/3.3</f>
        <v>0.59090909090909094</v>
      </c>
      <c r="L2" s="3"/>
      <c r="M2" s="3"/>
      <c r="P2" s="3"/>
      <c r="Q2" s="3"/>
      <c r="R2" s="3"/>
      <c r="S2" s="3"/>
    </row>
    <row r="3" spans="1:22" x14ac:dyDescent="0.25">
      <c r="A3" s="3" t="s">
        <v>75</v>
      </c>
      <c r="B3" s="3">
        <v>0.6</v>
      </c>
      <c r="C3" s="3" t="s">
        <v>76</v>
      </c>
      <c r="D3" s="3" t="s">
        <v>77</v>
      </c>
      <c r="F3" s="3" t="s">
        <v>75</v>
      </c>
      <c r="G3" s="3" t="s">
        <v>89</v>
      </c>
      <c r="H3" s="3" t="s">
        <v>76</v>
      </c>
      <c r="I3" s="3" t="s">
        <v>77</v>
      </c>
      <c r="K3" s="3"/>
      <c r="L3" s="3"/>
      <c r="M3" s="3"/>
      <c r="P3" s="3"/>
      <c r="Q3" s="3"/>
      <c r="R3" s="3"/>
      <c r="S3" s="3"/>
    </row>
    <row r="4" spans="1:22" x14ac:dyDescent="0.25">
      <c r="A4" s="3" t="s">
        <v>78</v>
      </c>
      <c r="B4" s="3"/>
      <c r="C4" s="3"/>
      <c r="F4" s="3" t="s">
        <v>78</v>
      </c>
      <c r="H4" s="3"/>
      <c r="I4" s="3"/>
      <c r="K4" s="3"/>
      <c r="L4" s="3"/>
      <c r="M4" s="3"/>
      <c r="P4" s="3"/>
      <c r="Q4" s="3"/>
      <c r="R4" s="3"/>
    </row>
    <row r="5" spans="1:22" x14ac:dyDescent="0.25">
      <c r="A5" s="3" t="s">
        <v>79</v>
      </c>
      <c r="B5" s="3" t="s">
        <v>80</v>
      </c>
      <c r="C5" s="3" t="s">
        <v>81</v>
      </c>
      <c r="D5" s="3"/>
      <c r="F5" s="3" t="s">
        <v>79</v>
      </c>
      <c r="G5" s="3" t="s">
        <v>80</v>
      </c>
      <c r="H5" s="3" t="s">
        <v>81</v>
      </c>
      <c r="I5" s="3"/>
      <c r="L5" s="3"/>
      <c r="M5" s="3"/>
      <c r="N5" s="3"/>
      <c r="P5" s="3"/>
      <c r="Q5" s="3"/>
      <c r="R5" s="3"/>
      <c r="T5" s="3"/>
      <c r="U5" s="3"/>
      <c r="V5" s="3"/>
    </row>
    <row r="6" spans="1:22" x14ac:dyDescent="0.25">
      <c r="A6" s="3">
        <v>330000</v>
      </c>
      <c r="B6" s="3">
        <v>82000</v>
      </c>
      <c r="C6" s="3">
        <v>560000</v>
      </c>
      <c r="F6" s="3">
        <v>130000</v>
      </c>
      <c r="G6" s="3">
        <v>91000</v>
      </c>
      <c r="H6" s="3">
        <v>220000</v>
      </c>
      <c r="I6" s="3"/>
      <c r="J6" s="3" t="s">
        <v>90</v>
      </c>
      <c r="N6" s="3" t="s">
        <v>98</v>
      </c>
      <c r="P6" s="3"/>
      <c r="Q6" s="3"/>
      <c r="R6" s="3"/>
      <c r="T6" s="3"/>
      <c r="U6" s="3"/>
      <c r="V6" s="3"/>
    </row>
    <row r="7" spans="1:22" x14ac:dyDescent="0.25">
      <c r="A7" t="s">
        <v>65</v>
      </c>
      <c r="B7" t="s">
        <v>82</v>
      </c>
      <c r="C7" t="s">
        <v>83</v>
      </c>
      <c r="F7" t="s">
        <v>65</v>
      </c>
      <c r="G7" t="s">
        <v>82</v>
      </c>
      <c r="H7" t="s">
        <v>83</v>
      </c>
      <c r="J7" s="3" t="s">
        <v>91</v>
      </c>
      <c r="K7" t="s">
        <v>92</v>
      </c>
      <c r="T7" t="s">
        <v>99</v>
      </c>
    </row>
    <row r="8" spans="1:22" x14ac:dyDescent="0.25">
      <c r="A8" s="8">
        <f t="shared" ref="A8:A41" si="0">A$6*(B8*(1/B$6+1/C$6)-C8/C$6)+B8</f>
        <v>3.3682055749128921</v>
      </c>
      <c r="B8">
        <v>0.6</v>
      </c>
      <c r="C8">
        <v>0</v>
      </c>
      <c r="F8">
        <f t="shared" ref="F8:F41" si="1">F$6*(G8*(1/G$6+1/H$6)-H8/H$6)+G8</f>
        <v>3.3214285714285716</v>
      </c>
      <c r="G8">
        <v>1.1000000000000001</v>
      </c>
      <c r="H8">
        <v>0</v>
      </c>
      <c r="J8" s="10">
        <f t="shared" ref="J8:J40" si="2">A8-A9</f>
        <v>5.8928571428571441E-2</v>
      </c>
      <c r="K8" s="10">
        <f>F8-F9</f>
        <v>5.9090909090909083E-2</v>
      </c>
      <c r="N8">
        <f t="shared" ref="N8:N41" si="3">A8-F8</f>
        <v>4.6777003484320456E-2</v>
      </c>
      <c r="P8" s="6"/>
      <c r="T8" t="s">
        <v>79</v>
      </c>
      <c r="U8" t="s">
        <v>81</v>
      </c>
    </row>
    <row r="9" spans="1:22" x14ac:dyDescent="0.25">
      <c r="A9" s="8">
        <f t="shared" si="0"/>
        <v>3.3092770034843206</v>
      </c>
      <c r="B9">
        <v>0.6</v>
      </c>
      <c r="C9">
        <v>0.1</v>
      </c>
      <c r="F9">
        <f t="shared" si="1"/>
        <v>3.2623376623376625</v>
      </c>
      <c r="G9">
        <v>1.1000000000000001</v>
      </c>
      <c r="H9">
        <v>0.1</v>
      </c>
      <c r="J9" s="10">
        <f t="shared" si="2"/>
        <v>5.8928571428570997E-2</v>
      </c>
      <c r="K9" s="10">
        <f t="shared" ref="K9:K40" si="4">F9-F10</f>
        <v>5.9090909090909083E-2</v>
      </c>
      <c r="N9">
        <f t="shared" si="3"/>
        <v>4.6939341146658098E-2</v>
      </c>
      <c r="P9" s="6"/>
      <c r="T9">
        <v>62000</v>
      </c>
      <c r="U9">
        <f t="shared" ref="U9:U34" si="5">T9/J8</f>
        <v>1052121.2121212119</v>
      </c>
    </row>
    <row r="10" spans="1:22" x14ac:dyDescent="0.25">
      <c r="A10" s="8">
        <f t="shared" si="0"/>
        <v>3.2503484320557496</v>
      </c>
      <c r="B10">
        <v>0.6</v>
      </c>
      <c r="C10">
        <v>0.2</v>
      </c>
      <c r="F10">
        <f t="shared" si="1"/>
        <v>3.2032467532467535</v>
      </c>
      <c r="G10">
        <v>1.1000000000000001</v>
      </c>
      <c r="H10">
        <v>0.2</v>
      </c>
      <c r="J10" s="10">
        <f t="shared" si="2"/>
        <v>5.8928571428571441E-2</v>
      </c>
      <c r="K10" s="10">
        <f t="shared" si="4"/>
        <v>5.9090909090909083E-2</v>
      </c>
      <c r="N10">
        <f t="shared" si="3"/>
        <v>4.7101678808996184E-2</v>
      </c>
      <c r="P10" s="6"/>
      <c r="T10">
        <v>68000</v>
      </c>
      <c r="U10">
        <f t="shared" si="5"/>
        <v>1153939.3939394024</v>
      </c>
    </row>
    <row r="11" spans="1:22" x14ac:dyDescent="0.25">
      <c r="A11" s="8">
        <f t="shared" si="0"/>
        <v>3.1914198606271782</v>
      </c>
      <c r="B11">
        <v>0.6</v>
      </c>
      <c r="C11">
        <v>0.3</v>
      </c>
      <c r="F11">
        <f t="shared" si="1"/>
        <v>3.1441558441558444</v>
      </c>
      <c r="G11">
        <v>1.1000000000000001</v>
      </c>
      <c r="H11">
        <v>0.3</v>
      </c>
      <c r="J11" s="10">
        <f t="shared" si="2"/>
        <v>5.8928571428571885E-2</v>
      </c>
      <c r="K11" s="10">
        <f t="shared" si="4"/>
        <v>5.9090909090909527E-2</v>
      </c>
      <c r="N11">
        <f t="shared" si="3"/>
        <v>4.7264016471333825E-2</v>
      </c>
      <c r="P11" s="6"/>
      <c r="T11">
        <v>75000</v>
      </c>
      <c r="U11">
        <f t="shared" si="5"/>
        <v>1272727.2727272725</v>
      </c>
    </row>
    <row r="12" spans="1:22" x14ac:dyDescent="0.25">
      <c r="A12" s="8">
        <f t="shared" si="0"/>
        <v>3.1324912891986063</v>
      </c>
      <c r="B12">
        <v>0.6</v>
      </c>
      <c r="C12">
        <v>0.4</v>
      </c>
      <c r="F12">
        <f t="shared" si="1"/>
        <v>3.0850649350649348</v>
      </c>
      <c r="G12">
        <v>1.1000000000000001</v>
      </c>
      <c r="H12">
        <v>0.4</v>
      </c>
      <c r="J12" s="10">
        <f t="shared" si="2"/>
        <v>5.8928571428571441E-2</v>
      </c>
      <c r="K12" s="10">
        <f t="shared" si="4"/>
        <v>5.9090909090908639E-2</v>
      </c>
      <c r="N12">
        <f t="shared" si="3"/>
        <v>4.7426354133671467E-2</v>
      </c>
      <c r="P12" s="6"/>
      <c r="T12">
        <v>82000</v>
      </c>
      <c r="U12">
        <f t="shared" si="5"/>
        <v>1391515.1515151407</v>
      </c>
    </row>
    <row r="13" spans="1:22" x14ac:dyDescent="0.25">
      <c r="A13" s="8">
        <f t="shared" si="0"/>
        <v>3.0735627177700349</v>
      </c>
      <c r="B13">
        <v>0.6</v>
      </c>
      <c r="C13">
        <v>0.5</v>
      </c>
      <c r="F13">
        <f t="shared" si="1"/>
        <v>3.0259740259740262</v>
      </c>
      <c r="G13">
        <v>1.1000000000000001</v>
      </c>
      <c r="H13">
        <v>0.5</v>
      </c>
      <c r="J13" s="10">
        <f t="shared" si="2"/>
        <v>5.8928571428571441E-2</v>
      </c>
      <c r="K13" s="10">
        <f t="shared" si="4"/>
        <v>5.9090909090909527E-2</v>
      </c>
      <c r="N13">
        <f t="shared" si="3"/>
        <v>4.7588691796008664E-2</v>
      </c>
      <c r="P13" s="6"/>
      <c r="T13">
        <v>91000</v>
      </c>
      <c r="U13">
        <f t="shared" si="5"/>
        <v>1544242.4242424238</v>
      </c>
    </row>
    <row r="14" spans="1:22" x14ac:dyDescent="0.25">
      <c r="A14" s="9">
        <f t="shared" si="0"/>
        <v>3.0146341463414634</v>
      </c>
      <c r="B14" s="5">
        <v>0.6</v>
      </c>
      <c r="C14" s="5">
        <v>0.6</v>
      </c>
      <c r="F14">
        <f t="shared" si="1"/>
        <v>2.9668831168831167</v>
      </c>
      <c r="G14">
        <v>1.1000000000000001</v>
      </c>
      <c r="H14">
        <v>0.6</v>
      </c>
      <c r="J14" s="10">
        <f t="shared" si="2"/>
        <v>5.8928571428571441E-2</v>
      </c>
      <c r="K14" s="10">
        <f t="shared" si="4"/>
        <v>5.9090909090908639E-2</v>
      </c>
      <c r="N14">
        <f t="shared" si="3"/>
        <v>4.775102945834675E-2</v>
      </c>
      <c r="P14" s="7"/>
      <c r="T14" s="5">
        <v>100000</v>
      </c>
      <c r="U14">
        <f t="shared" si="5"/>
        <v>1696969.6969696966</v>
      </c>
    </row>
    <row r="15" spans="1:22" x14ac:dyDescent="0.25">
      <c r="A15" s="8">
        <f t="shared" si="0"/>
        <v>2.955705574912892</v>
      </c>
      <c r="B15">
        <v>0.6</v>
      </c>
      <c r="C15">
        <v>0.7</v>
      </c>
      <c r="F15">
        <f t="shared" si="1"/>
        <v>2.907792207792208</v>
      </c>
      <c r="G15">
        <v>1.1000000000000001</v>
      </c>
      <c r="H15">
        <v>0.7</v>
      </c>
      <c r="J15" s="10">
        <f t="shared" si="2"/>
        <v>5.8928571428570997E-2</v>
      </c>
      <c r="K15" s="10">
        <f t="shared" si="4"/>
        <v>5.9090909090909083E-2</v>
      </c>
      <c r="N15">
        <f t="shared" si="3"/>
        <v>4.7913367120683947E-2</v>
      </c>
      <c r="P15" s="6"/>
      <c r="T15" s="5">
        <v>110000</v>
      </c>
      <c r="U15">
        <f t="shared" si="5"/>
        <v>1866666.6666666663</v>
      </c>
    </row>
    <row r="16" spans="1:22" x14ac:dyDescent="0.25">
      <c r="A16" s="8">
        <f t="shared" si="0"/>
        <v>2.896777003484321</v>
      </c>
      <c r="B16">
        <v>0.6</v>
      </c>
      <c r="C16">
        <f t="shared" ref="C16:C22" si="6">C15+0.1</f>
        <v>0.79999999999999993</v>
      </c>
      <c r="F16">
        <f t="shared" si="1"/>
        <v>2.848701298701299</v>
      </c>
      <c r="G16">
        <v>1.1000000000000001</v>
      </c>
      <c r="H16">
        <f t="shared" ref="H16:H22" si="7">H15+0.1</f>
        <v>0.79999999999999993</v>
      </c>
      <c r="J16" s="10">
        <f t="shared" si="2"/>
        <v>5.8928571428571441E-2</v>
      </c>
      <c r="K16" s="10">
        <f t="shared" si="4"/>
        <v>5.9090909090909083E-2</v>
      </c>
      <c r="N16">
        <f t="shared" si="3"/>
        <v>4.8075704783022033E-2</v>
      </c>
      <c r="P16" s="6"/>
      <c r="T16" s="5">
        <v>120000</v>
      </c>
      <c r="U16">
        <f t="shared" si="5"/>
        <v>2036363.6363636514</v>
      </c>
    </row>
    <row r="17" spans="1:25" x14ac:dyDescent="0.25">
      <c r="A17" s="8">
        <f t="shared" si="0"/>
        <v>2.8378484320557495</v>
      </c>
      <c r="B17">
        <v>0.6</v>
      </c>
      <c r="C17">
        <f t="shared" si="6"/>
        <v>0.89999999999999991</v>
      </c>
      <c r="F17">
        <f t="shared" si="1"/>
        <v>2.7896103896103899</v>
      </c>
      <c r="G17">
        <v>1.1000000000000001</v>
      </c>
      <c r="H17">
        <f t="shared" si="7"/>
        <v>0.89999999999999991</v>
      </c>
      <c r="J17" s="10">
        <f t="shared" si="2"/>
        <v>5.8928571428571885E-2</v>
      </c>
      <c r="K17" s="10">
        <f t="shared" si="4"/>
        <v>5.9090909090909083E-2</v>
      </c>
      <c r="N17">
        <f t="shared" si="3"/>
        <v>4.8238042445359675E-2</v>
      </c>
      <c r="P17" s="6"/>
      <c r="T17" s="5">
        <v>130000</v>
      </c>
      <c r="U17">
        <f t="shared" si="5"/>
        <v>2206060.6060606055</v>
      </c>
      <c r="Y17" s="6"/>
    </row>
    <row r="18" spans="1:25" x14ac:dyDescent="0.25">
      <c r="A18" s="8">
        <f t="shared" si="0"/>
        <v>2.7789198606271777</v>
      </c>
      <c r="B18">
        <v>0.6</v>
      </c>
      <c r="C18">
        <f t="shared" si="6"/>
        <v>0.99999999999999989</v>
      </c>
      <c r="F18" s="5">
        <f t="shared" si="1"/>
        <v>2.7305194805194808</v>
      </c>
      <c r="G18" s="5">
        <v>1.1000000000000001</v>
      </c>
      <c r="H18" s="5">
        <f t="shared" si="7"/>
        <v>0.99999999999999989</v>
      </c>
      <c r="J18" s="10">
        <f t="shared" si="2"/>
        <v>5.8928571428570997E-2</v>
      </c>
      <c r="K18" s="10">
        <f t="shared" si="4"/>
        <v>5.9090909090909083E-2</v>
      </c>
      <c r="N18">
        <f t="shared" si="3"/>
        <v>4.8400380107696872E-2</v>
      </c>
      <c r="P18" s="6"/>
      <c r="T18" s="5">
        <v>150000</v>
      </c>
      <c r="U18">
        <f t="shared" si="5"/>
        <v>2545454.5454545259</v>
      </c>
      <c r="V18" s="5"/>
    </row>
    <row r="19" spans="1:25" x14ac:dyDescent="0.25">
      <c r="A19" s="8">
        <f t="shared" si="0"/>
        <v>2.7199912891986067</v>
      </c>
      <c r="B19">
        <v>0.6</v>
      </c>
      <c r="C19">
        <f t="shared" si="6"/>
        <v>1.0999999999999999</v>
      </c>
      <c r="F19" s="5">
        <f t="shared" si="1"/>
        <v>2.6714285714285717</v>
      </c>
      <c r="G19" s="5">
        <v>1.1000000000000001</v>
      </c>
      <c r="H19" s="5">
        <f t="shared" si="7"/>
        <v>1.0999999999999999</v>
      </c>
      <c r="J19" s="10">
        <f t="shared" si="2"/>
        <v>5.8928571428571885E-2</v>
      </c>
      <c r="K19" s="10">
        <f t="shared" si="4"/>
        <v>5.9090909090909527E-2</v>
      </c>
      <c r="N19">
        <f t="shared" si="3"/>
        <v>4.8562717770034958E-2</v>
      </c>
      <c r="P19" s="6"/>
      <c r="T19" s="5">
        <v>160000</v>
      </c>
      <c r="U19">
        <f t="shared" si="5"/>
        <v>2715151.5151515352</v>
      </c>
      <c r="V19" s="4"/>
    </row>
    <row r="20" spans="1:25" x14ac:dyDescent="0.25">
      <c r="A20" s="8">
        <f t="shared" si="0"/>
        <v>2.6610627177700348</v>
      </c>
      <c r="B20">
        <v>0.6</v>
      </c>
      <c r="C20">
        <f t="shared" si="6"/>
        <v>1.2</v>
      </c>
      <c r="F20">
        <f t="shared" si="1"/>
        <v>2.6123376623376622</v>
      </c>
      <c r="G20">
        <v>1.1000000000000001</v>
      </c>
      <c r="H20">
        <f t="shared" si="7"/>
        <v>1.2</v>
      </c>
      <c r="J20" s="10">
        <f t="shared" si="2"/>
        <v>5.8928571428571441E-2</v>
      </c>
      <c r="K20" s="10">
        <f t="shared" si="4"/>
        <v>5.9090909090908639E-2</v>
      </c>
      <c r="N20">
        <f t="shared" si="3"/>
        <v>4.8725055432372599E-2</v>
      </c>
      <c r="P20" s="6"/>
      <c r="T20" s="5">
        <v>180000</v>
      </c>
      <c r="U20">
        <f t="shared" si="5"/>
        <v>3054545.4545454308</v>
      </c>
    </row>
    <row r="21" spans="1:25" x14ac:dyDescent="0.25">
      <c r="A21" s="8">
        <f t="shared" si="0"/>
        <v>2.6021341463414633</v>
      </c>
      <c r="B21">
        <v>0.6</v>
      </c>
      <c r="C21">
        <f t="shared" si="6"/>
        <v>1.3</v>
      </c>
      <c r="F21">
        <f t="shared" si="1"/>
        <v>2.5532467532467535</v>
      </c>
      <c r="G21">
        <v>1.1000000000000001</v>
      </c>
      <c r="H21">
        <f t="shared" si="7"/>
        <v>1.3</v>
      </c>
      <c r="J21" s="10">
        <f t="shared" si="2"/>
        <v>5.8928571428571441E-2</v>
      </c>
      <c r="K21" s="10">
        <f t="shared" si="4"/>
        <v>5.9090909090909527E-2</v>
      </c>
      <c r="N21">
        <f t="shared" si="3"/>
        <v>4.8887393094709797E-2</v>
      </c>
      <c r="P21" s="6"/>
      <c r="T21" s="5">
        <v>200000</v>
      </c>
      <c r="U21">
        <f t="shared" si="5"/>
        <v>3393939.3939393931</v>
      </c>
    </row>
    <row r="22" spans="1:25" x14ac:dyDescent="0.25">
      <c r="A22" s="8">
        <f t="shared" si="0"/>
        <v>2.5432055749128919</v>
      </c>
      <c r="B22">
        <v>0.6</v>
      </c>
      <c r="C22">
        <f t="shared" si="6"/>
        <v>1.4000000000000001</v>
      </c>
      <c r="F22">
        <f t="shared" si="1"/>
        <v>2.494155844155844</v>
      </c>
      <c r="G22">
        <v>1.1000000000000001</v>
      </c>
      <c r="H22">
        <f t="shared" si="7"/>
        <v>1.4000000000000001</v>
      </c>
      <c r="J22" s="10">
        <f t="shared" si="2"/>
        <v>5.8928571428571441E-2</v>
      </c>
      <c r="K22" s="10">
        <f t="shared" si="4"/>
        <v>5.9090909090908639E-2</v>
      </c>
      <c r="N22">
        <f t="shared" si="3"/>
        <v>4.9049730757047882E-2</v>
      </c>
      <c r="P22" s="6"/>
      <c r="T22" s="5">
        <v>220000</v>
      </c>
      <c r="U22">
        <f t="shared" si="5"/>
        <v>3733333.3333333326</v>
      </c>
    </row>
    <row r="23" spans="1:25" x14ac:dyDescent="0.25">
      <c r="A23" s="8">
        <f t="shared" si="0"/>
        <v>2.4842770034843205</v>
      </c>
      <c r="B23">
        <v>0.6</v>
      </c>
      <c r="C23">
        <f>C22+0.1</f>
        <v>1.5000000000000002</v>
      </c>
      <c r="F23">
        <f t="shared" si="1"/>
        <v>2.4350649350649354</v>
      </c>
      <c r="G23">
        <v>1.1000000000000001</v>
      </c>
      <c r="H23">
        <f>H22+0.1</f>
        <v>1.5000000000000002</v>
      </c>
      <c r="J23" s="10">
        <f t="shared" si="2"/>
        <v>5.8928571428571441E-2</v>
      </c>
      <c r="K23" s="10">
        <f t="shared" si="4"/>
        <v>5.9090909090909527E-2</v>
      </c>
      <c r="N23">
        <f t="shared" si="3"/>
        <v>4.921206841938508E-2</v>
      </c>
      <c r="P23" s="6"/>
      <c r="T23" s="5">
        <v>240000</v>
      </c>
      <c r="U23">
        <f t="shared" si="5"/>
        <v>4072727.272727272</v>
      </c>
    </row>
    <row r="24" spans="1:25" x14ac:dyDescent="0.25">
      <c r="A24" s="8">
        <f t="shared" si="0"/>
        <v>2.425348432055749</v>
      </c>
      <c r="B24">
        <v>0.6</v>
      </c>
      <c r="C24">
        <f>C23+0.1</f>
        <v>1.6000000000000003</v>
      </c>
      <c r="F24">
        <f t="shared" si="1"/>
        <v>2.3759740259740258</v>
      </c>
      <c r="G24">
        <v>1.1000000000000001</v>
      </c>
      <c r="H24">
        <f>H23+0.1</f>
        <v>1.6000000000000003</v>
      </c>
      <c r="J24" s="10">
        <f t="shared" si="2"/>
        <v>5.8928571428571441E-2</v>
      </c>
      <c r="K24" s="10">
        <f t="shared" si="4"/>
        <v>5.9090909090909083E-2</v>
      </c>
      <c r="N24">
        <f t="shared" si="3"/>
        <v>4.9374406081723166E-2</v>
      </c>
      <c r="P24" s="6"/>
      <c r="T24" s="5">
        <v>270000</v>
      </c>
      <c r="U24">
        <f t="shared" si="5"/>
        <v>4581818.1818181807</v>
      </c>
    </row>
    <row r="25" spans="1:25" x14ac:dyDescent="0.25">
      <c r="A25" s="8">
        <f t="shared" si="0"/>
        <v>2.3664198606271776</v>
      </c>
      <c r="B25">
        <v>0.6</v>
      </c>
      <c r="C25">
        <f>C24+0.1</f>
        <v>1.7000000000000004</v>
      </c>
      <c r="F25">
        <f t="shared" si="1"/>
        <v>2.3168831168831168</v>
      </c>
      <c r="G25">
        <v>1.1000000000000001</v>
      </c>
      <c r="H25">
        <f>H24+0.1</f>
        <v>1.7000000000000004</v>
      </c>
      <c r="J25" s="10">
        <f t="shared" si="2"/>
        <v>5.8928571428571441E-2</v>
      </c>
      <c r="K25" s="10">
        <f t="shared" si="4"/>
        <v>5.9090909090909083E-2</v>
      </c>
      <c r="N25">
        <f t="shared" si="3"/>
        <v>4.9536743744060807E-2</v>
      </c>
      <c r="P25" s="6"/>
      <c r="T25" s="5">
        <v>300000</v>
      </c>
      <c r="U25">
        <f t="shared" si="5"/>
        <v>5090909.0909090899</v>
      </c>
    </row>
    <row r="26" spans="1:25" x14ac:dyDescent="0.25">
      <c r="A26" s="8">
        <f t="shared" si="0"/>
        <v>2.3074912891986061</v>
      </c>
      <c r="B26">
        <v>0.6</v>
      </c>
      <c r="C26">
        <f>C25+0.1</f>
        <v>1.8000000000000005</v>
      </c>
      <c r="F26">
        <f t="shared" si="1"/>
        <v>2.2577922077922077</v>
      </c>
      <c r="G26">
        <v>1.1000000000000001</v>
      </c>
      <c r="H26">
        <f>H25+0.1</f>
        <v>1.8000000000000005</v>
      </c>
      <c r="J26" s="10">
        <f t="shared" si="2"/>
        <v>5.8928571428571441E-2</v>
      </c>
      <c r="K26" s="10">
        <f t="shared" si="4"/>
        <v>5.9090909090909083E-2</v>
      </c>
      <c r="N26">
        <f t="shared" si="3"/>
        <v>4.9699081406398449E-2</v>
      </c>
      <c r="P26" s="6"/>
      <c r="T26" s="5">
        <v>330000</v>
      </c>
      <c r="U26">
        <f t="shared" si="5"/>
        <v>5599999.9999999991</v>
      </c>
    </row>
    <row r="27" spans="1:25" x14ac:dyDescent="0.25">
      <c r="A27" s="8">
        <f t="shared" si="0"/>
        <v>2.2485627177700347</v>
      </c>
      <c r="B27">
        <v>0.6</v>
      </c>
      <c r="C27">
        <f t="shared" ref="C27:C38" si="8">C26+0.1</f>
        <v>1.9000000000000006</v>
      </c>
      <c r="F27">
        <f t="shared" si="1"/>
        <v>2.1987012987012986</v>
      </c>
      <c r="G27">
        <v>1.1000000000000001</v>
      </c>
      <c r="H27">
        <f t="shared" ref="H27:H41" si="9">H26+0.1</f>
        <v>1.9000000000000006</v>
      </c>
      <c r="J27" s="10">
        <f t="shared" si="2"/>
        <v>5.8928571428571441E-2</v>
      </c>
      <c r="K27" s="10">
        <f t="shared" si="4"/>
        <v>5.9090909090909083E-2</v>
      </c>
      <c r="N27">
        <f t="shared" si="3"/>
        <v>4.986141906873609E-2</v>
      </c>
      <c r="P27" s="6"/>
      <c r="T27" s="5">
        <v>360000</v>
      </c>
      <c r="U27">
        <f t="shared" si="5"/>
        <v>6109090.9090909073</v>
      </c>
    </row>
    <row r="28" spans="1:25" x14ac:dyDescent="0.25">
      <c r="A28" s="8">
        <f t="shared" si="0"/>
        <v>2.1896341463414632</v>
      </c>
      <c r="B28">
        <v>0.6</v>
      </c>
      <c r="C28">
        <f t="shared" si="8"/>
        <v>2.0000000000000004</v>
      </c>
      <c r="F28">
        <f t="shared" si="1"/>
        <v>2.1396103896103895</v>
      </c>
      <c r="G28">
        <v>1.1000000000000001</v>
      </c>
      <c r="H28">
        <f t="shared" si="9"/>
        <v>2.0000000000000004</v>
      </c>
      <c r="J28" s="10">
        <f t="shared" si="2"/>
        <v>5.8928571428571885E-2</v>
      </c>
      <c r="K28" s="10">
        <f t="shared" si="4"/>
        <v>5.9090909090909527E-2</v>
      </c>
      <c r="N28">
        <f t="shared" si="3"/>
        <v>5.0023756731073732E-2</v>
      </c>
      <c r="P28" s="6"/>
      <c r="T28" s="5">
        <v>390000</v>
      </c>
      <c r="U28">
        <f t="shared" si="5"/>
        <v>6618181.8181818165</v>
      </c>
    </row>
    <row r="29" spans="1:25" x14ac:dyDescent="0.25">
      <c r="A29" s="8">
        <f t="shared" si="0"/>
        <v>2.1307055749128914</v>
      </c>
      <c r="B29">
        <v>0.6</v>
      </c>
      <c r="C29">
        <f t="shared" si="8"/>
        <v>2.1000000000000005</v>
      </c>
      <c r="F29">
        <f t="shared" si="1"/>
        <v>2.08051948051948</v>
      </c>
      <c r="G29">
        <v>1.1000000000000001</v>
      </c>
      <c r="H29">
        <f t="shared" si="9"/>
        <v>2.1000000000000005</v>
      </c>
      <c r="J29" s="10">
        <f t="shared" si="2"/>
        <v>5.8928571428570997E-2</v>
      </c>
      <c r="K29" s="10">
        <f t="shared" si="4"/>
        <v>5.9090909090908639E-2</v>
      </c>
      <c r="N29">
        <f t="shared" si="3"/>
        <v>5.0186094393411373E-2</v>
      </c>
      <c r="P29" s="6"/>
      <c r="T29" s="5">
        <v>430000</v>
      </c>
      <c r="U29">
        <f t="shared" si="5"/>
        <v>7296969.6969696404</v>
      </c>
    </row>
    <row r="30" spans="1:25" x14ac:dyDescent="0.25">
      <c r="A30" s="8">
        <f t="shared" si="0"/>
        <v>2.0717770034843204</v>
      </c>
      <c r="B30">
        <v>0.6</v>
      </c>
      <c r="C30">
        <f t="shared" si="8"/>
        <v>2.2000000000000006</v>
      </c>
      <c r="F30">
        <f t="shared" si="1"/>
        <v>2.0214285714285714</v>
      </c>
      <c r="G30">
        <v>1.1000000000000001</v>
      </c>
      <c r="H30">
        <f t="shared" si="9"/>
        <v>2.2000000000000006</v>
      </c>
      <c r="J30" s="10">
        <f t="shared" si="2"/>
        <v>5.8928571428571441E-2</v>
      </c>
      <c r="K30" s="10">
        <f t="shared" si="4"/>
        <v>5.9090909090909305E-2</v>
      </c>
      <c r="N30">
        <f t="shared" si="3"/>
        <v>5.0348432055749015E-2</v>
      </c>
      <c r="P30" s="6"/>
      <c r="T30" s="5">
        <v>470000</v>
      </c>
      <c r="U30">
        <f t="shared" si="5"/>
        <v>7975757.5757576339</v>
      </c>
    </row>
    <row r="31" spans="1:25" x14ac:dyDescent="0.25">
      <c r="A31" s="8">
        <f t="shared" si="0"/>
        <v>2.0128484320557489</v>
      </c>
      <c r="B31">
        <v>0.6</v>
      </c>
      <c r="C31">
        <f t="shared" si="8"/>
        <v>2.3000000000000007</v>
      </c>
      <c r="F31">
        <f t="shared" si="1"/>
        <v>1.962337662337662</v>
      </c>
      <c r="G31">
        <v>1.1000000000000001</v>
      </c>
      <c r="H31">
        <f t="shared" si="9"/>
        <v>2.3000000000000007</v>
      </c>
      <c r="J31" s="10">
        <f t="shared" si="2"/>
        <v>5.8928571428571441E-2</v>
      </c>
      <c r="K31" s="10">
        <f t="shared" si="4"/>
        <v>5.9090909090909083E-2</v>
      </c>
      <c r="N31">
        <f t="shared" si="3"/>
        <v>5.0510769718086879E-2</v>
      </c>
      <c r="P31" s="6"/>
      <c r="T31" s="5">
        <v>510000</v>
      </c>
      <c r="U31">
        <f t="shared" si="5"/>
        <v>8654545.4545454532</v>
      </c>
    </row>
    <row r="32" spans="1:25" x14ac:dyDescent="0.25">
      <c r="A32" s="8">
        <f t="shared" si="0"/>
        <v>1.9539198606271775</v>
      </c>
      <c r="B32">
        <v>0.6</v>
      </c>
      <c r="C32">
        <f t="shared" si="8"/>
        <v>2.4000000000000008</v>
      </c>
      <c r="F32">
        <f t="shared" si="1"/>
        <v>1.903246753246753</v>
      </c>
      <c r="G32">
        <v>1.1000000000000001</v>
      </c>
      <c r="H32">
        <f t="shared" si="9"/>
        <v>2.4000000000000008</v>
      </c>
      <c r="J32" s="10">
        <f t="shared" si="2"/>
        <v>5.8928571428571441E-2</v>
      </c>
      <c r="K32" s="10">
        <f t="shared" si="4"/>
        <v>5.9090909090909305E-2</v>
      </c>
      <c r="N32">
        <f t="shared" si="3"/>
        <v>5.067310738042452E-2</v>
      </c>
      <c r="P32" s="6"/>
      <c r="T32" s="5">
        <v>560000</v>
      </c>
      <c r="U32">
        <f t="shared" si="5"/>
        <v>9503030.3030303009</v>
      </c>
    </row>
    <row r="33" spans="1:21" x14ac:dyDescent="0.25">
      <c r="A33" s="8">
        <f t="shared" si="0"/>
        <v>1.894991289198606</v>
      </c>
      <c r="B33">
        <v>0.6</v>
      </c>
      <c r="C33">
        <f t="shared" si="8"/>
        <v>2.5000000000000009</v>
      </c>
      <c r="F33">
        <f t="shared" si="1"/>
        <v>1.8441558441558437</v>
      </c>
      <c r="G33">
        <v>1.1000000000000001</v>
      </c>
      <c r="H33">
        <f t="shared" si="9"/>
        <v>2.5000000000000009</v>
      </c>
      <c r="J33" s="10">
        <f t="shared" si="2"/>
        <v>5.8928571428571885E-2</v>
      </c>
      <c r="K33" s="10">
        <f t="shared" si="4"/>
        <v>5.9090909090909083E-2</v>
      </c>
      <c r="N33">
        <f t="shared" si="3"/>
        <v>5.0835445042762384E-2</v>
      </c>
      <c r="P33" s="6"/>
      <c r="T33" s="5">
        <v>620000</v>
      </c>
      <c r="U33">
        <f t="shared" si="5"/>
        <v>10521212.121212119</v>
      </c>
    </row>
    <row r="34" spans="1:21" x14ac:dyDescent="0.25">
      <c r="A34" s="8">
        <f t="shared" si="0"/>
        <v>1.8360627177700342</v>
      </c>
      <c r="B34">
        <v>0.6</v>
      </c>
      <c r="C34">
        <f t="shared" si="8"/>
        <v>2.600000000000001</v>
      </c>
      <c r="F34">
        <f t="shared" si="1"/>
        <v>1.7850649350649346</v>
      </c>
      <c r="G34">
        <v>1.1000000000000001</v>
      </c>
      <c r="H34">
        <f t="shared" si="9"/>
        <v>2.600000000000001</v>
      </c>
      <c r="J34" s="10">
        <f t="shared" si="2"/>
        <v>5.8928571428570997E-2</v>
      </c>
      <c r="K34" s="10">
        <f t="shared" si="4"/>
        <v>5.9090909090909083E-2</v>
      </c>
      <c r="N34">
        <f t="shared" si="3"/>
        <v>5.0997782705099581E-2</v>
      </c>
      <c r="P34" s="6"/>
      <c r="T34" s="5">
        <v>680000</v>
      </c>
      <c r="U34">
        <f t="shared" si="5"/>
        <v>11539393.93939385</v>
      </c>
    </row>
    <row r="35" spans="1:21" x14ac:dyDescent="0.25">
      <c r="A35" s="8">
        <f t="shared" si="0"/>
        <v>1.7771341463414632</v>
      </c>
      <c r="B35">
        <v>0.6</v>
      </c>
      <c r="C35">
        <f t="shared" si="8"/>
        <v>2.7000000000000011</v>
      </c>
      <c r="F35">
        <f t="shared" si="1"/>
        <v>1.7259740259740255</v>
      </c>
      <c r="G35">
        <v>1.1000000000000001</v>
      </c>
      <c r="H35">
        <f t="shared" si="9"/>
        <v>2.7000000000000011</v>
      </c>
      <c r="J35" s="10">
        <f t="shared" si="2"/>
        <v>5.8928571428571885E-2</v>
      </c>
      <c r="K35" s="10">
        <f t="shared" si="4"/>
        <v>5.9090909090909083E-2</v>
      </c>
      <c r="N35">
        <f t="shared" si="3"/>
        <v>5.1160120367437667E-2</v>
      </c>
      <c r="P35" s="6"/>
    </row>
    <row r="36" spans="1:21" x14ac:dyDescent="0.25">
      <c r="A36" s="8">
        <f t="shared" si="0"/>
        <v>1.7182055749128913</v>
      </c>
      <c r="B36">
        <v>0.6</v>
      </c>
      <c r="C36">
        <f t="shared" si="8"/>
        <v>2.8000000000000012</v>
      </c>
      <c r="F36">
        <f t="shared" si="1"/>
        <v>1.6668831168831164</v>
      </c>
      <c r="G36">
        <v>1.1000000000000001</v>
      </c>
      <c r="H36">
        <f t="shared" si="9"/>
        <v>2.8000000000000012</v>
      </c>
      <c r="J36" s="10">
        <f t="shared" si="2"/>
        <v>5.8928571428571441E-2</v>
      </c>
      <c r="K36" s="10">
        <f t="shared" si="4"/>
        <v>5.9090909090909083E-2</v>
      </c>
      <c r="N36">
        <f t="shared" si="3"/>
        <v>5.1322458029774864E-2</v>
      </c>
      <c r="P36" s="6"/>
    </row>
    <row r="37" spans="1:21" x14ac:dyDescent="0.25">
      <c r="A37" s="8">
        <f t="shared" si="0"/>
        <v>1.6592770034843198</v>
      </c>
      <c r="B37">
        <v>0.6</v>
      </c>
      <c r="C37">
        <f t="shared" si="8"/>
        <v>2.9000000000000012</v>
      </c>
      <c r="F37">
        <f t="shared" si="1"/>
        <v>1.6077922077922073</v>
      </c>
      <c r="G37">
        <v>1.1000000000000001</v>
      </c>
      <c r="H37">
        <f t="shared" si="9"/>
        <v>2.9000000000000012</v>
      </c>
      <c r="J37" s="10">
        <f t="shared" si="2"/>
        <v>5.8928571428571441E-2</v>
      </c>
      <c r="K37" s="10">
        <f t="shared" si="4"/>
        <v>5.9090909090909083E-2</v>
      </c>
      <c r="N37">
        <f t="shared" si="3"/>
        <v>5.1484795692112506E-2</v>
      </c>
      <c r="P37" s="6"/>
    </row>
    <row r="38" spans="1:21" x14ac:dyDescent="0.25">
      <c r="A38" s="8">
        <f t="shared" si="0"/>
        <v>1.6003484320557484</v>
      </c>
      <c r="B38">
        <v>0.6</v>
      </c>
      <c r="C38">
        <f t="shared" si="8"/>
        <v>3.0000000000000013</v>
      </c>
      <c r="F38">
        <f t="shared" si="1"/>
        <v>1.5487012987012982</v>
      </c>
      <c r="G38">
        <v>1.1000000000000001</v>
      </c>
      <c r="H38">
        <f t="shared" si="9"/>
        <v>3.0000000000000013</v>
      </c>
      <c r="J38" s="10">
        <f t="shared" si="2"/>
        <v>5.8928571428571441E-2</v>
      </c>
      <c r="K38" s="10">
        <f t="shared" si="4"/>
        <v>5.9090909090909305E-2</v>
      </c>
      <c r="N38">
        <f t="shared" si="3"/>
        <v>5.1647133354450148E-2</v>
      </c>
      <c r="P38" s="6"/>
    </row>
    <row r="39" spans="1:21" x14ac:dyDescent="0.25">
      <c r="A39" s="8">
        <f t="shared" si="0"/>
        <v>1.541419860627177</v>
      </c>
      <c r="B39">
        <v>0.6</v>
      </c>
      <c r="C39">
        <f>C38+0.1</f>
        <v>3.1000000000000014</v>
      </c>
      <c r="F39">
        <f t="shared" si="1"/>
        <v>1.4896103896103889</v>
      </c>
      <c r="G39">
        <v>1.1000000000000001</v>
      </c>
      <c r="H39">
        <f t="shared" si="9"/>
        <v>3.1000000000000014</v>
      </c>
      <c r="J39" s="10">
        <f t="shared" si="2"/>
        <v>5.8928571428571441E-2</v>
      </c>
      <c r="K39" s="10">
        <f t="shared" si="4"/>
        <v>5.9090909090909305E-2</v>
      </c>
      <c r="N39">
        <f t="shared" si="3"/>
        <v>5.1809471016788011E-2</v>
      </c>
      <c r="P39" s="6"/>
    </row>
    <row r="40" spans="1:21" x14ac:dyDescent="0.25">
      <c r="A40" s="8">
        <f t="shared" si="0"/>
        <v>1.4824912891986055</v>
      </c>
      <c r="B40">
        <v>0.6</v>
      </c>
      <c r="C40">
        <f t="shared" ref="C40:C41" si="10">C39+0.1</f>
        <v>3.2000000000000015</v>
      </c>
      <c r="F40">
        <f t="shared" si="1"/>
        <v>1.4305194805194796</v>
      </c>
      <c r="G40">
        <v>1.1000000000000001</v>
      </c>
      <c r="H40">
        <f t="shared" si="9"/>
        <v>3.2000000000000015</v>
      </c>
      <c r="J40" s="10">
        <f t="shared" si="2"/>
        <v>5.8928571428571441E-2</v>
      </c>
      <c r="K40" s="10">
        <f t="shared" si="4"/>
        <v>5.9090909090909083E-2</v>
      </c>
      <c r="N40">
        <f t="shared" si="3"/>
        <v>5.1971808679125875E-2</v>
      </c>
      <c r="P40" s="6"/>
    </row>
    <row r="41" spans="1:21" x14ac:dyDescent="0.25">
      <c r="A41" s="8">
        <f t="shared" si="0"/>
        <v>1.4235627177700341</v>
      </c>
      <c r="B41">
        <v>0.6</v>
      </c>
      <c r="C41">
        <f t="shared" si="10"/>
        <v>3.3000000000000016</v>
      </c>
      <c r="F41">
        <f t="shared" si="1"/>
        <v>1.3714285714285706</v>
      </c>
      <c r="G41">
        <v>1.1000000000000001</v>
      </c>
      <c r="H41">
        <f t="shared" si="9"/>
        <v>3.3000000000000016</v>
      </c>
      <c r="J41" s="6"/>
      <c r="N41">
        <f t="shared" si="3"/>
        <v>5.2134146341463516E-2</v>
      </c>
      <c r="P41" s="6"/>
    </row>
    <row r="42" spans="1:21" x14ac:dyDescent="0.25">
      <c r="I42" s="6"/>
    </row>
    <row r="43" spans="1:21" x14ac:dyDescent="0.25">
      <c r="P43" s="3"/>
      <c r="Q43" s="3"/>
      <c r="R43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F29" sqref="F29"/>
    </sheetView>
  </sheetViews>
  <sheetFormatPr defaultRowHeight="15" x14ac:dyDescent="0.25"/>
  <cols>
    <col min="1" max="1" width="20" customWidth="1"/>
  </cols>
  <sheetData>
    <row r="1" spans="1:2" x14ac:dyDescent="0.25">
      <c r="A1" t="s">
        <v>100</v>
      </c>
    </row>
    <row r="2" spans="1:2" x14ac:dyDescent="0.25">
      <c r="A2" s="2" t="s">
        <v>101</v>
      </c>
      <c r="B2" s="2" t="s">
        <v>102</v>
      </c>
    </row>
    <row r="3" spans="1:2" x14ac:dyDescent="0.25">
      <c r="A3">
        <v>3.3214285714285716</v>
      </c>
      <c r="B3">
        <v>0</v>
      </c>
    </row>
    <row r="4" spans="1:2" x14ac:dyDescent="0.25">
      <c r="A4">
        <v>3.2623376623376625</v>
      </c>
      <c r="B4">
        <v>0.1</v>
      </c>
    </row>
    <row r="5" spans="1:2" x14ac:dyDescent="0.25">
      <c r="A5">
        <v>3.2032467532467535</v>
      </c>
      <c r="B5">
        <v>0.2</v>
      </c>
    </row>
    <row r="6" spans="1:2" x14ac:dyDescent="0.25">
      <c r="A6">
        <v>3.1441558441558444</v>
      </c>
      <c r="B6">
        <v>0.3</v>
      </c>
    </row>
    <row r="7" spans="1:2" x14ac:dyDescent="0.25">
      <c r="A7">
        <v>3.0850649350649348</v>
      </c>
      <c r="B7">
        <v>0.4</v>
      </c>
    </row>
    <row r="8" spans="1:2" x14ac:dyDescent="0.25">
      <c r="A8">
        <v>3.0259740259740262</v>
      </c>
      <c r="B8">
        <v>0.5</v>
      </c>
    </row>
    <row r="9" spans="1:2" x14ac:dyDescent="0.25">
      <c r="A9">
        <v>2.9668831168831167</v>
      </c>
      <c r="B9">
        <v>0.6</v>
      </c>
    </row>
    <row r="10" spans="1:2" x14ac:dyDescent="0.25">
      <c r="A10">
        <v>2.907792207792208</v>
      </c>
      <c r="B10">
        <v>0.7</v>
      </c>
    </row>
    <row r="11" spans="1:2" x14ac:dyDescent="0.25">
      <c r="A11">
        <v>2.848701298701299</v>
      </c>
      <c r="B11">
        <f t="shared" ref="B11:B17" si="0">B10+0.1</f>
        <v>0.79999999999999993</v>
      </c>
    </row>
    <row r="12" spans="1:2" x14ac:dyDescent="0.25">
      <c r="A12">
        <v>2.7896103896103899</v>
      </c>
      <c r="B12">
        <f t="shared" si="0"/>
        <v>0.89999999999999991</v>
      </c>
    </row>
    <row r="13" spans="1:2" x14ac:dyDescent="0.25">
      <c r="A13" s="5">
        <v>2.7305194805194808</v>
      </c>
      <c r="B13" s="5">
        <f t="shared" si="0"/>
        <v>0.99999999999999989</v>
      </c>
    </row>
    <row r="14" spans="1:2" x14ac:dyDescent="0.25">
      <c r="A14" s="5">
        <v>2.6714285714285717</v>
      </c>
      <c r="B14" s="5">
        <f t="shared" si="0"/>
        <v>1.0999999999999999</v>
      </c>
    </row>
    <row r="15" spans="1:2" x14ac:dyDescent="0.25">
      <c r="A15">
        <v>2.6123376623376622</v>
      </c>
      <c r="B15">
        <f t="shared" si="0"/>
        <v>1.2</v>
      </c>
    </row>
    <row r="16" spans="1:2" x14ac:dyDescent="0.25">
      <c r="A16">
        <v>2.5532467532467535</v>
      </c>
      <c r="B16">
        <f t="shared" si="0"/>
        <v>1.3</v>
      </c>
    </row>
    <row r="17" spans="1:2" x14ac:dyDescent="0.25">
      <c r="A17">
        <v>2.494155844155844</v>
      </c>
      <c r="B17">
        <f t="shared" si="0"/>
        <v>1.4000000000000001</v>
      </c>
    </row>
    <row r="18" spans="1:2" x14ac:dyDescent="0.25">
      <c r="A18">
        <v>2.4350649350649354</v>
      </c>
      <c r="B18">
        <f>B17+0.1</f>
        <v>1.5000000000000002</v>
      </c>
    </row>
    <row r="19" spans="1:2" x14ac:dyDescent="0.25">
      <c r="A19">
        <v>2.3759740259740258</v>
      </c>
      <c r="B19">
        <f>B18+0.1</f>
        <v>1.6000000000000003</v>
      </c>
    </row>
    <row r="20" spans="1:2" x14ac:dyDescent="0.25">
      <c r="A20">
        <v>2.3168831168831168</v>
      </c>
      <c r="B20">
        <f>B19+0.1</f>
        <v>1.7000000000000004</v>
      </c>
    </row>
    <row r="21" spans="1:2" x14ac:dyDescent="0.25">
      <c r="A21">
        <v>2.2577922077922077</v>
      </c>
      <c r="B21">
        <f>B20+0.1</f>
        <v>1.8000000000000005</v>
      </c>
    </row>
    <row r="22" spans="1:2" x14ac:dyDescent="0.25">
      <c r="A22">
        <v>2.1987012987012986</v>
      </c>
      <c r="B22">
        <f t="shared" ref="B22:B36" si="1">B21+0.1</f>
        <v>1.9000000000000006</v>
      </c>
    </row>
    <row r="23" spans="1:2" x14ac:dyDescent="0.25">
      <c r="A23">
        <v>2.1396103896103895</v>
      </c>
      <c r="B23">
        <f t="shared" si="1"/>
        <v>2.0000000000000004</v>
      </c>
    </row>
    <row r="24" spans="1:2" x14ac:dyDescent="0.25">
      <c r="A24">
        <v>2.08051948051948</v>
      </c>
      <c r="B24">
        <f t="shared" si="1"/>
        <v>2.1000000000000005</v>
      </c>
    </row>
    <row r="25" spans="1:2" x14ac:dyDescent="0.25">
      <c r="A25">
        <v>2.0214285714285714</v>
      </c>
      <c r="B25">
        <f t="shared" si="1"/>
        <v>2.2000000000000006</v>
      </c>
    </row>
    <row r="26" spans="1:2" x14ac:dyDescent="0.25">
      <c r="A26">
        <v>1.962337662337662</v>
      </c>
      <c r="B26">
        <f t="shared" si="1"/>
        <v>2.3000000000000007</v>
      </c>
    </row>
    <row r="27" spans="1:2" x14ac:dyDescent="0.25">
      <c r="A27">
        <v>1.903246753246753</v>
      </c>
      <c r="B27">
        <f t="shared" si="1"/>
        <v>2.4000000000000008</v>
      </c>
    </row>
    <row r="28" spans="1:2" x14ac:dyDescent="0.25">
      <c r="A28">
        <v>1.8441558441558437</v>
      </c>
      <c r="B28">
        <f t="shared" si="1"/>
        <v>2.5000000000000009</v>
      </c>
    </row>
    <row r="29" spans="1:2" x14ac:dyDescent="0.25">
      <c r="A29">
        <v>1.7850649350649346</v>
      </c>
      <c r="B29">
        <f t="shared" si="1"/>
        <v>2.600000000000001</v>
      </c>
    </row>
    <row r="30" spans="1:2" x14ac:dyDescent="0.25">
      <c r="A30">
        <v>1.7259740259740255</v>
      </c>
      <c r="B30">
        <f t="shared" si="1"/>
        <v>2.7000000000000011</v>
      </c>
    </row>
    <row r="31" spans="1:2" x14ac:dyDescent="0.25">
      <c r="A31">
        <v>1.6668831168831164</v>
      </c>
      <c r="B31">
        <f t="shared" si="1"/>
        <v>2.8000000000000012</v>
      </c>
    </row>
    <row r="32" spans="1:2" x14ac:dyDescent="0.25">
      <c r="A32">
        <v>1.6077922077922073</v>
      </c>
      <c r="B32">
        <f t="shared" si="1"/>
        <v>2.9000000000000012</v>
      </c>
    </row>
    <row r="33" spans="1:2" x14ac:dyDescent="0.25">
      <c r="A33">
        <v>1.5487012987012982</v>
      </c>
      <c r="B33">
        <f t="shared" si="1"/>
        <v>3.0000000000000013</v>
      </c>
    </row>
    <row r="34" spans="1:2" x14ac:dyDescent="0.25">
      <c r="A34">
        <v>1.4896103896103889</v>
      </c>
      <c r="B34">
        <f t="shared" si="1"/>
        <v>3.1000000000000014</v>
      </c>
    </row>
    <row r="35" spans="1:2" x14ac:dyDescent="0.25">
      <c r="A35">
        <v>1.4305194805194796</v>
      </c>
      <c r="B35">
        <f t="shared" si="1"/>
        <v>3.2000000000000015</v>
      </c>
    </row>
    <row r="36" spans="1:2" x14ac:dyDescent="0.25">
      <c r="A36">
        <v>1.3714285714285706</v>
      </c>
      <c r="B36">
        <f t="shared" si="1"/>
        <v>3.3000000000000016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Coincident Domains</vt:lpstr>
      <vt:lpstr>Shunt Resistors</vt:lpstr>
      <vt:lpstr>Domain Voltage Dividers</vt:lpstr>
      <vt:lpstr>Vadj Drive Guide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Daniel R. Moore</cp:lastModifiedBy>
  <dcterms:created xsi:type="dcterms:W3CDTF">2013-07-04T20:23:52Z</dcterms:created>
  <dcterms:modified xsi:type="dcterms:W3CDTF">2015-01-07T21:11:25Z</dcterms:modified>
</cp:coreProperties>
</file>