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600" windowHeight="9240" activeTab="3"/>
  </bookViews>
  <sheets>
    <sheet name="ENERO" sheetId="11" r:id="rId1"/>
    <sheet name="FEB" sheetId="4" r:id="rId2"/>
    <sheet name="MAR-AGO" sheetId="5" r:id="rId3"/>
    <sheet name="SEP" sheetId="13" r:id="rId4"/>
    <sheet name="OCT" sheetId="14" r:id="rId5"/>
  </sheets>
  <definedNames>
    <definedName name="_xlnm._FilterDatabase" localSheetId="0" hidden="1">ENERO!$A$1:$V$32</definedName>
    <definedName name="_xlnm._FilterDatabase" localSheetId="1" hidden="1">FEB!$A$1:$V$32</definedName>
    <definedName name="_xlnm._FilterDatabase" localSheetId="3" hidden="1">SEP!$A$1:$V$1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3" l="1"/>
  <c r="O12" i="13"/>
  <c r="P27" i="13" l="1"/>
  <c r="P30" i="13"/>
  <c r="P31" i="13"/>
  <c r="P29" i="13"/>
  <c r="O28" i="13"/>
  <c r="P22" i="13"/>
  <c r="P23" i="13"/>
  <c r="P24" i="13"/>
  <c r="P25" i="13"/>
  <c r="P26" i="13"/>
  <c r="P21" i="13"/>
  <c r="O20" i="13"/>
  <c r="O19" i="13"/>
  <c r="P16" i="13"/>
  <c r="P17" i="13"/>
  <c r="P18" i="13"/>
  <c r="P15" i="13"/>
  <c r="O14" i="13"/>
  <c r="P3" i="13"/>
  <c r="P4" i="13"/>
  <c r="P5" i="13"/>
  <c r="P6" i="13"/>
  <c r="P7" i="13"/>
  <c r="P8" i="13"/>
  <c r="P9" i="13"/>
  <c r="P10" i="13"/>
  <c r="P11" i="13"/>
  <c r="P12" i="13"/>
  <c r="P13" i="13"/>
  <c r="P2" i="13"/>
  <c r="Q32" i="13"/>
  <c r="M32" i="13"/>
  <c r="L32" i="13"/>
  <c r="R32" i="13" s="1"/>
  <c r="K32" i="13"/>
  <c r="J32" i="13"/>
  <c r="I32" i="13"/>
  <c r="G32" i="13"/>
  <c r="D32" i="13"/>
  <c r="N32" i="13"/>
  <c r="F12" i="5"/>
  <c r="B6" i="5"/>
  <c r="B8" i="5"/>
  <c r="B7" i="5"/>
  <c r="B3" i="5"/>
  <c r="B4" i="5"/>
  <c r="B5" i="5"/>
  <c r="H9" i="5"/>
  <c r="S32" i="13" l="1"/>
  <c r="P32" i="13"/>
  <c r="O32" i="13"/>
  <c r="H12" i="5"/>
  <c r="I9" i="5"/>
  <c r="L36" i="11"/>
  <c r="L35" i="11"/>
  <c r="I8" i="5"/>
  <c r="I7" i="5"/>
  <c r="I6" i="5"/>
  <c r="I5" i="5"/>
  <c r="I4" i="5"/>
  <c r="I3" i="5"/>
  <c r="D9" i="5"/>
  <c r="C9" i="5" l="1"/>
  <c r="O33" i="11" l="1"/>
  <c r="Q33" i="11"/>
  <c r="P33" i="11" s="1"/>
  <c r="M33" i="11"/>
  <c r="L33" i="11"/>
  <c r="K33" i="11"/>
  <c r="J33" i="11"/>
  <c r="I33" i="11"/>
  <c r="G33" i="11"/>
  <c r="D33" i="11"/>
  <c r="N33" i="11" l="1"/>
  <c r="R33" i="11"/>
  <c r="G35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S33" i="11" l="1"/>
  <c r="G33" i="4" l="1"/>
  <c r="D33" i="4" l="1"/>
  <c r="Q33" i="4"/>
  <c r="M33" i="4"/>
  <c r="L33" i="4"/>
  <c r="R33" i="4" s="1"/>
  <c r="K33" i="4"/>
  <c r="J33" i="4"/>
  <c r="I33" i="4"/>
  <c r="G35" i="4" s="1"/>
  <c r="N33" i="4"/>
  <c r="S33" i="4" l="1"/>
  <c r="P33" i="4"/>
  <c r="O33" i="4"/>
</calcChain>
</file>

<file path=xl/sharedStrings.xml><?xml version="1.0" encoding="utf-8"?>
<sst xmlns="http://schemas.openxmlformats.org/spreadsheetml/2006/main" count="547" uniqueCount="119">
  <si>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</si>
  <si>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</si>
  <si>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</si>
  <si>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</si>
  <si>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</si>
  <si>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</si>
  <si>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</si>
  <si>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</si>
  <si>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</si>
  <si>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</si>
  <si>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</si>
  <si>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</si>
  <si>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</si>
  <si>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</si>
  <si>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</si>
  <si>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</si>
  <si>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</si>
  <si>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</si>
  <si>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</si>
  <si>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</si>
  <si>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</si>
  <si>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Hotel</t>
  </si>
  <si>
    <t>3 Estrellas</t>
  </si>
  <si>
    <t>Por persona</t>
  </si>
  <si>
    <t>validado</t>
  </si>
  <si>
    <t>Revocar</t>
  </si>
  <si>
    <t>TOTAL</t>
  </si>
  <si>
    <t>Por habitación</t>
  </si>
  <si>
    <t>tarifa habitacion</t>
  </si>
  <si>
    <t>HOTEL CALUVA</t>
  </si>
  <si>
    <t>EST PROM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</si>
  <si>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</si>
  <si>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</si>
  <si>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</si>
  <si>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</si>
  <si>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</si>
  <si>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</si>
  <si>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</si>
  <si>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</si>
  <si>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</si>
  <si>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</si>
  <si>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</si>
  <si>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</si>
  <si>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</si>
  <si>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</si>
  <si>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</si>
  <si>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</si>
  <si>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</si>
  <si>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</si>
  <si>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</si>
  <si>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</si>
  <si>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</si>
  <si>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</si>
  <si>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</si>
  <si>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</si>
  <si>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</si>
  <si>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</si>
  <si>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</si>
  <si>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</si>
  <si>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</si>
  <si>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</si>
  <si>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</si>
  <si>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TAR PER</t>
  </si>
  <si>
    <t>*****</t>
  </si>
  <si>
    <t>AGOSTO</t>
  </si>
  <si>
    <t>JULIO</t>
  </si>
  <si>
    <t>*******</t>
  </si>
  <si>
    <t>JUNIO</t>
  </si>
  <si>
    <t>MAYO</t>
  </si>
  <si>
    <t>******</t>
  </si>
  <si>
    <t>ABRIL</t>
  </si>
  <si>
    <t>MARZO</t>
  </si>
  <si>
    <t>POR PERSONA</t>
  </si>
  <si>
    <t>POR HABITACIÓN</t>
  </si>
  <si>
    <t>PERNOCTACIONES (Número de huespedes que pernoctaron en el hotel)</t>
  </si>
  <si>
    <t>VENTAS NETAS</t>
  </si>
  <si>
    <t>TARIFA PROMEDIO</t>
  </si>
  <si>
    <t>TIPO DE TARIFA</t>
  </si>
  <si>
    <t>Nº DE HABITACIONES DISPONIBLES</t>
  </si>
  <si>
    <t>Nº DE HABITACIONES OCUPADAS</t>
  </si>
  <si>
    <t>Nº DE HABITACIONES DEL HOTEL</t>
  </si>
  <si>
    <t>MES</t>
  </si>
  <si>
    <t>29/09/2020</t>
  </si>
  <si>
    <t>36,84 %</t>
  </si>
  <si>
    <t>28/09/2020</t>
  </si>
  <si>
    <t>42,11 %</t>
  </si>
  <si>
    <t>27/09/2020</t>
  </si>
  <si>
    <t>10,53 %</t>
  </si>
  <si>
    <t>25/09/2020</t>
  </si>
  <si>
    <t>63,16 %</t>
  </si>
  <si>
    <t>24/09/2020</t>
  </si>
  <si>
    <t>23/09/2020</t>
  </si>
  <si>
    <t>47,37 %</t>
  </si>
  <si>
    <t>22/09/2020</t>
  </si>
  <si>
    <t>21/09/2020</t>
  </si>
  <si>
    <t>31,58 %</t>
  </si>
  <si>
    <t>20/09/2020</t>
  </si>
  <si>
    <t>5,26 %</t>
  </si>
  <si>
    <t>19/09/2020</t>
  </si>
  <si>
    <t>18/09/2020</t>
  </si>
  <si>
    <t>21,05 %</t>
  </si>
  <si>
    <t>17/09/2020</t>
  </si>
  <si>
    <t>16/09/2020</t>
  </si>
  <si>
    <t>14/09/2020</t>
  </si>
  <si>
    <t>13/09/2020</t>
  </si>
  <si>
    <t>12/09/2020</t>
  </si>
  <si>
    <t>11/09/2020</t>
  </si>
  <si>
    <t>10/09/2020</t>
  </si>
  <si>
    <t>57,89 %</t>
  </si>
  <si>
    <t>09/09/2020</t>
  </si>
  <si>
    <t>08/09/2020</t>
  </si>
  <si>
    <t>07/09/2020</t>
  </si>
  <si>
    <t>52,63 %</t>
  </si>
  <si>
    <t>06/09/2020</t>
  </si>
  <si>
    <t>05/09/2020</t>
  </si>
  <si>
    <t>04/09/2020</t>
  </si>
  <si>
    <t>03/09/2020</t>
  </si>
  <si>
    <t>02/09/2020</t>
  </si>
  <si>
    <t>01/09/2020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</si>
</sst>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0" fillId="3" borderId="0" xfId="0" applyFill="1"/>
    <xf numFmtId="2" fontId="0" fillId="3" borderId="2" xfId="0" applyNumberFormat="1" applyFill="1" applyBorder="1"/>
    <xf numFmtId="0" fontId="0" fillId="0" borderId="0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0" fontId="3" fillId="0" borderId="4" xfId="0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3" fillId="3" borderId="4" xfId="0" applyFont="1" applyFill="1" applyBorder="1"/>
    <xf numFmtId="2" fontId="0" fillId="3" borderId="4" xfId="0" applyNumberFormat="1" applyFont="1" applyFill="1" applyBorder="1"/>
    <xf numFmtId="14" fontId="0" fillId="0" borderId="4" xfId="0" applyNumberFormat="1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ont="1" applyFill="1" applyBorder="1"/>
    <xf numFmtId="0" fontId="4" fillId="0" borderId="4" xfId="0" applyFont="1" applyFill="1" applyBorder="1"/>
    <xf numFmtId="0" fontId="4" fillId="3" borderId="4" xfId="0" applyFont="1" applyFill="1" applyBorder="1"/>
    <xf numFmtId="1" fontId="0" fillId="0" borderId="4" xfId="0" applyNumberFormat="1" applyBorder="1"/>
    <xf numFmtId="0" fontId="0" fillId="0" borderId="4" xfId="0" applyBorder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0" xfId="0" applyNumberFormat="1" applyFill="1"/>
    <xf numFmtId="2" fontId="0" fillId="0" borderId="0" xfId="0" applyNumberFormat="1" applyFont="1" applyFill="1" applyBorder="1"/>
    <xf numFmtId="0" fontId="5" fillId="0" borderId="0" xfId="0" applyFont="1" applyFill="1"/>
    <xf numFmtId="0" fontId="2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10" fontId="0" fillId="2" borderId="4" xfId="1" applyNumberFormat="1" applyFont="1" applyFill="1" applyBorder="1"/>
    <xf numFmtId="14" fontId="0" fillId="0" borderId="4" xfId="0" applyNumberFormat="1" applyFont="1" applyFill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pane ySplit="1" topLeftCell="A24" activePane="bottomLeft" state="frozen"/>
      <selection pane="bottomLeft" activeCell="K34" sqref="K34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62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 x14ac:dyDescent="0.25">
      <c r="A2" s="10" t="s">
        <v>29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61</v>
      </c>
      <c r="G2" s="11">
        <v>2</v>
      </c>
      <c r="H2" s="11">
        <v>1</v>
      </c>
      <c r="I2" s="11">
        <v>3</v>
      </c>
      <c r="J2" s="11">
        <v>2</v>
      </c>
      <c r="K2" s="11">
        <v>0</v>
      </c>
      <c r="L2" s="11">
        <v>3</v>
      </c>
      <c r="M2" s="11">
        <v>19</v>
      </c>
      <c r="N2" s="10" t="s">
        <v>27</v>
      </c>
      <c r="O2" s="14">
        <v>15</v>
      </c>
      <c r="P2" s="16">
        <f>Q2/I2</f>
        <v>15</v>
      </c>
      <c r="Q2" s="14">
        <v>45</v>
      </c>
      <c r="R2" s="13">
        <v>0.15790000000000001</v>
      </c>
      <c r="S2" s="14">
        <v>2.37</v>
      </c>
      <c r="T2" s="11">
        <v>4</v>
      </c>
      <c r="U2" s="10" t="s">
        <v>24</v>
      </c>
      <c r="V2" s="10" t="s">
        <v>25</v>
      </c>
    </row>
    <row r="3" spans="1:22" x14ac:dyDescent="0.25">
      <c r="A3" s="10" t="s">
        <v>29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60</v>
      </c>
      <c r="G3" s="11">
        <v>12</v>
      </c>
      <c r="H3" s="11">
        <v>2</v>
      </c>
      <c r="I3" s="11">
        <v>14</v>
      </c>
      <c r="J3" s="11">
        <v>12</v>
      </c>
      <c r="K3" s="11">
        <v>0</v>
      </c>
      <c r="L3" s="11">
        <v>10</v>
      </c>
      <c r="M3" s="11">
        <v>19</v>
      </c>
      <c r="N3" s="10" t="s">
        <v>27</v>
      </c>
      <c r="O3" s="14">
        <v>20</v>
      </c>
      <c r="P3" s="16">
        <f t="shared" ref="P3:P32" si="0">Q3/I3</f>
        <v>14.285714285714286</v>
      </c>
      <c r="Q3" s="14">
        <v>200</v>
      </c>
      <c r="R3" s="13">
        <v>0.52629999999999999</v>
      </c>
      <c r="S3" s="14">
        <v>10.53</v>
      </c>
      <c r="T3" s="11">
        <v>4</v>
      </c>
      <c r="U3" s="10" t="s">
        <v>24</v>
      </c>
      <c r="V3" s="10" t="s">
        <v>25</v>
      </c>
    </row>
    <row r="4" spans="1:22" x14ac:dyDescent="0.25">
      <c r="A4" s="10" t="s">
        <v>29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59</v>
      </c>
      <c r="G4" s="11">
        <v>1</v>
      </c>
      <c r="H4" s="11">
        <v>12</v>
      </c>
      <c r="I4" s="11">
        <v>12</v>
      </c>
      <c r="J4" s="11">
        <v>1</v>
      </c>
      <c r="K4" s="11">
        <v>0</v>
      </c>
      <c r="L4" s="11">
        <v>12</v>
      </c>
      <c r="M4" s="11">
        <v>19</v>
      </c>
      <c r="N4" s="10" t="s">
        <v>27</v>
      </c>
      <c r="O4" s="14">
        <v>15</v>
      </c>
      <c r="P4" s="16">
        <f t="shared" si="0"/>
        <v>15</v>
      </c>
      <c r="Q4" s="14">
        <v>180</v>
      </c>
      <c r="R4" s="13">
        <v>0.63160000000000005</v>
      </c>
      <c r="S4" s="14">
        <v>9.4700000000000006</v>
      </c>
      <c r="T4" s="11">
        <v>4</v>
      </c>
      <c r="U4" s="10" t="s">
        <v>24</v>
      </c>
      <c r="V4" s="10" t="s">
        <v>25</v>
      </c>
    </row>
    <row r="5" spans="1:22" x14ac:dyDescent="0.25">
      <c r="A5" s="10" t="s">
        <v>29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58</v>
      </c>
      <c r="G5" s="11">
        <v>10</v>
      </c>
      <c r="H5" s="11">
        <v>1</v>
      </c>
      <c r="I5" s="11">
        <v>10</v>
      </c>
      <c r="J5" s="11">
        <v>10</v>
      </c>
      <c r="K5" s="11">
        <v>0</v>
      </c>
      <c r="L5" s="11">
        <v>5</v>
      </c>
      <c r="M5" s="11">
        <v>19</v>
      </c>
      <c r="N5" s="10" t="s">
        <v>27</v>
      </c>
      <c r="O5" s="14">
        <v>15</v>
      </c>
      <c r="P5" s="16">
        <f t="shared" si="0"/>
        <v>7.5</v>
      </c>
      <c r="Q5" s="14">
        <v>75</v>
      </c>
      <c r="R5" s="13">
        <v>0.26319999999999999</v>
      </c>
      <c r="S5" s="14">
        <v>3.95</v>
      </c>
      <c r="T5" s="11">
        <v>4</v>
      </c>
      <c r="U5" s="10" t="s">
        <v>24</v>
      </c>
      <c r="V5" s="10" t="s">
        <v>25</v>
      </c>
    </row>
    <row r="6" spans="1:22" x14ac:dyDescent="0.25">
      <c r="A6" s="10" t="s">
        <v>29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57</v>
      </c>
      <c r="G6" s="11">
        <v>5</v>
      </c>
      <c r="H6" s="11">
        <v>10</v>
      </c>
      <c r="I6" s="11">
        <v>10</v>
      </c>
      <c r="J6" s="11">
        <v>5</v>
      </c>
      <c r="K6" s="11">
        <v>0</v>
      </c>
      <c r="L6" s="11">
        <v>10</v>
      </c>
      <c r="M6" s="11">
        <v>19</v>
      </c>
      <c r="N6" s="10" t="s">
        <v>27</v>
      </c>
      <c r="O6" s="14">
        <v>15</v>
      </c>
      <c r="P6" s="16">
        <f t="shared" si="0"/>
        <v>15</v>
      </c>
      <c r="Q6" s="14">
        <v>150</v>
      </c>
      <c r="R6" s="13">
        <v>0.52629999999999999</v>
      </c>
      <c r="S6" s="14">
        <v>7.89</v>
      </c>
      <c r="T6" s="11">
        <v>4</v>
      </c>
      <c r="U6" s="10" t="s">
        <v>24</v>
      </c>
      <c r="V6" s="10" t="s">
        <v>25</v>
      </c>
    </row>
    <row r="7" spans="1:22" x14ac:dyDescent="0.25">
      <c r="A7" s="10" t="s">
        <v>29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56</v>
      </c>
      <c r="G7" s="11">
        <v>7</v>
      </c>
      <c r="H7" s="11">
        <v>5</v>
      </c>
      <c r="I7" s="11">
        <v>6</v>
      </c>
      <c r="J7" s="11">
        <v>7</v>
      </c>
      <c r="K7" s="11">
        <v>0</v>
      </c>
      <c r="L7" s="11">
        <v>6</v>
      </c>
      <c r="M7" s="11">
        <v>19</v>
      </c>
      <c r="N7" s="10" t="s">
        <v>27</v>
      </c>
      <c r="O7" s="14">
        <v>15</v>
      </c>
      <c r="P7" s="16">
        <f t="shared" si="0"/>
        <v>15</v>
      </c>
      <c r="Q7" s="14">
        <v>90</v>
      </c>
      <c r="R7" s="13">
        <v>0.31580000000000003</v>
      </c>
      <c r="S7" s="14">
        <v>4.74</v>
      </c>
      <c r="T7" s="11">
        <v>4</v>
      </c>
      <c r="U7" s="10" t="s">
        <v>24</v>
      </c>
      <c r="V7" s="10" t="s">
        <v>25</v>
      </c>
    </row>
    <row r="8" spans="1:22" x14ac:dyDescent="0.25">
      <c r="A8" s="10" t="s">
        <v>29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55</v>
      </c>
      <c r="G8" s="11">
        <v>14</v>
      </c>
      <c r="H8" s="11">
        <v>16</v>
      </c>
      <c r="I8" s="11">
        <v>17</v>
      </c>
      <c r="J8" s="11">
        <v>7</v>
      </c>
      <c r="K8" s="11">
        <v>7</v>
      </c>
      <c r="L8" s="11">
        <v>9</v>
      </c>
      <c r="M8" s="11">
        <v>19</v>
      </c>
      <c r="N8" s="10" t="s">
        <v>27</v>
      </c>
      <c r="O8" s="14">
        <v>16</v>
      </c>
      <c r="P8" s="16">
        <f t="shared" si="0"/>
        <v>8.4705882352941178</v>
      </c>
      <c r="Q8" s="14">
        <v>144</v>
      </c>
      <c r="R8" s="13">
        <v>0.47370000000000001</v>
      </c>
      <c r="S8" s="14">
        <v>7.58</v>
      </c>
      <c r="T8" s="11">
        <v>4</v>
      </c>
      <c r="U8" s="10" t="s">
        <v>24</v>
      </c>
      <c r="V8" s="10" t="s">
        <v>25</v>
      </c>
    </row>
    <row r="9" spans="1:22" x14ac:dyDescent="0.25">
      <c r="A9" s="10" t="s">
        <v>29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54</v>
      </c>
      <c r="G9" s="11">
        <v>12</v>
      </c>
      <c r="H9" s="11">
        <v>5</v>
      </c>
      <c r="I9" s="11">
        <v>14</v>
      </c>
      <c r="J9" s="11">
        <v>11</v>
      </c>
      <c r="K9" s="11">
        <v>1</v>
      </c>
      <c r="L9" s="11">
        <v>14</v>
      </c>
      <c r="M9" s="11">
        <v>19</v>
      </c>
      <c r="N9" s="10" t="s">
        <v>27</v>
      </c>
      <c r="O9" s="14">
        <v>15</v>
      </c>
      <c r="P9" s="16">
        <f t="shared" si="0"/>
        <v>15</v>
      </c>
      <c r="Q9" s="14">
        <v>210</v>
      </c>
      <c r="R9" s="13">
        <v>0.73680000000000001</v>
      </c>
      <c r="S9" s="14">
        <v>11.05</v>
      </c>
      <c r="T9" s="11">
        <v>4</v>
      </c>
      <c r="U9" s="10" t="s">
        <v>24</v>
      </c>
      <c r="V9" s="10" t="s">
        <v>25</v>
      </c>
    </row>
    <row r="10" spans="1:22" x14ac:dyDescent="0.25">
      <c r="A10" s="10" t="s">
        <v>29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53</v>
      </c>
      <c r="G10" s="11">
        <v>0</v>
      </c>
      <c r="H10" s="11">
        <v>0</v>
      </c>
      <c r="I10" s="11">
        <v>12</v>
      </c>
      <c r="J10" s="11">
        <v>0</v>
      </c>
      <c r="K10" s="11">
        <v>0</v>
      </c>
      <c r="L10" s="11">
        <v>12</v>
      </c>
      <c r="M10" s="11">
        <v>19</v>
      </c>
      <c r="N10" s="10" t="s">
        <v>27</v>
      </c>
      <c r="O10" s="14">
        <v>20</v>
      </c>
      <c r="P10" s="16">
        <f t="shared" si="0"/>
        <v>20</v>
      </c>
      <c r="Q10" s="14">
        <v>240</v>
      </c>
      <c r="R10" s="13">
        <v>0.63160000000000005</v>
      </c>
      <c r="S10" s="14">
        <v>12.63</v>
      </c>
      <c r="T10" s="11">
        <v>4</v>
      </c>
      <c r="U10" s="10" t="s">
        <v>24</v>
      </c>
      <c r="V10" s="10" t="s">
        <v>25</v>
      </c>
    </row>
    <row r="11" spans="1:22" x14ac:dyDescent="0.25">
      <c r="A11" s="10" t="s">
        <v>29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52</v>
      </c>
      <c r="G11" s="11">
        <v>9</v>
      </c>
      <c r="H11" s="11">
        <v>7</v>
      </c>
      <c r="I11" s="11">
        <v>12</v>
      </c>
      <c r="J11" s="11">
        <v>9</v>
      </c>
      <c r="K11" s="11">
        <v>0</v>
      </c>
      <c r="L11" s="11">
        <v>12</v>
      </c>
      <c r="M11" s="11">
        <v>19</v>
      </c>
      <c r="N11" s="10" t="s">
        <v>27</v>
      </c>
      <c r="O11" s="14">
        <v>16</v>
      </c>
      <c r="P11" s="16">
        <f t="shared" si="0"/>
        <v>16</v>
      </c>
      <c r="Q11" s="14">
        <v>192</v>
      </c>
      <c r="R11" s="13">
        <v>0.63160000000000005</v>
      </c>
      <c r="S11" s="14">
        <v>10.11</v>
      </c>
      <c r="T11" s="11">
        <v>4</v>
      </c>
      <c r="U11" s="10" t="s">
        <v>24</v>
      </c>
      <c r="V11" s="10" t="s">
        <v>25</v>
      </c>
    </row>
    <row r="12" spans="1:22" x14ac:dyDescent="0.25">
      <c r="A12" s="10" t="s">
        <v>29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51</v>
      </c>
      <c r="G12" s="11">
        <v>8</v>
      </c>
      <c r="H12" s="11">
        <v>5</v>
      </c>
      <c r="I12" s="11">
        <v>9</v>
      </c>
      <c r="J12" s="11">
        <v>8</v>
      </c>
      <c r="K12" s="11">
        <v>0</v>
      </c>
      <c r="L12" s="11">
        <v>9</v>
      </c>
      <c r="M12" s="11">
        <v>19</v>
      </c>
      <c r="N12" s="10" t="s">
        <v>27</v>
      </c>
      <c r="O12" s="14">
        <v>16</v>
      </c>
      <c r="P12" s="16">
        <f t="shared" si="0"/>
        <v>16</v>
      </c>
      <c r="Q12" s="14">
        <v>144</v>
      </c>
      <c r="R12" s="13">
        <v>0.47370000000000001</v>
      </c>
      <c r="S12" s="14">
        <v>7.58</v>
      </c>
      <c r="T12" s="11">
        <v>4</v>
      </c>
      <c r="U12" s="10" t="s">
        <v>24</v>
      </c>
      <c r="V12" s="10" t="s">
        <v>25</v>
      </c>
    </row>
    <row r="13" spans="1:22" x14ac:dyDescent="0.25">
      <c r="A13" s="10" t="s">
        <v>29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50</v>
      </c>
      <c r="G13" s="11">
        <v>8</v>
      </c>
      <c r="H13" s="11">
        <v>2</v>
      </c>
      <c r="I13" s="11">
        <v>8</v>
      </c>
      <c r="J13" s="11">
        <v>8</v>
      </c>
      <c r="K13" s="11">
        <v>0</v>
      </c>
      <c r="L13" s="11">
        <v>8</v>
      </c>
      <c r="M13" s="11">
        <v>19</v>
      </c>
      <c r="N13" s="10" t="s">
        <v>27</v>
      </c>
      <c r="O13" s="14">
        <v>16</v>
      </c>
      <c r="P13" s="16">
        <f t="shared" si="0"/>
        <v>16</v>
      </c>
      <c r="Q13" s="14">
        <v>128</v>
      </c>
      <c r="R13" s="13">
        <v>0.42109999999999997</v>
      </c>
      <c r="S13" s="14">
        <v>6.74</v>
      </c>
      <c r="T13" s="11">
        <v>4</v>
      </c>
      <c r="U13" s="10" t="s">
        <v>24</v>
      </c>
      <c r="V13" s="10" t="s">
        <v>25</v>
      </c>
    </row>
    <row r="14" spans="1:22" x14ac:dyDescent="0.25">
      <c r="A14" s="10" t="s">
        <v>29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49</v>
      </c>
      <c r="G14" s="11">
        <v>8</v>
      </c>
      <c r="H14" s="11">
        <v>6</v>
      </c>
      <c r="I14" s="11">
        <v>8</v>
      </c>
      <c r="J14" s="11">
        <v>8</v>
      </c>
      <c r="K14" s="11">
        <v>0</v>
      </c>
      <c r="L14" s="11">
        <v>12</v>
      </c>
      <c r="M14" s="11">
        <v>19</v>
      </c>
      <c r="N14" s="10" t="s">
        <v>27</v>
      </c>
      <c r="O14" s="14">
        <v>16</v>
      </c>
      <c r="P14" s="16">
        <f t="shared" si="0"/>
        <v>24</v>
      </c>
      <c r="Q14" s="14">
        <v>192</v>
      </c>
      <c r="R14" s="13">
        <v>0.63160000000000005</v>
      </c>
      <c r="S14" s="14">
        <v>10.11</v>
      </c>
      <c r="T14" s="11">
        <v>4</v>
      </c>
      <c r="U14" s="10" t="s">
        <v>24</v>
      </c>
      <c r="V14" s="10" t="s">
        <v>25</v>
      </c>
    </row>
    <row r="15" spans="1:22" x14ac:dyDescent="0.25">
      <c r="A15" s="10" t="s">
        <v>29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48</v>
      </c>
      <c r="G15" s="11">
        <v>16</v>
      </c>
      <c r="H15" s="11">
        <v>10</v>
      </c>
      <c r="I15" s="11">
        <v>12</v>
      </c>
      <c r="J15" s="11">
        <v>16</v>
      </c>
      <c r="K15" s="11">
        <v>0</v>
      </c>
      <c r="L15" s="11">
        <v>12</v>
      </c>
      <c r="M15" s="11">
        <v>19</v>
      </c>
      <c r="N15" s="10" t="s">
        <v>27</v>
      </c>
      <c r="O15" s="14">
        <v>16</v>
      </c>
      <c r="P15" s="16">
        <f t="shared" si="0"/>
        <v>16</v>
      </c>
      <c r="Q15" s="14">
        <v>192</v>
      </c>
      <c r="R15" s="13">
        <v>0.63160000000000005</v>
      </c>
      <c r="S15" s="14">
        <v>10.11</v>
      </c>
      <c r="T15" s="11">
        <v>4</v>
      </c>
      <c r="U15" s="10" t="s">
        <v>24</v>
      </c>
      <c r="V15" s="10" t="s">
        <v>25</v>
      </c>
    </row>
    <row r="16" spans="1:22" x14ac:dyDescent="0.25">
      <c r="A16" s="10" t="s">
        <v>29</v>
      </c>
      <c r="B16" s="10" t="s">
        <v>21</v>
      </c>
      <c r="C16" s="10" t="s">
        <v>22</v>
      </c>
      <c r="D16" s="11">
        <v>19</v>
      </c>
      <c r="E16" s="11">
        <v>40</v>
      </c>
      <c r="F16" s="10" t="s">
        <v>47</v>
      </c>
      <c r="G16" s="11">
        <v>15</v>
      </c>
      <c r="H16" s="11">
        <v>12</v>
      </c>
      <c r="I16" s="11">
        <v>16</v>
      </c>
      <c r="J16" s="11">
        <v>15</v>
      </c>
      <c r="K16" s="11">
        <v>0</v>
      </c>
      <c r="L16" s="11">
        <v>15</v>
      </c>
      <c r="M16" s="11">
        <v>19</v>
      </c>
      <c r="N16" s="10" t="s">
        <v>27</v>
      </c>
      <c r="O16" s="14">
        <v>16</v>
      </c>
      <c r="P16" s="16">
        <f t="shared" si="0"/>
        <v>16</v>
      </c>
      <c r="Q16" s="14">
        <v>256</v>
      </c>
      <c r="R16" s="13">
        <v>0.78949999999999998</v>
      </c>
      <c r="S16" s="14">
        <v>13.47</v>
      </c>
      <c r="T16" s="11">
        <v>4</v>
      </c>
      <c r="U16" s="10" t="s">
        <v>24</v>
      </c>
      <c r="V16" s="10" t="s">
        <v>25</v>
      </c>
    </row>
    <row r="17" spans="1:22" x14ac:dyDescent="0.25">
      <c r="A17" s="10" t="s">
        <v>29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46</v>
      </c>
      <c r="G17" s="11">
        <v>14</v>
      </c>
      <c r="H17" s="11">
        <v>10</v>
      </c>
      <c r="I17" s="11">
        <v>15</v>
      </c>
      <c r="J17" s="11">
        <v>14</v>
      </c>
      <c r="K17" s="11">
        <v>0</v>
      </c>
      <c r="L17" s="11">
        <v>15</v>
      </c>
      <c r="M17" s="11">
        <v>19</v>
      </c>
      <c r="N17" s="10" t="s">
        <v>27</v>
      </c>
      <c r="O17" s="14">
        <v>16</v>
      </c>
      <c r="P17" s="16">
        <f t="shared" si="0"/>
        <v>16</v>
      </c>
      <c r="Q17" s="14">
        <v>240</v>
      </c>
      <c r="R17" s="13">
        <v>0.78949999999999998</v>
      </c>
      <c r="S17" s="14">
        <v>12.63</v>
      </c>
      <c r="T17" s="11">
        <v>4</v>
      </c>
      <c r="U17" s="10" t="s">
        <v>24</v>
      </c>
      <c r="V17" s="10" t="s">
        <v>25</v>
      </c>
    </row>
    <row r="18" spans="1:22" x14ac:dyDescent="0.25">
      <c r="A18" s="10" t="s">
        <v>29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45</v>
      </c>
      <c r="G18" s="11">
        <v>3</v>
      </c>
      <c r="H18" s="11">
        <v>13</v>
      </c>
      <c r="I18" s="11">
        <v>4</v>
      </c>
      <c r="J18" s="11">
        <v>3</v>
      </c>
      <c r="K18" s="11">
        <v>0</v>
      </c>
      <c r="L18" s="11">
        <v>3</v>
      </c>
      <c r="M18" s="11">
        <v>19</v>
      </c>
      <c r="N18" s="10" t="s">
        <v>27</v>
      </c>
      <c r="O18" s="14">
        <v>16</v>
      </c>
      <c r="P18" s="16">
        <f t="shared" si="0"/>
        <v>12</v>
      </c>
      <c r="Q18" s="14">
        <v>48</v>
      </c>
      <c r="R18" s="13">
        <v>0.15790000000000001</v>
      </c>
      <c r="S18" s="14">
        <v>2.5299999999999998</v>
      </c>
      <c r="T18" s="11">
        <v>4</v>
      </c>
      <c r="U18" s="10" t="s">
        <v>24</v>
      </c>
      <c r="V18" s="10" t="s">
        <v>25</v>
      </c>
    </row>
    <row r="19" spans="1:22" x14ac:dyDescent="0.25">
      <c r="A19" s="10" t="s">
        <v>29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44</v>
      </c>
      <c r="G19" s="11">
        <v>1</v>
      </c>
      <c r="H19" s="11">
        <v>2</v>
      </c>
      <c r="I19" s="11">
        <v>3</v>
      </c>
      <c r="J19" s="11">
        <v>1</v>
      </c>
      <c r="K19" s="11">
        <v>0</v>
      </c>
      <c r="L19" s="11">
        <v>3</v>
      </c>
      <c r="M19" s="11">
        <v>19</v>
      </c>
      <c r="N19" s="10" t="s">
        <v>27</v>
      </c>
      <c r="O19" s="14">
        <v>16</v>
      </c>
      <c r="P19" s="16">
        <f t="shared" si="0"/>
        <v>16</v>
      </c>
      <c r="Q19" s="14">
        <v>48</v>
      </c>
      <c r="R19" s="13">
        <v>0.15790000000000001</v>
      </c>
      <c r="S19" s="14">
        <v>2.5299999999999998</v>
      </c>
      <c r="T19" s="11">
        <v>4</v>
      </c>
      <c r="U19" s="10" t="s">
        <v>24</v>
      </c>
      <c r="V19" s="10" t="s">
        <v>25</v>
      </c>
    </row>
    <row r="20" spans="1:22" x14ac:dyDescent="0.25">
      <c r="A20" s="10" t="s">
        <v>29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43</v>
      </c>
      <c r="G20" s="11">
        <v>2</v>
      </c>
      <c r="H20" s="11">
        <v>1</v>
      </c>
      <c r="I20" s="11">
        <v>2</v>
      </c>
      <c r="J20" s="11">
        <v>2</v>
      </c>
      <c r="K20" s="11">
        <v>0</v>
      </c>
      <c r="L20" s="11">
        <v>2</v>
      </c>
      <c r="M20" s="11">
        <v>19</v>
      </c>
      <c r="N20" s="10" t="s">
        <v>27</v>
      </c>
      <c r="O20" s="14">
        <v>16</v>
      </c>
      <c r="P20" s="16">
        <f t="shared" si="0"/>
        <v>16</v>
      </c>
      <c r="Q20" s="14">
        <v>32</v>
      </c>
      <c r="R20" s="13">
        <v>0.1053</v>
      </c>
      <c r="S20" s="14">
        <v>1.68</v>
      </c>
      <c r="T20" s="11">
        <v>4</v>
      </c>
      <c r="U20" s="10" t="s">
        <v>24</v>
      </c>
      <c r="V20" s="10" t="s">
        <v>25</v>
      </c>
    </row>
    <row r="21" spans="1:22" x14ac:dyDescent="0.25">
      <c r="A21" s="10" t="s">
        <v>29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42</v>
      </c>
      <c r="G21" s="11">
        <v>1</v>
      </c>
      <c r="H21" s="11">
        <v>2</v>
      </c>
      <c r="I21" s="11">
        <v>2</v>
      </c>
      <c r="J21" s="11">
        <v>1</v>
      </c>
      <c r="K21" s="11">
        <v>0</v>
      </c>
      <c r="L21" s="11">
        <v>2</v>
      </c>
      <c r="M21" s="11">
        <v>19</v>
      </c>
      <c r="N21" s="10" t="s">
        <v>27</v>
      </c>
      <c r="O21" s="14">
        <v>16</v>
      </c>
      <c r="P21" s="16">
        <f t="shared" si="0"/>
        <v>16</v>
      </c>
      <c r="Q21" s="14">
        <v>32</v>
      </c>
      <c r="R21" s="13">
        <v>0.1053</v>
      </c>
      <c r="S21" s="14">
        <v>1.68</v>
      </c>
      <c r="T21" s="11">
        <v>4</v>
      </c>
      <c r="U21" s="10" t="s">
        <v>24</v>
      </c>
      <c r="V21" s="10" t="s">
        <v>25</v>
      </c>
    </row>
    <row r="22" spans="1:22" x14ac:dyDescent="0.25">
      <c r="A22" s="10" t="s">
        <v>29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41</v>
      </c>
      <c r="G22" s="11">
        <v>11</v>
      </c>
      <c r="H22" s="11">
        <v>1</v>
      </c>
      <c r="I22" s="11">
        <v>11</v>
      </c>
      <c r="J22" s="11">
        <v>11</v>
      </c>
      <c r="K22" s="11">
        <v>0</v>
      </c>
      <c r="L22" s="11">
        <v>11</v>
      </c>
      <c r="M22" s="11">
        <v>19</v>
      </c>
      <c r="N22" s="10" t="s">
        <v>27</v>
      </c>
      <c r="O22" s="14">
        <v>16</v>
      </c>
      <c r="P22" s="16">
        <f t="shared" si="0"/>
        <v>16</v>
      </c>
      <c r="Q22" s="14">
        <v>176</v>
      </c>
      <c r="R22" s="13">
        <v>0.57889999999999997</v>
      </c>
      <c r="S22" s="14">
        <v>9.26</v>
      </c>
      <c r="T22" s="11">
        <v>4</v>
      </c>
      <c r="U22" s="10" t="s">
        <v>24</v>
      </c>
      <c r="V22" s="10" t="s">
        <v>25</v>
      </c>
    </row>
    <row r="23" spans="1:22" x14ac:dyDescent="0.25">
      <c r="A23" s="10" t="s">
        <v>29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40</v>
      </c>
      <c r="G23" s="11">
        <v>12</v>
      </c>
      <c r="H23" s="11">
        <v>5</v>
      </c>
      <c r="I23" s="11">
        <v>11</v>
      </c>
      <c r="J23" s="11">
        <v>12</v>
      </c>
      <c r="K23" s="11">
        <v>0</v>
      </c>
      <c r="L23" s="11">
        <v>12</v>
      </c>
      <c r="M23" s="11">
        <v>19</v>
      </c>
      <c r="N23" s="10" t="s">
        <v>27</v>
      </c>
      <c r="O23" s="14">
        <v>16</v>
      </c>
      <c r="P23" s="16">
        <f t="shared" si="0"/>
        <v>17.454545454545453</v>
      </c>
      <c r="Q23" s="14">
        <v>192</v>
      </c>
      <c r="R23" s="13">
        <v>0.63160000000000005</v>
      </c>
      <c r="S23" s="14">
        <v>10.11</v>
      </c>
      <c r="T23" s="11">
        <v>4</v>
      </c>
      <c r="U23" s="10" t="s">
        <v>24</v>
      </c>
      <c r="V23" s="10" t="s">
        <v>25</v>
      </c>
    </row>
    <row r="24" spans="1:22" x14ac:dyDescent="0.25">
      <c r="A24" s="10" t="s">
        <v>29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39</v>
      </c>
      <c r="G24" s="11">
        <v>12</v>
      </c>
      <c r="H24" s="11">
        <v>7</v>
      </c>
      <c r="I24" s="11">
        <v>12</v>
      </c>
      <c r="J24" s="11">
        <v>10</v>
      </c>
      <c r="K24" s="11">
        <v>2</v>
      </c>
      <c r="L24" s="11">
        <v>15</v>
      </c>
      <c r="M24" s="11">
        <v>16</v>
      </c>
      <c r="N24" s="10" t="s">
        <v>27</v>
      </c>
      <c r="O24" s="14">
        <v>16</v>
      </c>
      <c r="P24" s="16">
        <f t="shared" si="0"/>
        <v>20</v>
      </c>
      <c r="Q24" s="14">
        <v>240</v>
      </c>
      <c r="R24" s="13">
        <v>0.78949999999999998</v>
      </c>
      <c r="S24" s="14">
        <v>12.63</v>
      </c>
      <c r="T24" s="11">
        <v>4</v>
      </c>
      <c r="U24" s="10" t="s">
        <v>24</v>
      </c>
      <c r="V24" s="10" t="s">
        <v>25</v>
      </c>
    </row>
    <row r="25" spans="1:22" x14ac:dyDescent="0.25">
      <c r="A25" s="10" t="s">
        <v>29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38</v>
      </c>
      <c r="G25" s="11">
        <v>14</v>
      </c>
      <c r="H25" s="11">
        <v>14</v>
      </c>
      <c r="I25" s="11">
        <v>14</v>
      </c>
      <c r="J25" s="11">
        <v>7</v>
      </c>
      <c r="K25" s="11">
        <v>7</v>
      </c>
      <c r="L25" s="11">
        <v>14</v>
      </c>
      <c r="M25" s="11">
        <v>19</v>
      </c>
      <c r="N25" s="10" t="s">
        <v>27</v>
      </c>
      <c r="O25" s="14">
        <v>15</v>
      </c>
      <c r="P25" s="16">
        <f t="shared" si="0"/>
        <v>15</v>
      </c>
      <c r="Q25" s="14">
        <v>210</v>
      </c>
      <c r="R25" s="13">
        <v>0.73680000000000001</v>
      </c>
      <c r="S25" s="14">
        <v>11.05</v>
      </c>
      <c r="T25" s="11">
        <v>4</v>
      </c>
      <c r="U25" s="10" t="s">
        <v>24</v>
      </c>
      <c r="V25" s="10" t="s">
        <v>25</v>
      </c>
    </row>
    <row r="26" spans="1:22" x14ac:dyDescent="0.25">
      <c r="A26" s="10" t="s">
        <v>29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37</v>
      </c>
      <c r="G26" s="11">
        <v>0</v>
      </c>
      <c r="H26" s="11">
        <v>0</v>
      </c>
      <c r="I26" s="11">
        <v>14</v>
      </c>
      <c r="J26" s="11">
        <v>0</v>
      </c>
      <c r="K26" s="11">
        <v>0</v>
      </c>
      <c r="L26" s="11">
        <v>14</v>
      </c>
      <c r="M26" s="11">
        <v>19</v>
      </c>
      <c r="N26" s="10" t="s">
        <v>23</v>
      </c>
      <c r="O26" s="14">
        <v>15</v>
      </c>
      <c r="P26" s="16">
        <f t="shared" si="0"/>
        <v>15</v>
      </c>
      <c r="Q26" s="14">
        <v>210</v>
      </c>
      <c r="R26" s="13">
        <v>0.73680000000000001</v>
      </c>
      <c r="S26" s="14">
        <v>11.05</v>
      </c>
      <c r="T26" s="11">
        <v>4</v>
      </c>
      <c r="U26" s="10" t="s">
        <v>24</v>
      </c>
      <c r="V26" s="10" t="s">
        <v>25</v>
      </c>
    </row>
    <row r="27" spans="1:22" x14ac:dyDescent="0.25">
      <c r="A27" s="10" t="s">
        <v>29</v>
      </c>
      <c r="B27" s="10" t="s">
        <v>21</v>
      </c>
      <c r="C27" s="10" t="s">
        <v>22</v>
      </c>
      <c r="D27" s="11">
        <v>19</v>
      </c>
      <c r="E27" s="11">
        <v>40</v>
      </c>
      <c r="F27" s="10" t="s">
        <v>36</v>
      </c>
      <c r="G27" s="11">
        <v>1</v>
      </c>
      <c r="H27" s="11">
        <v>0</v>
      </c>
      <c r="I27" s="11">
        <v>1</v>
      </c>
      <c r="J27" s="11">
        <v>1</v>
      </c>
      <c r="K27" s="11">
        <v>0</v>
      </c>
      <c r="L27" s="11">
        <v>1</v>
      </c>
      <c r="M27" s="11">
        <v>19</v>
      </c>
      <c r="N27" s="10" t="s">
        <v>27</v>
      </c>
      <c r="O27" s="14">
        <v>16</v>
      </c>
      <c r="P27" s="16">
        <f t="shared" si="0"/>
        <v>16</v>
      </c>
      <c r="Q27" s="14">
        <v>16</v>
      </c>
      <c r="R27" s="13">
        <v>5.2600000000000001E-2</v>
      </c>
      <c r="S27" s="14">
        <v>0.84</v>
      </c>
      <c r="T27" s="11">
        <v>4</v>
      </c>
      <c r="U27" s="10" t="s">
        <v>24</v>
      </c>
      <c r="V27" s="10" t="s">
        <v>25</v>
      </c>
    </row>
    <row r="28" spans="1:22" x14ac:dyDescent="0.25">
      <c r="A28" s="10" t="s">
        <v>29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35</v>
      </c>
      <c r="G28" s="11">
        <v>9</v>
      </c>
      <c r="H28" s="11">
        <v>1</v>
      </c>
      <c r="I28" s="11">
        <v>10</v>
      </c>
      <c r="J28" s="11">
        <v>9</v>
      </c>
      <c r="K28" s="11">
        <v>0</v>
      </c>
      <c r="L28" s="11">
        <v>9</v>
      </c>
      <c r="M28" s="11">
        <v>19</v>
      </c>
      <c r="N28" s="10" t="s">
        <v>27</v>
      </c>
      <c r="O28" s="14">
        <v>16</v>
      </c>
      <c r="P28" s="16">
        <f t="shared" si="0"/>
        <v>14.4</v>
      </c>
      <c r="Q28" s="14">
        <v>144</v>
      </c>
      <c r="R28" s="13">
        <v>0.47370000000000001</v>
      </c>
      <c r="S28" s="14">
        <v>7.58</v>
      </c>
      <c r="T28" s="11">
        <v>4</v>
      </c>
      <c r="U28" s="10" t="s">
        <v>24</v>
      </c>
      <c r="V28" s="10" t="s">
        <v>25</v>
      </c>
    </row>
    <row r="29" spans="1:22" x14ac:dyDescent="0.25">
      <c r="A29" s="10" t="s">
        <v>29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34</v>
      </c>
      <c r="G29" s="11">
        <v>6</v>
      </c>
      <c r="H29" s="11">
        <v>8</v>
      </c>
      <c r="I29" s="11">
        <v>9</v>
      </c>
      <c r="J29" s="11">
        <v>6</v>
      </c>
      <c r="K29" s="11">
        <v>0</v>
      </c>
      <c r="L29" s="11">
        <v>6</v>
      </c>
      <c r="M29" s="11">
        <v>19</v>
      </c>
      <c r="N29" s="10" t="s">
        <v>27</v>
      </c>
      <c r="O29" s="14">
        <v>16</v>
      </c>
      <c r="P29" s="16">
        <f t="shared" si="0"/>
        <v>10.666666666666666</v>
      </c>
      <c r="Q29" s="14">
        <v>96</v>
      </c>
      <c r="R29" s="13">
        <v>0.31580000000000003</v>
      </c>
      <c r="S29" s="14">
        <v>5.05</v>
      </c>
      <c r="T29" s="11">
        <v>4</v>
      </c>
      <c r="U29" s="10" t="s">
        <v>24</v>
      </c>
      <c r="V29" s="10" t="s">
        <v>25</v>
      </c>
    </row>
    <row r="30" spans="1:22" x14ac:dyDescent="0.25">
      <c r="A30" s="10" t="s">
        <v>29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33</v>
      </c>
      <c r="G30" s="11">
        <v>10</v>
      </c>
      <c r="H30" s="11">
        <v>3</v>
      </c>
      <c r="I30" s="11">
        <v>6</v>
      </c>
      <c r="J30" s="11">
        <v>10</v>
      </c>
      <c r="K30" s="11">
        <v>0</v>
      </c>
      <c r="L30" s="11">
        <v>10</v>
      </c>
      <c r="M30" s="11">
        <v>19</v>
      </c>
      <c r="N30" s="10" t="s">
        <v>27</v>
      </c>
      <c r="O30" s="14">
        <v>16</v>
      </c>
      <c r="P30" s="16">
        <f t="shared" si="0"/>
        <v>26.666666666666668</v>
      </c>
      <c r="Q30" s="14">
        <v>160</v>
      </c>
      <c r="R30" s="13">
        <v>0.52629999999999999</v>
      </c>
      <c r="S30" s="14">
        <v>8.42</v>
      </c>
      <c r="T30" s="11">
        <v>4</v>
      </c>
      <c r="U30" s="10" t="s">
        <v>24</v>
      </c>
      <c r="V30" s="10" t="s">
        <v>25</v>
      </c>
    </row>
    <row r="31" spans="1:22" x14ac:dyDescent="0.25">
      <c r="A31" s="10" t="s">
        <v>29</v>
      </c>
      <c r="B31" s="10" t="s">
        <v>21</v>
      </c>
      <c r="C31" s="10" t="s">
        <v>22</v>
      </c>
      <c r="D31" s="11">
        <v>19</v>
      </c>
      <c r="E31" s="11">
        <v>40</v>
      </c>
      <c r="F31" s="10" t="s">
        <v>32</v>
      </c>
      <c r="G31" s="11">
        <v>13</v>
      </c>
      <c r="H31" s="11">
        <v>5</v>
      </c>
      <c r="I31" s="11">
        <v>13</v>
      </c>
      <c r="J31" s="11">
        <v>13</v>
      </c>
      <c r="K31" s="11">
        <v>0</v>
      </c>
      <c r="L31" s="11">
        <v>13</v>
      </c>
      <c r="M31" s="11">
        <v>19</v>
      </c>
      <c r="N31" s="10" t="s">
        <v>27</v>
      </c>
      <c r="O31" s="14">
        <v>16</v>
      </c>
      <c r="P31" s="16">
        <f t="shared" si="0"/>
        <v>16</v>
      </c>
      <c r="Q31" s="14">
        <v>208</v>
      </c>
      <c r="R31" s="13">
        <v>0.68420000000000003</v>
      </c>
      <c r="S31" s="14">
        <v>10.95</v>
      </c>
      <c r="T31" s="11">
        <v>4</v>
      </c>
      <c r="U31" s="10" t="s">
        <v>24</v>
      </c>
      <c r="V31" s="10" t="s">
        <v>25</v>
      </c>
    </row>
    <row r="32" spans="1:22" x14ac:dyDescent="0.25">
      <c r="A32" s="10" t="s">
        <v>29</v>
      </c>
      <c r="B32" s="10" t="s">
        <v>21</v>
      </c>
      <c r="C32" s="10" t="s">
        <v>22</v>
      </c>
      <c r="D32" s="11">
        <v>19</v>
      </c>
      <c r="E32" s="11">
        <v>40</v>
      </c>
      <c r="F32" s="10" t="s">
        <v>31</v>
      </c>
      <c r="G32" s="11">
        <v>13</v>
      </c>
      <c r="H32" s="11">
        <v>10</v>
      </c>
      <c r="I32" s="11">
        <v>13</v>
      </c>
      <c r="J32" s="11">
        <v>11</v>
      </c>
      <c r="K32" s="11">
        <v>2</v>
      </c>
      <c r="L32" s="11">
        <v>13</v>
      </c>
      <c r="M32" s="11">
        <v>19</v>
      </c>
      <c r="N32" s="10" t="s">
        <v>27</v>
      </c>
      <c r="O32" s="14">
        <v>16</v>
      </c>
      <c r="P32" s="16">
        <f t="shared" si="0"/>
        <v>16</v>
      </c>
      <c r="Q32" s="14">
        <v>208</v>
      </c>
      <c r="R32" s="13">
        <v>0.68420000000000003</v>
      </c>
      <c r="S32" s="14">
        <v>10.95</v>
      </c>
      <c r="T32" s="11">
        <v>4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2"/>
      <c r="C33" s="2"/>
      <c r="D33" s="3">
        <f>SUM(D2:D32)</f>
        <v>589</v>
      </c>
      <c r="E33" s="2"/>
      <c r="F33" s="2"/>
      <c r="G33" s="3">
        <f>SUM(G2:G32)</f>
        <v>249</v>
      </c>
      <c r="H33" s="2"/>
      <c r="I33" s="3">
        <f>SUM(I2:I32)</f>
        <v>303</v>
      </c>
      <c r="J33" s="3">
        <f>SUM(J2:J32)</f>
        <v>230</v>
      </c>
      <c r="K33" s="3">
        <f>SUM(K2:K32)</f>
        <v>19</v>
      </c>
      <c r="L33" s="3">
        <f>SUM(L2:L32)</f>
        <v>292</v>
      </c>
      <c r="M33" s="3">
        <f>SUM(M2:M32)</f>
        <v>586</v>
      </c>
      <c r="N33" s="2" t="str">
        <f>N32</f>
        <v>Por habitación</v>
      </c>
      <c r="O33" s="4">
        <f>Q33/L33</f>
        <v>16.089041095890412</v>
      </c>
      <c r="P33" s="8">
        <f>Q33/I33</f>
        <v>15.504950495049505</v>
      </c>
      <c r="Q33" s="4">
        <f>SUM(Q2:Q32)</f>
        <v>4698</v>
      </c>
      <c r="R33" s="5">
        <f>L33/M33</f>
        <v>0.49829351535836175</v>
      </c>
      <c r="S33" s="4">
        <f>Q33/M33</f>
        <v>8.0170648464163818</v>
      </c>
      <c r="T33" s="2"/>
      <c r="U33" s="2"/>
      <c r="V33" s="6"/>
    </row>
    <row r="34" spans="1:22" x14ac:dyDescent="0.25">
      <c r="J34" s="18"/>
      <c r="K34" s="18"/>
    </row>
    <row r="35" spans="1:22" x14ac:dyDescent="0.25">
      <c r="F35" t="s">
        <v>30</v>
      </c>
      <c r="G35" s="7">
        <f>I33/G33</f>
        <v>1.2168674698795181</v>
      </c>
      <c r="I35" s="19"/>
      <c r="J35" s="18"/>
      <c r="K35" s="18"/>
      <c r="L35" s="28">
        <f>L33/I33</f>
        <v>0.9636963696369637</v>
      </c>
      <c r="M35" s="19"/>
    </row>
    <row r="36" spans="1:22" x14ac:dyDescent="0.25">
      <c r="L36">
        <f>L33/L35</f>
        <v>303</v>
      </c>
    </row>
  </sheetData>
  <autoFilter ref="A1:V32">
    <sortState ref="A2:U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RowHeight="15" x14ac:dyDescent="0.25"/>
  <cols>
    <col min="10" max="11" width="11.42578125" style="18"/>
    <col min="16" max="16" width="11.5703125" style="7"/>
  </cols>
  <sheetData>
    <row r="1" spans="1:22" s="9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s="9" customFormat="1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s="9" customFormat="1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4"/>
      <c r="P3" s="16"/>
      <c r="Q3" s="14"/>
      <c r="R3" s="13"/>
      <c r="S3" s="14"/>
      <c r="T3" s="11"/>
      <c r="U3" s="10"/>
      <c r="V3" s="10"/>
    </row>
    <row r="4" spans="1:22" s="9" customFormat="1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4"/>
      <c r="P4" s="16"/>
      <c r="Q4" s="14"/>
      <c r="R4" s="13"/>
      <c r="S4" s="14"/>
      <c r="T4" s="11"/>
      <c r="U4" s="10"/>
      <c r="V4" s="10"/>
    </row>
    <row r="5" spans="1:22" s="9" customFormat="1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4"/>
      <c r="P5" s="16"/>
      <c r="Q5" s="14"/>
      <c r="R5" s="13"/>
      <c r="S5" s="14"/>
      <c r="T5" s="11"/>
      <c r="U5" s="10"/>
      <c r="V5" s="10"/>
    </row>
    <row r="6" spans="1:22" s="9" customFormat="1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14"/>
      <c r="P6" s="16"/>
      <c r="Q6" s="14"/>
      <c r="R6" s="13"/>
      <c r="S6" s="14"/>
      <c r="T6" s="11"/>
      <c r="U6" s="10"/>
      <c r="V6" s="10"/>
    </row>
    <row r="7" spans="1:22" s="9" customFormat="1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14"/>
      <c r="P7" s="16"/>
      <c r="Q7" s="14"/>
      <c r="R7" s="13"/>
      <c r="S7" s="14"/>
      <c r="T7" s="11"/>
      <c r="U7" s="10"/>
      <c r="V7" s="10"/>
    </row>
    <row r="8" spans="1:22" s="9" customFormat="1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14"/>
      <c r="P8" s="16"/>
      <c r="Q8" s="14"/>
      <c r="R8" s="13"/>
      <c r="S8" s="14"/>
      <c r="T8" s="11"/>
      <c r="U8" s="10"/>
      <c r="V8" s="10"/>
    </row>
    <row r="9" spans="1:22" s="9" customFormat="1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4"/>
      <c r="P9" s="16"/>
      <c r="Q9" s="14"/>
      <c r="R9" s="13"/>
      <c r="S9" s="14"/>
      <c r="T9" s="11"/>
      <c r="U9" s="10"/>
      <c r="V9" s="10"/>
    </row>
    <row r="10" spans="1:22" s="9" customFormat="1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4"/>
      <c r="P10" s="16"/>
      <c r="Q10" s="14"/>
      <c r="R10" s="13"/>
      <c r="S10" s="14"/>
      <c r="T10" s="11"/>
      <c r="U10" s="10"/>
      <c r="V10" s="10"/>
    </row>
    <row r="11" spans="1:22" s="9" customFormat="1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4"/>
      <c r="P11" s="16"/>
      <c r="Q11" s="14"/>
      <c r="R11" s="13"/>
      <c r="S11" s="14"/>
      <c r="T11" s="11"/>
      <c r="U11" s="10"/>
      <c r="V11" s="10"/>
    </row>
    <row r="12" spans="1:22" s="9" customFormat="1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s="9" customFormat="1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s="9" customFormat="1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s="9" customFormat="1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s="9" customFormat="1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s="9" customFormat="1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s="9" customFormat="1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s="9" customFormat="1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s="9" customFormat="1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s="9" customFormat="1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s="9" customFormat="1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14"/>
      <c r="P22" s="16"/>
      <c r="Q22" s="14"/>
      <c r="R22" s="13"/>
      <c r="S22" s="14"/>
      <c r="T22" s="11"/>
      <c r="U22" s="10"/>
      <c r="V22" s="10"/>
    </row>
    <row r="23" spans="1:22" s="9" customFormat="1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4"/>
      <c r="P23" s="16"/>
      <c r="Q23" s="14"/>
      <c r="R23" s="13"/>
      <c r="S23" s="14"/>
      <c r="T23" s="11"/>
      <c r="U23" s="10"/>
      <c r="V23" s="10"/>
    </row>
    <row r="24" spans="1:22" s="9" customFormat="1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4"/>
      <c r="P24" s="16"/>
      <c r="Q24" s="14"/>
      <c r="R24" s="13"/>
      <c r="S24" s="14"/>
      <c r="T24" s="11"/>
      <c r="U24" s="10"/>
      <c r="V24" s="10"/>
    </row>
    <row r="25" spans="1:22" s="9" customFormat="1" x14ac:dyDescent="0.25">
      <c r="A25" s="10"/>
      <c r="B25" s="10"/>
      <c r="C25" s="10"/>
      <c r="D25" s="11"/>
      <c r="E25" s="11"/>
      <c r="F25" s="17"/>
      <c r="G25" s="11"/>
      <c r="H25" s="11"/>
      <c r="I25" s="11"/>
      <c r="J25" s="11"/>
      <c r="K25" s="11"/>
      <c r="L25" s="11"/>
      <c r="M25" s="11"/>
      <c r="N25" s="10"/>
      <c r="O25" s="14"/>
      <c r="P25" s="16"/>
      <c r="Q25" s="14"/>
      <c r="R25" s="13"/>
      <c r="S25" s="14"/>
      <c r="T25" s="11"/>
      <c r="U25" s="10"/>
      <c r="V25" s="10"/>
    </row>
    <row r="26" spans="1:22" s="9" customFormat="1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14"/>
      <c r="P26" s="16"/>
      <c r="Q26" s="14"/>
      <c r="R26" s="13"/>
      <c r="S26" s="14"/>
      <c r="T26" s="11"/>
      <c r="U26" s="10"/>
      <c r="V26" s="10"/>
    </row>
    <row r="27" spans="1:22" s="9" customFormat="1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14"/>
      <c r="P27" s="16"/>
      <c r="Q27" s="14"/>
      <c r="R27" s="13"/>
      <c r="S27" s="14"/>
      <c r="T27" s="11"/>
      <c r="U27" s="10"/>
      <c r="V27" s="10"/>
    </row>
    <row r="28" spans="1:22" s="9" customFormat="1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14"/>
      <c r="P28" s="16"/>
      <c r="Q28" s="14"/>
      <c r="R28" s="13"/>
      <c r="S28" s="14"/>
      <c r="T28" s="11"/>
      <c r="U28" s="10"/>
      <c r="V28" s="10"/>
    </row>
    <row r="29" spans="1:22" s="9" customFormat="1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14"/>
      <c r="P29" s="16"/>
      <c r="Q29" s="14"/>
      <c r="R29" s="13"/>
      <c r="S29" s="14"/>
      <c r="T29" s="11"/>
      <c r="U29" s="10"/>
      <c r="V29" s="10"/>
    </row>
    <row r="30" spans="1:22" s="9" customFormat="1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14"/>
      <c r="P30" s="16"/>
      <c r="Q30" s="14"/>
      <c r="R30" s="13"/>
      <c r="S30" s="14"/>
      <c r="T30" s="11"/>
      <c r="U30" s="10"/>
      <c r="V30" s="10"/>
    </row>
    <row r="31" spans="1:22" s="9" customFormat="1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4"/>
      <c r="P31" s="16"/>
      <c r="Q31" s="14"/>
      <c r="R31" s="13"/>
      <c r="S31" s="14"/>
      <c r="T31" s="11"/>
      <c r="U31" s="10"/>
      <c r="V31" s="10"/>
    </row>
    <row r="32" spans="1:22" x14ac:dyDescent="0.25">
      <c r="A32" s="10"/>
      <c r="B32" s="10"/>
      <c r="C32" s="10"/>
      <c r="D32" s="11"/>
      <c r="E32" s="11"/>
      <c r="F32" s="10"/>
      <c r="G32" s="11"/>
      <c r="H32" s="11"/>
      <c r="I32" s="11"/>
      <c r="J32" s="11"/>
      <c r="K32" s="11"/>
      <c r="L32" s="11"/>
      <c r="M32" s="11"/>
      <c r="N32" s="10"/>
      <c r="O32" s="14"/>
      <c r="P32" s="16"/>
      <c r="Q32" s="14"/>
      <c r="R32" s="13"/>
      <c r="S32" s="14"/>
      <c r="T32" s="11"/>
      <c r="U32" s="10"/>
      <c r="V32" s="10"/>
    </row>
    <row r="33" spans="1:22" ht="15.75" thickBot="1" x14ac:dyDescent="0.3">
      <c r="A33" s="1" t="s">
        <v>26</v>
      </c>
      <c r="B33" s="2"/>
      <c r="C33" s="2"/>
      <c r="D33" s="3">
        <f>SUM(D2:D32)</f>
        <v>0</v>
      </c>
      <c r="E33" s="2"/>
      <c r="F33" s="2"/>
      <c r="G33" s="3">
        <f>SUM(G2:G32)</f>
        <v>0</v>
      </c>
      <c r="H33" s="2"/>
      <c r="I33" s="3">
        <f>SUM(I2:I32)</f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2">
        <f>N32</f>
        <v>0</v>
      </c>
      <c r="O33" s="4" t="e">
        <f>Q33/I33</f>
        <v>#DIV/0!</v>
      </c>
      <c r="P33" s="8" t="e">
        <f t="shared" ref="P33" si="0">Q33/L33</f>
        <v>#DIV/0!</v>
      </c>
      <c r="Q33" s="4">
        <f>SUM(Q2:Q32)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6"/>
    </row>
    <row r="35" spans="1:22" x14ac:dyDescent="0.25">
      <c r="F35" t="s">
        <v>30</v>
      </c>
      <c r="G35" s="7" t="e">
        <f>I33/G33</f>
        <v>#DIV/0!</v>
      </c>
    </row>
  </sheetData>
  <autoFilter ref="A1:V32">
    <sortState ref="A2:V32">
      <sortCondition ref="F1:F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8" max="9" width="11.42578125" style="18"/>
    <col min="14" max="14" width="11.5703125" style="7"/>
  </cols>
  <sheetData>
    <row r="1" spans="1:9" x14ac:dyDescent="0.25">
      <c r="A1" s="40" t="s">
        <v>81</v>
      </c>
      <c r="B1" s="37" t="s">
        <v>80</v>
      </c>
      <c r="C1" s="37" t="s">
        <v>79</v>
      </c>
      <c r="D1" s="37" t="s">
        <v>78</v>
      </c>
      <c r="E1" s="41" t="s">
        <v>77</v>
      </c>
      <c r="F1" s="41"/>
      <c r="G1" s="37" t="s">
        <v>76</v>
      </c>
      <c r="H1" s="37" t="s">
        <v>75</v>
      </c>
      <c r="I1" s="38" t="s">
        <v>74</v>
      </c>
    </row>
    <row r="2" spans="1:9" x14ac:dyDescent="0.25">
      <c r="A2" s="40"/>
      <c r="B2" s="37"/>
      <c r="C2" s="37"/>
      <c r="D2" s="37"/>
      <c r="E2" s="23" t="s">
        <v>73</v>
      </c>
      <c r="F2" s="26" t="s">
        <v>72</v>
      </c>
      <c r="G2" s="37"/>
      <c r="H2" s="37"/>
      <c r="I2" s="39"/>
    </row>
    <row r="3" spans="1:9" x14ac:dyDescent="0.25">
      <c r="A3" s="25" t="s">
        <v>71</v>
      </c>
      <c r="B3" s="23">
        <f>19*31</f>
        <v>589</v>
      </c>
      <c r="C3" s="23">
        <v>156</v>
      </c>
      <c r="D3" s="23">
        <v>433</v>
      </c>
      <c r="E3" s="23" t="s">
        <v>69</v>
      </c>
      <c r="F3" s="23"/>
      <c r="G3" s="23">
        <v>20</v>
      </c>
      <c r="H3" s="23">
        <v>3257.46</v>
      </c>
      <c r="I3" s="22">
        <f t="shared" ref="I3:I8" si="0">C3/0.77</f>
        <v>202.59740259740261</v>
      </c>
    </row>
    <row r="4" spans="1:9" x14ac:dyDescent="0.25">
      <c r="A4" s="25" t="s">
        <v>70</v>
      </c>
      <c r="B4" s="23">
        <f>19*30</f>
        <v>570</v>
      </c>
      <c r="C4" s="23">
        <v>64</v>
      </c>
      <c r="D4" s="23">
        <v>506</v>
      </c>
      <c r="E4" s="23" t="s">
        <v>69</v>
      </c>
      <c r="F4" s="23"/>
      <c r="G4" s="23">
        <v>18</v>
      </c>
      <c r="H4" s="23">
        <v>1152</v>
      </c>
      <c r="I4" s="22">
        <f t="shared" si="0"/>
        <v>83.116883116883116</v>
      </c>
    </row>
    <row r="5" spans="1:9" x14ac:dyDescent="0.25">
      <c r="A5" s="25" t="s">
        <v>68</v>
      </c>
      <c r="B5" s="23">
        <f>19*31</f>
        <v>589</v>
      </c>
      <c r="C5" s="23">
        <v>76</v>
      </c>
      <c r="D5" s="23">
        <v>513</v>
      </c>
      <c r="E5" s="23" t="s">
        <v>63</v>
      </c>
      <c r="F5" s="23"/>
      <c r="G5" s="23">
        <v>18</v>
      </c>
      <c r="H5" s="23">
        <v>1368</v>
      </c>
      <c r="I5" s="22">
        <f t="shared" si="0"/>
        <v>98.701298701298697</v>
      </c>
    </row>
    <row r="6" spans="1:9" x14ac:dyDescent="0.25">
      <c r="A6" s="24" t="s">
        <v>67</v>
      </c>
      <c r="B6" s="23">
        <f>19*30</f>
        <v>570</v>
      </c>
      <c r="C6" s="23">
        <v>114</v>
      </c>
      <c r="D6" s="23">
        <v>456</v>
      </c>
      <c r="E6" s="23" t="s">
        <v>66</v>
      </c>
      <c r="F6" s="23"/>
      <c r="G6" s="23">
        <v>17.8</v>
      </c>
      <c r="H6" s="23">
        <v>2020.2</v>
      </c>
      <c r="I6" s="22">
        <f t="shared" si="0"/>
        <v>148.05194805194805</v>
      </c>
    </row>
    <row r="7" spans="1:9" x14ac:dyDescent="0.25">
      <c r="A7" s="24" t="s">
        <v>65</v>
      </c>
      <c r="B7" s="23">
        <f>19*31</f>
        <v>589</v>
      </c>
      <c r="C7" s="23">
        <v>143</v>
      </c>
      <c r="D7" s="23">
        <v>427</v>
      </c>
      <c r="E7" s="23" t="s">
        <v>63</v>
      </c>
      <c r="F7" s="23"/>
      <c r="G7" s="23">
        <v>16.8</v>
      </c>
      <c r="H7" s="23">
        <v>2402.4</v>
      </c>
      <c r="I7" s="22">
        <f t="shared" si="0"/>
        <v>185.71428571428572</v>
      </c>
    </row>
    <row r="8" spans="1:9" x14ac:dyDescent="0.25">
      <c r="A8" s="24" t="s">
        <v>64</v>
      </c>
      <c r="B8" s="23">
        <f>19*31</f>
        <v>589</v>
      </c>
      <c r="C8" s="23">
        <v>155</v>
      </c>
      <c r="D8" s="23">
        <v>434</v>
      </c>
      <c r="E8" s="23" t="s">
        <v>63</v>
      </c>
      <c r="F8" s="23"/>
      <c r="G8" s="23">
        <v>16.8</v>
      </c>
      <c r="H8" s="23">
        <v>2604</v>
      </c>
      <c r="I8" s="22">
        <f t="shared" si="0"/>
        <v>201.2987012987013</v>
      </c>
    </row>
    <row r="9" spans="1:9" x14ac:dyDescent="0.25">
      <c r="C9">
        <f>SUM(C3:C8)</f>
        <v>708</v>
      </c>
      <c r="D9">
        <f>SUM(D3:D8)</f>
        <v>2769</v>
      </c>
      <c r="H9" s="18">
        <f>SUM(H3:H8)</f>
        <v>12804.06</v>
      </c>
      <c r="I9" s="27">
        <f>SUM(I3:I8)</f>
        <v>919.48051948051955</v>
      </c>
    </row>
    <row r="12" spans="1:9" x14ac:dyDescent="0.25">
      <c r="F12">
        <f>H3/C3</f>
        <v>20.881153846153847</v>
      </c>
      <c r="H12" s="29">
        <f>C9/I9</f>
        <v>0.76999999999999991</v>
      </c>
    </row>
  </sheetData>
  <mergeCells count="8">
    <mergeCell ref="H1:H2"/>
    <mergeCell ref="I1:I2"/>
    <mergeCell ref="A1:A2"/>
    <mergeCell ref="E1:F1"/>
    <mergeCell ref="B1:B2"/>
    <mergeCell ref="C1:C2"/>
    <mergeCell ref="D1:D2"/>
    <mergeCell ref="G1:G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I1" workbookViewId="0">
      <pane ySplit="1" topLeftCell="A22" activePane="bottomLeft" state="frozen"/>
      <selection pane="bottomLeft" activeCell="Q33" sqref="Q33"/>
    </sheetView>
  </sheetViews>
  <sheetFormatPr baseColWidth="10" defaultRowHeight="15" x14ac:dyDescent="0.25"/>
  <sheetData>
    <row r="1" spans="1:2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62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</row>
    <row r="2" spans="1:22" s="9" customFormat="1" x14ac:dyDescent="0.25">
      <c r="A2" s="10" t="s">
        <v>29</v>
      </c>
      <c r="B2" s="10" t="s">
        <v>21</v>
      </c>
      <c r="C2" s="10" t="s">
        <v>22</v>
      </c>
      <c r="D2" s="11">
        <v>19</v>
      </c>
      <c r="E2" s="11">
        <v>40</v>
      </c>
      <c r="F2" s="10" t="s">
        <v>118</v>
      </c>
      <c r="G2" s="11">
        <v>6</v>
      </c>
      <c r="H2" s="11">
        <v>4</v>
      </c>
      <c r="I2" s="11">
        <v>7</v>
      </c>
      <c r="J2" s="11">
        <v>7</v>
      </c>
      <c r="K2" s="11">
        <v>0</v>
      </c>
      <c r="L2" s="11">
        <v>7</v>
      </c>
      <c r="M2" s="11">
        <v>19</v>
      </c>
      <c r="N2" s="10" t="s">
        <v>27</v>
      </c>
      <c r="O2" s="10">
        <v>15</v>
      </c>
      <c r="P2" s="10">
        <f>Q2/I2</f>
        <v>15</v>
      </c>
      <c r="Q2" s="10">
        <v>105</v>
      </c>
      <c r="R2" s="10" t="s">
        <v>83</v>
      </c>
      <c r="S2" s="10">
        <v>5.53</v>
      </c>
      <c r="T2" s="11">
        <v>3</v>
      </c>
      <c r="U2" s="10" t="s">
        <v>24</v>
      </c>
      <c r="V2" s="10" t="s">
        <v>25</v>
      </c>
    </row>
    <row r="3" spans="1:22" s="9" customFormat="1" x14ac:dyDescent="0.25">
      <c r="A3" s="10" t="s">
        <v>29</v>
      </c>
      <c r="B3" s="10" t="s">
        <v>21</v>
      </c>
      <c r="C3" s="10" t="s">
        <v>22</v>
      </c>
      <c r="D3" s="11">
        <v>19</v>
      </c>
      <c r="E3" s="11">
        <v>40</v>
      </c>
      <c r="F3" s="10" t="s">
        <v>117</v>
      </c>
      <c r="G3" s="11">
        <v>2</v>
      </c>
      <c r="H3" s="11">
        <v>2</v>
      </c>
      <c r="I3" s="11">
        <v>7</v>
      </c>
      <c r="J3" s="11">
        <v>2</v>
      </c>
      <c r="K3" s="11">
        <v>0</v>
      </c>
      <c r="L3" s="11">
        <v>7</v>
      </c>
      <c r="M3" s="11">
        <v>19</v>
      </c>
      <c r="N3" s="10" t="s">
        <v>27</v>
      </c>
      <c r="O3" s="10">
        <v>16.8</v>
      </c>
      <c r="P3" s="10">
        <f t="shared" ref="P3:P13" si="0">Q3/I3</f>
        <v>16.8</v>
      </c>
      <c r="Q3" s="10">
        <v>117.6</v>
      </c>
      <c r="R3" s="10" t="s">
        <v>83</v>
      </c>
      <c r="S3" s="10">
        <v>6.19</v>
      </c>
      <c r="T3" s="11">
        <v>3</v>
      </c>
      <c r="U3" s="10" t="s">
        <v>24</v>
      </c>
      <c r="V3" s="10" t="s">
        <v>25</v>
      </c>
    </row>
    <row r="4" spans="1:22" s="9" customFormat="1" x14ac:dyDescent="0.25">
      <c r="A4" s="10" t="s">
        <v>29</v>
      </c>
      <c r="B4" s="10" t="s">
        <v>21</v>
      </c>
      <c r="C4" s="10" t="s">
        <v>22</v>
      </c>
      <c r="D4" s="11">
        <v>19</v>
      </c>
      <c r="E4" s="11">
        <v>40</v>
      </c>
      <c r="F4" s="10" t="s">
        <v>116</v>
      </c>
      <c r="G4" s="11">
        <v>3</v>
      </c>
      <c r="H4" s="11">
        <v>2</v>
      </c>
      <c r="I4" s="11">
        <v>8</v>
      </c>
      <c r="J4" s="11">
        <v>3</v>
      </c>
      <c r="K4" s="11">
        <v>0</v>
      </c>
      <c r="L4" s="11">
        <v>8</v>
      </c>
      <c r="M4" s="11">
        <v>19</v>
      </c>
      <c r="N4" s="10" t="s">
        <v>27</v>
      </c>
      <c r="O4" s="10">
        <v>16.8</v>
      </c>
      <c r="P4" s="10">
        <f t="shared" si="0"/>
        <v>16.8</v>
      </c>
      <c r="Q4" s="10">
        <v>134.4</v>
      </c>
      <c r="R4" s="10" t="s">
        <v>85</v>
      </c>
      <c r="S4" s="10">
        <v>7.07</v>
      </c>
      <c r="T4" s="11">
        <v>3</v>
      </c>
      <c r="U4" s="10" t="s">
        <v>24</v>
      </c>
      <c r="V4" s="10" t="s">
        <v>25</v>
      </c>
    </row>
    <row r="5" spans="1:22" s="9" customFormat="1" x14ac:dyDescent="0.25">
      <c r="A5" s="10" t="s">
        <v>29</v>
      </c>
      <c r="B5" s="10" t="s">
        <v>21</v>
      </c>
      <c r="C5" s="10" t="s">
        <v>22</v>
      </c>
      <c r="D5" s="11">
        <v>19</v>
      </c>
      <c r="E5" s="11">
        <v>40</v>
      </c>
      <c r="F5" s="10" t="s">
        <v>115</v>
      </c>
      <c r="G5" s="11">
        <v>9</v>
      </c>
      <c r="H5" s="11">
        <v>7</v>
      </c>
      <c r="I5" s="11">
        <v>10</v>
      </c>
      <c r="J5" s="11">
        <v>9</v>
      </c>
      <c r="K5" s="11">
        <v>0</v>
      </c>
      <c r="L5" s="11">
        <v>10</v>
      </c>
      <c r="M5" s="11">
        <v>19</v>
      </c>
      <c r="N5" s="10" t="s">
        <v>27</v>
      </c>
      <c r="O5" s="10">
        <v>16.8</v>
      </c>
      <c r="P5" s="10">
        <f t="shared" si="0"/>
        <v>16.8</v>
      </c>
      <c r="Q5" s="10">
        <v>168</v>
      </c>
      <c r="R5" s="10" t="s">
        <v>112</v>
      </c>
      <c r="S5" s="10">
        <v>7.07</v>
      </c>
      <c r="T5" s="11">
        <v>3</v>
      </c>
      <c r="U5" s="10" t="s">
        <v>24</v>
      </c>
      <c r="V5" s="10" t="s">
        <v>25</v>
      </c>
    </row>
    <row r="6" spans="1:22" s="9" customFormat="1" x14ac:dyDescent="0.25">
      <c r="A6" s="10" t="s">
        <v>29</v>
      </c>
      <c r="B6" s="10" t="s">
        <v>21</v>
      </c>
      <c r="C6" s="10" t="s">
        <v>22</v>
      </c>
      <c r="D6" s="11">
        <v>19</v>
      </c>
      <c r="E6" s="11">
        <v>40</v>
      </c>
      <c r="F6" s="10" t="s">
        <v>114</v>
      </c>
      <c r="G6" s="11">
        <v>1</v>
      </c>
      <c r="H6" s="11">
        <v>9</v>
      </c>
      <c r="I6" s="11">
        <v>2</v>
      </c>
      <c r="J6" s="11">
        <v>1</v>
      </c>
      <c r="K6" s="11">
        <v>0</v>
      </c>
      <c r="L6" s="11">
        <v>2</v>
      </c>
      <c r="M6" s="11">
        <v>19</v>
      </c>
      <c r="N6" s="10" t="s">
        <v>27</v>
      </c>
      <c r="O6" s="10">
        <v>16.8</v>
      </c>
      <c r="P6" s="10">
        <f t="shared" si="0"/>
        <v>16.8</v>
      </c>
      <c r="Q6" s="10">
        <v>33.6</v>
      </c>
      <c r="R6" s="10" t="s">
        <v>87</v>
      </c>
      <c r="S6" s="10">
        <v>1.77</v>
      </c>
      <c r="T6" s="11">
        <v>3</v>
      </c>
      <c r="U6" s="10" t="s">
        <v>24</v>
      </c>
      <c r="V6" s="10" t="s">
        <v>25</v>
      </c>
    </row>
    <row r="7" spans="1:22" s="9" customFormat="1" x14ac:dyDescent="0.25">
      <c r="A7" s="10" t="s">
        <v>29</v>
      </c>
      <c r="B7" s="10" t="s">
        <v>21</v>
      </c>
      <c r="C7" s="10" t="s">
        <v>22</v>
      </c>
      <c r="D7" s="11">
        <v>19</v>
      </c>
      <c r="E7" s="11">
        <v>40</v>
      </c>
      <c r="F7" s="10" t="s">
        <v>113</v>
      </c>
      <c r="G7" s="11">
        <v>1</v>
      </c>
      <c r="H7" s="11">
        <v>1</v>
      </c>
      <c r="I7" s="11">
        <v>2</v>
      </c>
      <c r="J7" s="11">
        <v>1</v>
      </c>
      <c r="K7" s="11">
        <v>0</v>
      </c>
      <c r="L7" s="11">
        <v>1</v>
      </c>
      <c r="M7" s="11">
        <v>19</v>
      </c>
      <c r="N7" s="10" t="s">
        <v>27</v>
      </c>
      <c r="O7" s="10">
        <v>16.8</v>
      </c>
      <c r="P7" s="10">
        <f t="shared" si="0"/>
        <v>16.8</v>
      </c>
      <c r="Q7" s="10">
        <v>33.6</v>
      </c>
      <c r="R7" s="10" t="s">
        <v>97</v>
      </c>
      <c r="S7" s="10">
        <v>1.77</v>
      </c>
      <c r="T7" s="11">
        <v>3</v>
      </c>
      <c r="U7" s="10" t="s">
        <v>24</v>
      </c>
      <c r="V7" s="10" t="s">
        <v>25</v>
      </c>
    </row>
    <row r="8" spans="1:22" s="9" customFormat="1" x14ac:dyDescent="0.25">
      <c r="A8" s="10" t="s">
        <v>29</v>
      </c>
      <c r="B8" s="10" t="s">
        <v>21</v>
      </c>
      <c r="C8" s="10" t="s">
        <v>22</v>
      </c>
      <c r="D8" s="11">
        <v>19</v>
      </c>
      <c r="E8" s="11">
        <v>40</v>
      </c>
      <c r="F8" s="10" t="s">
        <v>111</v>
      </c>
      <c r="G8" s="11">
        <v>9</v>
      </c>
      <c r="H8" s="11">
        <v>1</v>
      </c>
      <c r="I8" s="11">
        <v>10</v>
      </c>
      <c r="J8" s="11">
        <v>9</v>
      </c>
      <c r="K8" s="11">
        <v>0</v>
      </c>
      <c r="L8" s="11">
        <v>10</v>
      </c>
      <c r="M8" s="11">
        <v>19</v>
      </c>
      <c r="N8" s="10" t="s">
        <v>27</v>
      </c>
      <c r="O8" s="10">
        <v>16.8</v>
      </c>
      <c r="P8" s="10">
        <f t="shared" si="0"/>
        <v>16.8</v>
      </c>
      <c r="Q8" s="10">
        <v>168</v>
      </c>
      <c r="R8" s="10" t="s">
        <v>112</v>
      </c>
      <c r="S8" s="10">
        <v>8.84</v>
      </c>
      <c r="T8" s="11">
        <v>3</v>
      </c>
      <c r="U8" s="10" t="s">
        <v>24</v>
      </c>
      <c r="V8" s="10" t="s">
        <v>25</v>
      </c>
    </row>
    <row r="9" spans="1:22" s="9" customFormat="1" x14ac:dyDescent="0.25">
      <c r="A9" s="10" t="s">
        <v>29</v>
      </c>
      <c r="B9" s="10" t="s">
        <v>21</v>
      </c>
      <c r="C9" s="10" t="s">
        <v>22</v>
      </c>
      <c r="D9" s="11">
        <v>19</v>
      </c>
      <c r="E9" s="11">
        <v>40</v>
      </c>
      <c r="F9" s="10" t="s">
        <v>110</v>
      </c>
      <c r="G9" s="11">
        <v>20</v>
      </c>
      <c r="H9" s="11">
        <v>5</v>
      </c>
      <c r="I9" s="11">
        <v>25</v>
      </c>
      <c r="J9" s="11">
        <v>10</v>
      </c>
      <c r="K9" s="11">
        <v>10</v>
      </c>
      <c r="L9" s="11">
        <v>8</v>
      </c>
      <c r="M9" s="11">
        <v>19</v>
      </c>
      <c r="N9" s="10" t="s">
        <v>27</v>
      </c>
      <c r="O9" s="10">
        <v>16.8</v>
      </c>
      <c r="P9" s="10">
        <f t="shared" si="0"/>
        <v>5.3760000000000003</v>
      </c>
      <c r="Q9" s="10">
        <v>134.4</v>
      </c>
      <c r="R9" s="10" t="s">
        <v>85</v>
      </c>
      <c r="S9" s="10">
        <v>7.07</v>
      </c>
      <c r="T9" s="11">
        <v>3</v>
      </c>
      <c r="U9" s="10" t="s">
        <v>24</v>
      </c>
      <c r="V9" s="10" t="s">
        <v>25</v>
      </c>
    </row>
    <row r="10" spans="1:22" s="9" customFormat="1" x14ac:dyDescent="0.25">
      <c r="A10" s="10" t="s">
        <v>29</v>
      </c>
      <c r="B10" s="10" t="s">
        <v>21</v>
      </c>
      <c r="C10" s="10" t="s">
        <v>22</v>
      </c>
      <c r="D10" s="11">
        <v>19</v>
      </c>
      <c r="E10" s="11">
        <v>40</v>
      </c>
      <c r="F10" s="10" t="s">
        <v>109</v>
      </c>
      <c r="G10" s="11">
        <v>19</v>
      </c>
      <c r="H10" s="11">
        <v>25</v>
      </c>
      <c r="I10" s="11">
        <v>19</v>
      </c>
      <c r="J10" s="11">
        <v>9</v>
      </c>
      <c r="K10" s="11">
        <v>10</v>
      </c>
      <c r="L10" s="11">
        <v>8</v>
      </c>
      <c r="M10" s="11">
        <v>19</v>
      </c>
      <c r="N10" s="10" t="s">
        <v>27</v>
      </c>
      <c r="O10" s="10">
        <v>16.8</v>
      </c>
      <c r="P10" s="10">
        <f t="shared" si="0"/>
        <v>7.0736842105263165</v>
      </c>
      <c r="Q10" s="10">
        <v>134.4</v>
      </c>
      <c r="R10" s="10" t="s">
        <v>85</v>
      </c>
      <c r="S10" s="10">
        <v>7.07</v>
      </c>
      <c r="T10" s="11">
        <v>3</v>
      </c>
      <c r="U10" s="10" t="s">
        <v>24</v>
      </c>
      <c r="V10" s="10" t="s">
        <v>25</v>
      </c>
    </row>
    <row r="11" spans="1:22" s="9" customFormat="1" x14ac:dyDescent="0.25">
      <c r="A11" s="10" t="s">
        <v>29</v>
      </c>
      <c r="B11" s="10" t="s">
        <v>21</v>
      </c>
      <c r="C11" s="10" t="s">
        <v>22</v>
      </c>
      <c r="D11" s="11">
        <v>19</v>
      </c>
      <c r="E11" s="11">
        <v>40</v>
      </c>
      <c r="F11" s="10" t="s">
        <v>107</v>
      </c>
      <c r="G11" s="11">
        <v>13</v>
      </c>
      <c r="H11" s="11">
        <v>19</v>
      </c>
      <c r="I11" s="11">
        <v>13</v>
      </c>
      <c r="J11" s="11">
        <v>13</v>
      </c>
      <c r="K11" s="11">
        <v>0</v>
      </c>
      <c r="L11" s="11">
        <v>11</v>
      </c>
      <c r="M11" s="11">
        <v>19</v>
      </c>
      <c r="N11" s="10" t="s">
        <v>27</v>
      </c>
      <c r="O11" s="10">
        <v>16.8</v>
      </c>
      <c r="P11" s="10">
        <f t="shared" si="0"/>
        <v>14.215384615384616</v>
      </c>
      <c r="Q11" s="10">
        <v>184.8</v>
      </c>
      <c r="R11" s="10" t="s">
        <v>108</v>
      </c>
      <c r="S11" s="10">
        <v>9.73</v>
      </c>
      <c r="T11" s="11">
        <v>3</v>
      </c>
      <c r="U11" s="10" t="s">
        <v>24</v>
      </c>
      <c r="V11" s="10" t="s">
        <v>25</v>
      </c>
    </row>
    <row r="12" spans="1:22" s="9" customFormat="1" x14ac:dyDescent="0.25">
      <c r="A12" s="10" t="s">
        <v>29</v>
      </c>
      <c r="B12" s="10" t="s">
        <v>21</v>
      </c>
      <c r="C12" s="10" t="s">
        <v>22</v>
      </c>
      <c r="D12" s="11">
        <v>19</v>
      </c>
      <c r="E12" s="11">
        <v>40</v>
      </c>
      <c r="F12" s="10" t="s">
        <v>106</v>
      </c>
      <c r="G12" s="11">
        <v>0</v>
      </c>
      <c r="H12" s="11">
        <v>10</v>
      </c>
      <c r="I12" s="11">
        <v>3</v>
      </c>
      <c r="J12" s="11">
        <v>0</v>
      </c>
      <c r="K12" s="11">
        <v>0</v>
      </c>
      <c r="L12" s="11">
        <v>2</v>
      </c>
      <c r="M12" s="11">
        <v>19</v>
      </c>
      <c r="N12" s="42" t="s">
        <v>23</v>
      </c>
      <c r="O12" s="10">
        <f>Q12/L12</f>
        <v>25.2</v>
      </c>
      <c r="P12" s="10">
        <f t="shared" si="0"/>
        <v>16.8</v>
      </c>
      <c r="Q12" s="10">
        <v>50.4</v>
      </c>
      <c r="R12" s="10" t="s">
        <v>87</v>
      </c>
      <c r="S12" s="10">
        <v>2.65</v>
      </c>
      <c r="T12" s="11">
        <v>3</v>
      </c>
      <c r="U12" s="10" t="s">
        <v>24</v>
      </c>
      <c r="V12" s="10" t="s">
        <v>25</v>
      </c>
    </row>
    <row r="13" spans="1:22" s="9" customFormat="1" x14ac:dyDescent="0.25">
      <c r="A13" s="10" t="s">
        <v>29</v>
      </c>
      <c r="B13" s="10" t="s">
        <v>21</v>
      </c>
      <c r="C13" s="10" t="s">
        <v>22</v>
      </c>
      <c r="D13" s="11">
        <v>19</v>
      </c>
      <c r="E13" s="11">
        <v>40</v>
      </c>
      <c r="F13" s="10" t="s">
        <v>105</v>
      </c>
      <c r="G13" s="11">
        <v>0</v>
      </c>
      <c r="H13" s="11">
        <v>0</v>
      </c>
      <c r="I13" s="11">
        <v>3</v>
      </c>
      <c r="J13" s="11">
        <v>3</v>
      </c>
      <c r="K13" s="11">
        <v>0</v>
      </c>
      <c r="L13" s="11">
        <v>2</v>
      </c>
      <c r="M13" s="11">
        <v>19</v>
      </c>
      <c r="N13" s="42" t="s">
        <v>23</v>
      </c>
      <c r="O13" s="10">
        <f>Q13/L13</f>
        <v>25.2</v>
      </c>
      <c r="P13" s="10">
        <f t="shared" si="0"/>
        <v>16.8</v>
      </c>
      <c r="Q13" s="10">
        <v>50.4</v>
      </c>
      <c r="R13" s="10" t="s">
        <v>87</v>
      </c>
      <c r="S13" s="10">
        <v>2.65</v>
      </c>
      <c r="T13" s="11">
        <v>3</v>
      </c>
      <c r="U13" s="10" t="s">
        <v>24</v>
      </c>
      <c r="V13" s="10" t="s">
        <v>25</v>
      </c>
    </row>
    <row r="14" spans="1:22" s="9" customFormat="1" x14ac:dyDescent="0.25">
      <c r="A14" s="10" t="s">
        <v>29</v>
      </c>
      <c r="B14" s="10" t="s">
        <v>21</v>
      </c>
      <c r="C14" s="10" t="s">
        <v>22</v>
      </c>
      <c r="D14" s="11">
        <v>19</v>
      </c>
      <c r="E14" s="11">
        <v>40</v>
      </c>
      <c r="F14" s="10" t="s">
        <v>104</v>
      </c>
      <c r="G14" s="11">
        <v>6</v>
      </c>
      <c r="H14" s="11">
        <v>6</v>
      </c>
      <c r="I14" s="11">
        <v>3</v>
      </c>
      <c r="J14" s="11">
        <v>3</v>
      </c>
      <c r="K14" s="11">
        <v>3</v>
      </c>
      <c r="L14" s="11">
        <v>2</v>
      </c>
      <c r="M14" s="11">
        <v>19</v>
      </c>
      <c r="N14" s="10" t="s">
        <v>27</v>
      </c>
      <c r="O14" s="10">
        <f>Q14/L14</f>
        <v>25.2</v>
      </c>
      <c r="P14" s="10">
        <v>16.8</v>
      </c>
      <c r="Q14" s="10">
        <v>50.4</v>
      </c>
      <c r="R14" s="10" t="s">
        <v>87</v>
      </c>
      <c r="S14" s="10">
        <v>2.65</v>
      </c>
      <c r="T14" s="11">
        <v>3</v>
      </c>
      <c r="U14" s="10" t="s">
        <v>24</v>
      </c>
      <c r="V14" s="10" t="s">
        <v>25</v>
      </c>
    </row>
    <row r="15" spans="1:22" s="9" customFormat="1" x14ac:dyDescent="0.25">
      <c r="A15" s="10" t="s">
        <v>29</v>
      </c>
      <c r="B15" s="10" t="s">
        <v>21</v>
      </c>
      <c r="C15" s="10" t="s">
        <v>22</v>
      </c>
      <c r="D15" s="11">
        <v>19</v>
      </c>
      <c r="E15" s="11">
        <v>40</v>
      </c>
      <c r="F15" s="10" t="s">
        <v>103</v>
      </c>
      <c r="G15" s="11">
        <v>16</v>
      </c>
      <c r="H15" s="11">
        <v>3</v>
      </c>
      <c r="I15" s="11">
        <v>16</v>
      </c>
      <c r="J15" s="11">
        <v>8</v>
      </c>
      <c r="K15" s="11">
        <v>8</v>
      </c>
      <c r="L15" s="11">
        <v>8</v>
      </c>
      <c r="M15" s="11">
        <v>19</v>
      </c>
      <c r="N15" s="10" t="s">
        <v>27</v>
      </c>
      <c r="O15" s="10">
        <v>16.8</v>
      </c>
      <c r="P15" s="10">
        <f>Q15/I15</f>
        <v>8.4</v>
      </c>
      <c r="Q15" s="10">
        <v>134.4</v>
      </c>
      <c r="R15" s="10" t="s">
        <v>85</v>
      </c>
      <c r="S15" s="10">
        <v>6.95</v>
      </c>
      <c r="T15" s="11">
        <v>3</v>
      </c>
      <c r="U15" s="10" t="s">
        <v>24</v>
      </c>
      <c r="V15" s="10" t="s">
        <v>25</v>
      </c>
    </row>
    <row r="16" spans="1:22" s="9" customFormat="1" x14ac:dyDescent="0.25">
      <c r="A16" s="10" t="s">
        <v>29</v>
      </c>
      <c r="B16" s="10" t="s">
        <v>21</v>
      </c>
      <c r="C16" s="10" t="s">
        <v>22</v>
      </c>
      <c r="D16" s="11">
        <v>19</v>
      </c>
      <c r="E16" s="11">
        <v>40</v>
      </c>
      <c r="F16" s="17">
        <v>44089</v>
      </c>
      <c r="G16" s="11">
        <v>3</v>
      </c>
      <c r="H16" s="11">
        <v>3</v>
      </c>
      <c r="I16" s="11">
        <v>16</v>
      </c>
      <c r="J16" s="11">
        <v>3</v>
      </c>
      <c r="K16" s="11">
        <v>0</v>
      </c>
      <c r="L16" s="11">
        <v>8</v>
      </c>
      <c r="M16" s="11">
        <v>19</v>
      </c>
      <c r="N16" s="10" t="s">
        <v>27</v>
      </c>
      <c r="O16" s="10">
        <v>16.8</v>
      </c>
      <c r="P16" s="10">
        <f t="shared" ref="P16:P18" si="1">Q16/I16</f>
        <v>8.4</v>
      </c>
      <c r="Q16" s="10">
        <v>134.4</v>
      </c>
      <c r="R16" s="10" t="s">
        <v>85</v>
      </c>
      <c r="S16" s="10">
        <v>6.95</v>
      </c>
      <c r="T16" s="11">
        <v>3</v>
      </c>
      <c r="U16" s="10" t="s">
        <v>24</v>
      </c>
      <c r="V16" s="10" t="s">
        <v>25</v>
      </c>
    </row>
    <row r="17" spans="1:22" s="9" customFormat="1" x14ac:dyDescent="0.25">
      <c r="A17" s="10" t="s">
        <v>29</v>
      </c>
      <c r="B17" s="10" t="s">
        <v>21</v>
      </c>
      <c r="C17" s="10" t="s">
        <v>22</v>
      </c>
      <c r="D17" s="11">
        <v>19</v>
      </c>
      <c r="E17" s="11">
        <v>40</v>
      </c>
      <c r="F17" s="10" t="s">
        <v>102</v>
      </c>
      <c r="G17" s="11">
        <v>4</v>
      </c>
      <c r="H17" s="11">
        <v>12</v>
      </c>
      <c r="I17" s="11">
        <v>8</v>
      </c>
      <c r="J17" s="11">
        <v>4</v>
      </c>
      <c r="K17" s="11">
        <v>0</v>
      </c>
      <c r="L17" s="11">
        <v>8</v>
      </c>
      <c r="M17" s="11">
        <v>19</v>
      </c>
      <c r="N17" s="10" t="s">
        <v>27</v>
      </c>
      <c r="O17" s="10">
        <v>16.8</v>
      </c>
      <c r="P17" s="10">
        <f t="shared" si="1"/>
        <v>16.8</v>
      </c>
      <c r="Q17" s="10">
        <v>134.4</v>
      </c>
      <c r="R17" s="10" t="s">
        <v>85</v>
      </c>
      <c r="S17" s="10">
        <v>7.07</v>
      </c>
      <c r="T17" s="11">
        <v>3</v>
      </c>
      <c r="U17" s="10" t="s">
        <v>24</v>
      </c>
      <c r="V17" s="10" t="s">
        <v>25</v>
      </c>
    </row>
    <row r="18" spans="1:22" s="9" customFormat="1" x14ac:dyDescent="0.25">
      <c r="A18" s="10" t="s">
        <v>29</v>
      </c>
      <c r="B18" s="10" t="s">
        <v>21</v>
      </c>
      <c r="C18" s="10" t="s">
        <v>22</v>
      </c>
      <c r="D18" s="11">
        <v>19</v>
      </c>
      <c r="E18" s="11">
        <v>40</v>
      </c>
      <c r="F18" s="10" t="s">
        <v>101</v>
      </c>
      <c r="G18" s="11">
        <v>5</v>
      </c>
      <c r="H18" s="11">
        <v>5</v>
      </c>
      <c r="I18" s="11">
        <v>8</v>
      </c>
      <c r="J18" s="11">
        <v>5</v>
      </c>
      <c r="K18" s="11">
        <v>0</v>
      </c>
      <c r="L18" s="11">
        <v>8</v>
      </c>
      <c r="M18" s="11">
        <v>19</v>
      </c>
      <c r="N18" s="10" t="s">
        <v>27</v>
      </c>
      <c r="O18" s="10">
        <v>16.8</v>
      </c>
      <c r="P18" s="10">
        <f t="shared" si="1"/>
        <v>16.8</v>
      </c>
      <c r="Q18" s="10">
        <v>134.4</v>
      </c>
      <c r="R18" s="10" t="s">
        <v>85</v>
      </c>
      <c r="S18" s="10">
        <v>7.07</v>
      </c>
      <c r="T18" s="11">
        <v>3</v>
      </c>
      <c r="U18" s="10" t="s">
        <v>24</v>
      </c>
      <c r="V18" s="10" t="s">
        <v>25</v>
      </c>
    </row>
    <row r="19" spans="1:22" s="9" customFormat="1" x14ac:dyDescent="0.25">
      <c r="A19" s="10" t="s">
        <v>29</v>
      </c>
      <c r="B19" s="10" t="s">
        <v>21</v>
      </c>
      <c r="C19" s="10" t="s">
        <v>22</v>
      </c>
      <c r="D19" s="11">
        <v>19</v>
      </c>
      <c r="E19" s="11">
        <v>40</v>
      </c>
      <c r="F19" s="10" t="s">
        <v>99</v>
      </c>
      <c r="G19" s="11">
        <v>7</v>
      </c>
      <c r="H19" s="11">
        <v>7</v>
      </c>
      <c r="I19" s="11">
        <v>8</v>
      </c>
      <c r="J19" s="11">
        <v>7</v>
      </c>
      <c r="K19" s="11">
        <v>0</v>
      </c>
      <c r="L19" s="11">
        <v>4</v>
      </c>
      <c r="M19" s="11">
        <v>19</v>
      </c>
      <c r="N19" s="10" t="s">
        <v>27</v>
      </c>
      <c r="O19" s="10">
        <f>Q19/L19</f>
        <v>33.6</v>
      </c>
      <c r="P19" s="10">
        <v>16.8</v>
      </c>
      <c r="Q19" s="10">
        <v>134.4</v>
      </c>
      <c r="R19" s="10" t="s">
        <v>100</v>
      </c>
      <c r="S19" s="10">
        <v>7.07</v>
      </c>
      <c r="T19" s="11">
        <v>3</v>
      </c>
      <c r="U19" s="10" t="s">
        <v>24</v>
      </c>
      <c r="V19" s="10" t="s">
        <v>25</v>
      </c>
    </row>
    <row r="20" spans="1:22" s="9" customFormat="1" x14ac:dyDescent="0.25">
      <c r="A20" s="10" t="s">
        <v>29</v>
      </c>
      <c r="B20" s="10" t="s">
        <v>21</v>
      </c>
      <c r="C20" s="10" t="s">
        <v>22</v>
      </c>
      <c r="D20" s="11">
        <v>19</v>
      </c>
      <c r="E20" s="11">
        <v>40</v>
      </c>
      <c r="F20" s="10" t="s">
        <v>98</v>
      </c>
      <c r="G20" s="11">
        <v>1</v>
      </c>
      <c r="H20" s="11">
        <v>2</v>
      </c>
      <c r="I20" s="11">
        <v>7</v>
      </c>
      <c r="J20" s="11">
        <v>1</v>
      </c>
      <c r="K20" s="11">
        <v>0</v>
      </c>
      <c r="L20" s="11">
        <v>7</v>
      </c>
      <c r="M20" s="11">
        <v>19</v>
      </c>
      <c r="N20" s="10" t="s">
        <v>27</v>
      </c>
      <c r="O20" s="10">
        <f>Q20/L20</f>
        <v>15</v>
      </c>
      <c r="P20" s="10">
        <v>15</v>
      </c>
      <c r="Q20" s="10">
        <v>105</v>
      </c>
      <c r="R20" s="10" t="s">
        <v>83</v>
      </c>
      <c r="S20" s="10">
        <v>5.53</v>
      </c>
      <c r="T20" s="11">
        <v>3</v>
      </c>
      <c r="U20" s="10" t="s">
        <v>24</v>
      </c>
      <c r="V20" s="10" t="s">
        <v>25</v>
      </c>
    </row>
    <row r="21" spans="1:22" s="9" customFormat="1" x14ac:dyDescent="0.25">
      <c r="A21" s="10" t="s">
        <v>29</v>
      </c>
      <c r="B21" s="10" t="s">
        <v>21</v>
      </c>
      <c r="C21" s="10" t="s">
        <v>22</v>
      </c>
      <c r="D21" s="11">
        <v>19</v>
      </c>
      <c r="E21" s="11">
        <v>40</v>
      </c>
      <c r="F21" s="10" t="s">
        <v>96</v>
      </c>
      <c r="G21" s="11">
        <v>0</v>
      </c>
      <c r="H21" s="11">
        <v>5</v>
      </c>
      <c r="I21" s="11">
        <v>2</v>
      </c>
      <c r="J21" s="11">
        <v>0</v>
      </c>
      <c r="K21" s="11">
        <v>0</v>
      </c>
      <c r="L21" s="11">
        <v>1</v>
      </c>
      <c r="M21" s="11">
        <v>19</v>
      </c>
      <c r="N21" s="10" t="s">
        <v>27</v>
      </c>
      <c r="O21" s="10">
        <v>15</v>
      </c>
      <c r="P21" s="10">
        <f>Q21/I21</f>
        <v>7.5</v>
      </c>
      <c r="Q21" s="10">
        <v>15</v>
      </c>
      <c r="R21" s="10" t="s">
        <v>97</v>
      </c>
      <c r="S21" s="10">
        <v>0.79</v>
      </c>
      <c r="T21" s="11">
        <v>3</v>
      </c>
      <c r="U21" s="10" t="s">
        <v>24</v>
      </c>
      <c r="V21" s="10" t="s">
        <v>25</v>
      </c>
    </row>
    <row r="22" spans="1:22" s="9" customFormat="1" x14ac:dyDescent="0.25">
      <c r="A22" s="10" t="s">
        <v>29</v>
      </c>
      <c r="B22" s="10" t="s">
        <v>21</v>
      </c>
      <c r="C22" s="10" t="s">
        <v>22</v>
      </c>
      <c r="D22" s="11">
        <v>19</v>
      </c>
      <c r="E22" s="11">
        <v>40</v>
      </c>
      <c r="F22" s="10" t="s">
        <v>94</v>
      </c>
      <c r="G22" s="11">
        <v>6</v>
      </c>
      <c r="H22" s="11">
        <v>2</v>
      </c>
      <c r="I22" s="11">
        <v>6</v>
      </c>
      <c r="J22" s="11">
        <v>6</v>
      </c>
      <c r="K22" s="11">
        <v>0</v>
      </c>
      <c r="L22" s="11">
        <v>6</v>
      </c>
      <c r="M22" s="11">
        <v>19</v>
      </c>
      <c r="N22" s="10" t="s">
        <v>27</v>
      </c>
      <c r="O22" s="10">
        <v>16.8</v>
      </c>
      <c r="P22" s="10">
        <f t="shared" ref="P22:P26" si="2">Q22/I22</f>
        <v>16.8</v>
      </c>
      <c r="Q22" s="10">
        <v>100.8</v>
      </c>
      <c r="R22" s="10" t="s">
        <v>95</v>
      </c>
      <c r="S22" s="10">
        <v>5.31</v>
      </c>
      <c r="T22" s="11">
        <v>3</v>
      </c>
      <c r="U22" s="10" t="s">
        <v>24</v>
      </c>
      <c r="V22" s="10" t="s">
        <v>25</v>
      </c>
    </row>
    <row r="23" spans="1:22" s="9" customFormat="1" x14ac:dyDescent="0.25">
      <c r="A23" s="10" t="s">
        <v>29</v>
      </c>
      <c r="B23" s="10" t="s">
        <v>21</v>
      </c>
      <c r="C23" s="10" t="s">
        <v>22</v>
      </c>
      <c r="D23" s="11">
        <v>19</v>
      </c>
      <c r="E23" s="11">
        <v>40</v>
      </c>
      <c r="F23" s="10" t="s">
        <v>93</v>
      </c>
      <c r="G23" s="11">
        <v>7</v>
      </c>
      <c r="H23" s="11">
        <v>7</v>
      </c>
      <c r="I23" s="11">
        <v>7</v>
      </c>
      <c r="J23" s="11">
        <v>7</v>
      </c>
      <c r="K23" s="11">
        <v>0</v>
      </c>
      <c r="L23" s="11">
        <v>7</v>
      </c>
      <c r="M23" s="11">
        <v>19</v>
      </c>
      <c r="N23" s="10" t="s">
        <v>27</v>
      </c>
      <c r="O23" s="10">
        <v>16.8</v>
      </c>
      <c r="P23" s="10">
        <f t="shared" si="2"/>
        <v>16.8</v>
      </c>
      <c r="Q23" s="10">
        <v>117.6</v>
      </c>
      <c r="R23" s="10" t="s">
        <v>83</v>
      </c>
      <c r="S23" s="10">
        <v>5.31</v>
      </c>
      <c r="T23" s="11">
        <v>3</v>
      </c>
      <c r="U23" s="10" t="s">
        <v>24</v>
      </c>
      <c r="V23" s="10" t="s">
        <v>25</v>
      </c>
    </row>
    <row r="24" spans="1:22" s="9" customFormat="1" x14ac:dyDescent="0.25">
      <c r="A24" s="10" t="s">
        <v>29</v>
      </c>
      <c r="B24" s="10" t="s">
        <v>21</v>
      </c>
      <c r="C24" s="10" t="s">
        <v>22</v>
      </c>
      <c r="D24" s="11">
        <v>19</v>
      </c>
      <c r="E24" s="11">
        <v>40</v>
      </c>
      <c r="F24" s="10" t="s">
        <v>91</v>
      </c>
      <c r="G24" s="11">
        <v>3</v>
      </c>
      <c r="H24" s="11">
        <v>1</v>
      </c>
      <c r="I24" s="11">
        <v>9</v>
      </c>
      <c r="J24" s="11">
        <v>3</v>
      </c>
      <c r="K24" s="11">
        <v>0</v>
      </c>
      <c r="L24" s="11">
        <v>9</v>
      </c>
      <c r="M24" s="11">
        <v>19</v>
      </c>
      <c r="N24" s="10" t="s">
        <v>27</v>
      </c>
      <c r="O24" s="10">
        <v>16.8</v>
      </c>
      <c r="P24" s="10">
        <f t="shared" si="2"/>
        <v>16.799999999999997</v>
      </c>
      <c r="Q24" s="10">
        <v>151.19999999999999</v>
      </c>
      <c r="R24" s="10" t="s">
        <v>92</v>
      </c>
      <c r="S24" s="10">
        <v>7.96</v>
      </c>
      <c r="T24" s="11">
        <v>3</v>
      </c>
      <c r="U24" s="10" t="s">
        <v>24</v>
      </c>
      <c r="V24" s="10" t="s">
        <v>25</v>
      </c>
    </row>
    <row r="25" spans="1:22" s="9" customFormat="1" x14ac:dyDescent="0.25">
      <c r="A25" s="10" t="s">
        <v>29</v>
      </c>
      <c r="B25" s="10" t="s">
        <v>21</v>
      </c>
      <c r="C25" s="10" t="s">
        <v>22</v>
      </c>
      <c r="D25" s="11">
        <v>19</v>
      </c>
      <c r="E25" s="11">
        <v>40</v>
      </c>
      <c r="F25" s="10" t="s">
        <v>90</v>
      </c>
      <c r="G25" s="11">
        <v>4</v>
      </c>
      <c r="H25" s="11">
        <v>1</v>
      </c>
      <c r="I25" s="11">
        <v>12</v>
      </c>
      <c r="J25" s="11">
        <v>4</v>
      </c>
      <c r="K25" s="11">
        <v>0</v>
      </c>
      <c r="L25" s="11">
        <v>12</v>
      </c>
      <c r="M25" s="11">
        <v>19</v>
      </c>
      <c r="N25" s="10" t="s">
        <v>27</v>
      </c>
      <c r="O25" s="10">
        <v>16.8</v>
      </c>
      <c r="P25" s="10">
        <f t="shared" si="2"/>
        <v>16.8</v>
      </c>
      <c r="Q25" s="10">
        <v>201.6</v>
      </c>
      <c r="R25" s="10" t="s">
        <v>89</v>
      </c>
      <c r="S25" s="10">
        <v>10.61</v>
      </c>
      <c r="T25" s="11">
        <v>3</v>
      </c>
      <c r="U25" s="10" t="s">
        <v>24</v>
      </c>
      <c r="V25" s="10" t="s">
        <v>25</v>
      </c>
    </row>
    <row r="26" spans="1:22" s="9" customFormat="1" x14ac:dyDescent="0.25">
      <c r="A26" s="10" t="s">
        <v>29</v>
      </c>
      <c r="B26" s="10" t="s">
        <v>21</v>
      </c>
      <c r="C26" s="10" t="s">
        <v>22</v>
      </c>
      <c r="D26" s="11">
        <v>19</v>
      </c>
      <c r="E26" s="11">
        <v>40</v>
      </c>
      <c r="F26" s="10" t="s">
        <v>88</v>
      </c>
      <c r="G26" s="11">
        <v>4</v>
      </c>
      <c r="H26" s="11">
        <v>4</v>
      </c>
      <c r="I26" s="11">
        <v>12</v>
      </c>
      <c r="J26" s="11">
        <v>4</v>
      </c>
      <c r="K26" s="11">
        <v>0</v>
      </c>
      <c r="L26" s="11">
        <v>12</v>
      </c>
      <c r="M26" s="11">
        <v>19</v>
      </c>
      <c r="N26" s="10" t="s">
        <v>27</v>
      </c>
      <c r="O26" s="10">
        <v>16.8</v>
      </c>
      <c r="P26" s="10">
        <f t="shared" si="2"/>
        <v>16.8</v>
      </c>
      <c r="Q26" s="10">
        <v>201.6</v>
      </c>
      <c r="R26" s="10" t="s">
        <v>89</v>
      </c>
      <c r="S26" s="10">
        <v>10.61</v>
      </c>
      <c r="T26" s="11">
        <v>3</v>
      </c>
      <c r="U26" s="10" t="s">
        <v>24</v>
      </c>
      <c r="V26" s="10" t="s">
        <v>25</v>
      </c>
    </row>
    <row r="27" spans="1:22" s="9" customFormat="1" x14ac:dyDescent="0.25">
      <c r="A27" s="10" t="s">
        <v>29</v>
      </c>
      <c r="B27" s="10" t="s">
        <v>21</v>
      </c>
      <c r="C27" s="10" t="s">
        <v>22</v>
      </c>
      <c r="D27" s="11">
        <v>19</v>
      </c>
      <c r="E27" s="11">
        <v>40</v>
      </c>
      <c r="F27" s="36">
        <v>44100</v>
      </c>
      <c r="G27" s="11">
        <v>3</v>
      </c>
      <c r="H27" s="11">
        <v>5</v>
      </c>
      <c r="I27" s="11">
        <v>10</v>
      </c>
      <c r="J27" s="11">
        <v>3</v>
      </c>
      <c r="K27" s="11">
        <v>0</v>
      </c>
      <c r="L27" s="11">
        <v>10</v>
      </c>
      <c r="M27" s="11">
        <v>19</v>
      </c>
      <c r="N27" s="10" t="s">
        <v>27</v>
      </c>
      <c r="O27" s="10">
        <v>16.8</v>
      </c>
      <c r="P27" s="10">
        <f t="shared" ref="P27" si="3">Q27/I27</f>
        <v>16.8</v>
      </c>
      <c r="Q27" s="10">
        <v>168</v>
      </c>
      <c r="R27" s="10" t="s">
        <v>89</v>
      </c>
      <c r="S27" s="10">
        <v>10.61</v>
      </c>
      <c r="T27" s="11">
        <v>3</v>
      </c>
      <c r="U27" s="10" t="s">
        <v>24</v>
      </c>
      <c r="V27" s="10" t="s">
        <v>25</v>
      </c>
    </row>
    <row r="28" spans="1:22" s="9" customFormat="1" x14ac:dyDescent="0.25">
      <c r="A28" s="10" t="s">
        <v>29</v>
      </c>
      <c r="B28" s="10" t="s">
        <v>21</v>
      </c>
      <c r="C28" s="10" t="s">
        <v>22</v>
      </c>
      <c r="D28" s="11">
        <v>19</v>
      </c>
      <c r="E28" s="11">
        <v>40</v>
      </c>
      <c r="F28" s="10" t="s">
        <v>86</v>
      </c>
      <c r="G28" s="11">
        <v>3</v>
      </c>
      <c r="H28" s="11">
        <v>7</v>
      </c>
      <c r="I28" s="11">
        <v>6</v>
      </c>
      <c r="J28" s="11">
        <v>3</v>
      </c>
      <c r="K28" s="11">
        <v>0</v>
      </c>
      <c r="L28" s="11">
        <v>2</v>
      </c>
      <c r="M28" s="11">
        <v>19</v>
      </c>
      <c r="N28" s="10" t="s">
        <v>27</v>
      </c>
      <c r="O28" s="10">
        <f>Q28/L28</f>
        <v>45</v>
      </c>
      <c r="P28" s="10">
        <v>15</v>
      </c>
      <c r="Q28" s="10">
        <v>90</v>
      </c>
      <c r="R28" s="10" t="s">
        <v>87</v>
      </c>
      <c r="S28" s="10">
        <v>4.74</v>
      </c>
      <c r="T28" s="11">
        <v>3</v>
      </c>
      <c r="U28" s="10" t="s">
        <v>24</v>
      </c>
      <c r="V28" s="10" t="s">
        <v>25</v>
      </c>
    </row>
    <row r="29" spans="1:22" s="9" customFormat="1" x14ac:dyDescent="0.25">
      <c r="A29" s="10" t="s">
        <v>29</v>
      </c>
      <c r="B29" s="10" t="s">
        <v>21</v>
      </c>
      <c r="C29" s="10" t="s">
        <v>22</v>
      </c>
      <c r="D29" s="11">
        <v>19</v>
      </c>
      <c r="E29" s="11">
        <v>40</v>
      </c>
      <c r="F29" s="10" t="s">
        <v>84</v>
      </c>
      <c r="G29" s="11">
        <v>7</v>
      </c>
      <c r="H29" s="11">
        <v>3</v>
      </c>
      <c r="I29" s="11">
        <v>10</v>
      </c>
      <c r="J29" s="11">
        <v>7</v>
      </c>
      <c r="K29" s="11">
        <v>0</v>
      </c>
      <c r="L29" s="11">
        <v>8</v>
      </c>
      <c r="M29" s="11">
        <v>19</v>
      </c>
      <c r="N29" s="10" t="s">
        <v>27</v>
      </c>
      <c r="O29" s="10">
        <v>16.8</v>
      </c>
      <c r="P29" s="10">
        <f>Q29/I29</f>
        <v>13.440000000000001</v>
      </c>
      <c r="Q29" s="10">
        <v>134.4</v>
      </c>
      <c r="R29" s="10" t="s">
        <v>85</v>
      </c>
      <c r="S29" s="10">
        <v>7.07</v>
      </c>
      <c r="T29" s="11">
        <v>3</v>
      </c>
      <c r="U29" s="10" t="s">
        <v>24</v>
      </c>
      <c r="V29" s="10" t="s">
        <v>25</v>
      </c>
    </row>
    <row r="30" spans="1:22" s="9" customFormat="1" x14ac:dyDescent="0.25">
      <c r="A30" s="10" t="s">
        <v>29</v>
      </c>
      <c r="B30" s="10" t="s">
        <v>21</v>
      </c>
      <c r="C30" s="10" t="s">
        <v>22</v>
      </c>
      <c r="D30" s="11">
        <v>19</v>
      </c>
      <c r="E30" s="11">
        <v>40</v>
      </c>
      <c r="F30" s="10" t="s">
        <v>82</v>
      </c>
      <c r="G30" s="11">
        <v>1</v>
      </c>
      <c r="H30" s="11">
        <v>2</v>
      </c>
      <c r="I30" s="11">
        <v>9</v>
      </c>
      <c r="J30" s="11">
        <v>1</v>
      </c>
      <c r="K30" s="11">
        <v>0</v>
      </c>
      <c r="L30" s="11">
        <v>7</v>
      </c>
      <c r="M30" s="11">
        <v>19</v>
      </c>
      <c r="N30" s="10" t="s">
        <v>27</v>
      </c>
      <c r="O30" s="10">
        <v>16.8</v>
      </c>
      <c r="P30" s="10">
        <f t="shared" ref="P30:P31" si="4">Q30/I30</f>
        <v>13.066666666666666</v>
      </c>
      <c r="Q30" s="10">
        <v>117.6</v>
      </c>
      <c r="R30" s="10" t="s">
        <v>83</v>
      </c>
      <c r="S30" s="10">
        <v>6.19</v>
      </c>
      <c r="T30" s="11">
        <v>3</v>
      </c>
      <c r="U30" s="10" t="s">
        <v>24</v>
      </c>
      <c r="V30" s="10" t="s">
        <v>25</v>
      </c>
    </row>
    <row r="31" spans="1:22" s="9" customFormat="1" x14ac:dyDescent="0.25">
      <c r="A31" s="10" t="s">
        <v>29</v>
      </c>
      <c r="B31" s="10" t="s">
        <v>21</v>
      </c>
      <c r="C31" s="10" t="s">
        <v>22</v>
      </c>
      <c r="D31" s="11">
        <v>19</v>
      </c>
      <c r="E31" s="11">
        <v>40</v>
      </c>
      <c r="F31" s="17">
        <v>44104</v>
      </c>
      <c r="G31" s="11">
        <v>3</v>
      </c>
      <c r="H31" s="11">
        <v>3</v>
      </c>
      <c r="I31" s="11">
        <v>9</v>
      </c>
      <c r="J31" s="11">
        <v>3</v>
      </c>
      <c r="K31" s="11">
        <v>0</v>
      </c>
      <c r="L31" s="11">
        <v>7</v>
      </c>
      <c r="M31" s="11">
        <v>19</v>
      </c>
      <c r="N31" s="10" t="s">
        <v>27</v>
      </c>
      <c r="O31" s="10">
        <v>16.8</v>
      </c>
      <c r="P31" s="10">
        <f t="shared" si="4"/>
        <v>13.066666666666666</v>
      </c>
      <c r="Q31" s="10">
        <v>117.6</v>
      </c>
      <c r="R31" s="10" t="s">
        <v>83</v>
      </c>
      <c r="S31" s="10">
        <v>6.19</v>
      </c>
      <c r="T31" s="11">
        <v>3</v>
      </c>
      <c r="U31" s="10" t="s">
        <v>24</v>
      </c>
      <c r="V31" s="10" t="s">
        <v>25</v>
      </c>
    </row>
    <row r="32" spans="1:22" x14ac:dyDescent="0.25">
      <c r="A32" s="30" t="s">
        <v>26</v>
      </c>
      <c r="B32" s="31"/>
      <c r="C32" s="31"/>
      <c r="D32" s="32">
        <f>SUM(D2:D31)</f>
        <v>570</v>
      </c>
      <c r="E32" s="31"/>
      <c r="F32" s="31"/>
      <c r="G32" s="32">
        <f>SUM(G2:G31)</f>
        <v>166</v>
      </c>
      <c r="H32" s="31"/>
      <c r="I32" s="32">
        <f>SUM(I2:I31)</f>
        <v>267</v>
      </c>
      <c r="J32" s="32">
        <f>SUM(J2:J31)</f>
        <v>139</v>
      </c>
      <c r="K32" s="32">
        <f>SUM(K2:K31)</f>
        <v>31</v>
      </c>
      <c r="L32" s="32">
        <f>SUM(L2:L31)</f>
        <v>202</v>
      </c>
      <c r="M32" s="32">
        <f>SUM(M2:M31)</f>
        <v>570</v>
      </c>
      <c r="N32" s="31" t="str">
        <f>N31</f>
        <v>Por habitación</v>
      </c>
      <c r="O32" s="33">
        <f>Q32/L32</f>
        <v>17.610891089108915</v>
      </c>
      <c r="P32" s="34">
        <f>Q32/I32</f>
        <v>13.32359550561798</v>
      </c>
      <c r="Q32" s="33">
        <f>SUM(Q2:Q31)</f>
        <v>3557.4000000000005</v>
      </c>
      <c r="R32" s="35">
        <f>L32/M32</f>
        <v>0.35438596491228069</v>
      </c>
      <c r="S32" s="33">
        <f>Q32/M32</f>
        <v>6.2410526315789481</v>
      </c>
      <c r="T32" s="31"/>
      <c r="U32" s="31"/>
      <c r="V32" s="31"/>
    </row>
    <row r="33" spans="4:20" s="9" customFormat="1" x14ac:dyDescent="0.25">
      <c r="D33" s="19"/>
      <c r="E33" s="19"/>
      <c r="G33" s="19"/>
      <c r="H33" s="19"/>
      <c r="I33" s="19"/>
      <c r="J33" s="19"/>
      <c r="K33" s="19"/>
      <c r="L33" s="19"/>
      <c r="M33" s="19"/>
      <c r="T33" s="19"/>
    </row>
    <row r="34" spans="4:20" s="9" customFormat="1" x14ac:dyDescent="0.25">
      <c r="D34" s="19"/>
      <c r="E34" s="19"/>
      <c r="G34" s="19"/>
      <c r="H34" s="19"/>
      <c r="I34" s="19"/>
      <c r="J34" s="19"/>
      <c r="K34" s="19"/>
      <c r="L34" s="19"/>
      <c r="M34" s="19"/>
      <c r="T34" s="19"/>
    </row>
    <row r="35" spans="4:20" s="9" customFormat="1" x14ac:dyDescent="0.25">
      <c r="D35" s="19"/>
      <c r="E35" s="19"/>
      <c r="G35" s="19"/>
      <c r="H35" s="19"/>
      <c r="I35" s="19"/>
      <c r="J35" s="19"/>
      <c r="K35" s="19"/>
      <c r="L35" s="19"/>
      <c r="M35" s="19"/>
      <c r="T35" s="19"/>
    </row>
  </sheetData>
  <autoFilter ref="A1:V1">
    <sortState ref="A2:V28">
      <sortCondition ref="F1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</vt:lpstr>
      <vt:lpstr>MAR-AGO</vt:lpstr>
      <vt:lpstr>SEP</vt:lpstr>
      <vt:lpstr>OCT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2019-07-05T16:07:56Z</dcterms:created>
  <dcterms:modified xsi:type="dcterms:W3CDTF">2020-11-25T14:43:17Z</dcterms:modified>
</cp:coreProperties>
</file>