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15600" windowHeight="9240" activeTab="3"/>
  </bookViews>
  <sheets>
    <sheet name="ENERO" sheetId="1" r:id="rId1"/>
    <sheet name="FEB" sheetId="2" r:id="rId2"/>
    <sheet name="MAR-AGO" sheetId="4" r:id="rId3"/>
    <sheet name="SEP" sheetId="3" r:id="rId4"/>
    <sheet name="OCT" sheetId="7" r:id="rId5"/>
    <sheet name="NOV" sheetId="6" r:id="rId6"/>
  </sheets>
  <definedNames>
    <definedName name="_xlnm._FilterDatabase" localSheetId="0" hidden="1">ENERO!$A$1:$V$32</definedName>
    <definedName name="_xlnm._FilterDatabase" localSheetId="1" hidden="1">FEB!$A$1:$V$32</definedName>
    <definedName name="_xlnm._FilterDatabase" localSheetId="2" hidden="1">'MAR-AGO'!#REF!</definedName>
    <definedName name="_xlnm._FilterDatabase" localSheetId="5" hidden="1">NOV!$A$1:$V$31</definedName>
    <definedName name="_xlnm._FilterDatabase" localSheetId="4" hidden="1">OCT!$A$1:$V$32</definedName>
    <definedName name="_xlnm._FilterDatabase" localSheetId="3" hidden="1">SEP!$A$1:$V$31</definedName>
  </definedNames>
  <calcPr calcId="145621"/>
</workbook>
</file>

<file path=xl/calcChain.xml><?xml version="1.0" encoding="utf-8"?>
<calcChain xmlns="http://schemas.openxmlformats.org/spreadsheetml/2006/main">
  <c r="D9" i="4" l="1"/>
  <c r="D8" i="4"/>
  <c r="D7" i="4"/>
  <c r="D6" i="4"/>
  <c r="D5" i="4"/>
  <c r="D4" i="4"/>
  <c r="B9" i="4"/>
  <c r="B8" i="4"/>
  <c r="B7" i="4"/>
  <c r="B6" i="4"/>
  <c r="B5" i="4"/>
  <c r="B4" i="4"/>
  <c r="I32" i="3"/>
  <c r="G34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R32" i="3"/>
  <c r="Q32" i="3"/>
  <c r="O32" i="3" s="1"/>
  <c r="J32" i="3"/>
  <c r="K32" i="3"/>
  <c r="M32" i="3"/>
  <c r="L32" i="3"/>
  <c r="G32" i="3"/>
  <c r="D32" i="3"/>
  <c r="S32" i="3" l="1"/>
  <c r="P32" i="3"/>
  <c r="S33" i="7"/>
  <c r="R33" i="7"/>
  <c r="Q33" i="7"/>
  <c r="P33" i="7"/>
  <c r="O33" i="7"/>
  <c r="N33" i="7"/>
  <c r="M33" i="7"/>
  <c r="L33" i="7"/>
  <c r="K33" i="7"/>
  <c r="J33" i="7"/>
  <c r="I33" i="7"/>
  <c r="G33" i="7"/>
  <c r="D33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2" i="7"/>
  <c r="M32" i="6" l="1"/>
  <c r="L32" i="6"/>
  <c r="P3" i="6" l="1"/>
  <c r="Q32" i="6" l="1"/>
  <c r="K32" i="6"/>
  <c r="J32" i="6"/>
  <c r="I32" i="6"/>
  <c r="G32" i="6"/>
  <c r="D32" i="6"/>
  <c r="S32" i="6"/>
  <c r="N32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2" i="6"/>
  <c r="P32" i="6" l="1"/>
  <c r="R32" i="6"/>
  <c r="O32" i="6"/>
  <c r="G33" i="2" l="1"/>
  <c r="G33" i="1"/>
  <c r="N32" i="3" l="1"/>
  <c r="Q33" i="2" l="1"/>
  <c r="N33" i="2"/>
  <c r="M33" i="2"/>
  <c r="L33" i="2"/>
  <c r="R33" i="2" s="1"/>
  <c r="K33" i="2"/>
  <c r="J33" i="2"/>
  <c r="I33" i="2"/>
  <c r="D33" i="2"/>
  <c r="S33" i="2" l="1"/>
  <c r="P33" i="2"/>
  <c r="G35" i="2"/>
  <c r="O33" i="2"/>
  <c r="J33" i="1"/>
  <c r="I33" i="1"/>
  <c r="G35" i="1" s="1"/>
  <c r="Q33" i="1" l="1"/>
  <c r="M33" i="1"/>
  <c r="L33" i="1"/>
  <c r="R33" i="1" s="1"/>
  <c r="K33" i="1"/>
  <c r="D33" i="1"/>
  <c r="N33" i="1"/>
  <c r="P33" i="1" l="1"/>
  <c r="S33" i="1"/>
  <c r="O33" i="1"/>
</calcChain>
</file>

<file path=xl/sharedStrings.xml><?xml version="1.0" encoding="utf-8"?>
<sst xmlns="http://schemas.openxmlformats.org/spreadsheetml/2006/main" count="805" uniqueCount="163">
  <si>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</si>
  <si>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</si>
  <si>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</si>
  <si>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</si>
  <si>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</si>
  <si>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</si>
  <si>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</si>
  <si>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</si>
  <si>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</si>
  <si>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</si>
  <si>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</si>
  <si>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</si>
  <si>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</si>
  <si>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</si>
  <si>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</si>
  <si>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</si>
  <si>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</si>
  <si>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</si>
  <si>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</si>
  <si>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</si>
  <si>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</si>
  <si>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ROMAR ROYAL</t>
  </si>
  <si>
    <t>Hotel</t>
  </si>
  <si>
    <t>3 Estrellas</t>
  </si>
  <si>
    <t>Por habitación</t>
  </si>
  <si>
    <t>TOTAL</t>
  </si>
  <si>
    <t>validado</t>
  </si>
  <si>
    <t>Revocar</t>
  </si>
  <si>
    <t>tarifa por persona</t>
  </si>
  <si>
    <t>tarifa persona</t>
  </si>
  <si>
    <t>TARIFA PERSONA</t>
  </si>
  <si>
    <t>sin_validar</t>
  </si>
  <si>
    <t>Validar</t>
  </si>
  <si>
    <t>EST PROM</t>
  </si>
  <si>
    <t>30/11/2019</t>
  </si>
  <si>
    <t>29/11/2019</t>
  </si>
  <si>
    <t>28/11/2019</t>
  </si>
  <si>
    <t>27/11/2019</t>
  </si>
  <si>
    <t>26/11/2019</t>
  </si>
  <si>
    <t>25/11/2019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</si>
  <si>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</si>
  <si>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</si>
  <si>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</si>
  <si>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</si>
  <si>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</si>
  <si>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</si>
  <si>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</si>
  <si>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</si>
  <si>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</si>
  <si>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</si>
  <si>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</si>
  <si>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</si>
  <si>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</si>
  <si>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</si>
  <si>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</si>
  <si>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</si>
  <si>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</si>
  <si>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</si>
  <si>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</si>
  <si>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</si>
  <si>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04/11/2019</t>
  </si>
  <si>
    <t>03/11/2019</t>
  </si>
  <si>
    <t>01/11/2019</t>
  </si>
  <si>
    <t>TAR PER</t>
  </si>
  <si>
    <t>31/12/2019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</si>
  <si>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</si>
  <si>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</si>
  <si>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</si>
  <si>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</si>
  <si>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</si>
  <si>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</si>
  <si>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</si>
  <si>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</si>
  <si>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</si>
  <si>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</si>
  <si>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</si>
  <si>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</si>
  <si>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</si>
  <si>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</si>
  <si>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</si>
  <si>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</si>
  <si>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</si>
  <si>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</si>
  <si>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</si>
  <si>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</si>
  <si>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</si>
  <si>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</si>
  <si>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</si>
  <si>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</si>
  <si>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</si>
  <si>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</si>
  <si>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</si>
  <si>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</si>
  <si>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</si>
  <si>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</si>
  <si>
    <t>TAR PERSONA</t>
  </si>
  <si>
    <t>17,95 %</t>
  </si>
  <si>
    <t>01/09/2020</t>
  </si>
  <si>
    <t>25,64 %</t>
  </si>
  <si>
    <t>02/09/2020</t>
  </si>
  <si>
    <t>23,08 %</t>
  </si>
  <si>
    <t>03/09/2020</t>
  </si>
  <si>
    <t>04/09/2020</t>
  </si>
  <si>
    <t>58,97 %</t>
  </si>
  <si>
    <t>05/09/2020</t>
  </si>
  <si>
    <t>51,28 %</t>
  </si>
  <si>
    <t>06/09/2020</t>
  </si>
  <si>
    <t>71,79 %</t>
  </si>
  <si>
    <t>07/09/2020</t>
  </si>
  <si>
    <t>74,36 %</t>
  </si>
  <si>
    <t>08/09/2020</t>
  </si>
  <si>
    <t>92,31 %</t>
  </si>
  <si>
    <t>09/09/2020</t>
  </si>
  <si>
    <t>97,44 %</t>
  </si>
  <si>
    <t>10/09/2020</t>
  </si>
  <si>
    <t>11/09/2020</t>
  </si>
  <si>
    <t>56,41 %</t>
  </si>
  <si>
    <t>12/09/2020</t>
  </si>
  <si>
    <t>13/09/2020</t>
  </si>
  <si>
    <t>14/09/2020</t>
  </si>
  <si>
    <t>15/09/2020</t>
  </si>
  <si>
    <t>87,18 %</t>
  </si>
  <si>
    <t>16/09/2020</t>
  </si>
  <si>
    <t>17/09/2020</t>
  </si>
  <si>
    <t>48,72 %</t>
  </si>
  <si>
    <t>18/09/2020</t>
  </si>
  <si>
    <t>64,10 %</t>
  </si>
  <si>
    <t>19/09/2020</t>
  </si>
  <si>
    <t>61,54 %</t>
  </si>
  <si>
    <t>20/09/2020</t>
  </si>
  <si>
    <t>66,67 %</t>
  </si>
  <si>
    <t>21/09/2020</t>
  </si>
  <si>
    <t>79,49 %</t>
  </si>
  <si>
    <t>22/09/2020</t>
  </si>
  <si>
    <t>23/09/2020</t>
  </si>
  <si>
    <t>24/09/2020</t>
  </si>
  <si>
    <t>30,77 %</t>
  </si>
  <si>
    <t>25/09/2020</t>
  </si>
  <si>
    <t>26/09/2020</t>
  </si>
  <si>
    <t>35,90 %</t>
  </si>
  <si>
    <t>27/09/2020</t>
  </si>
  <si>
    <t>38,46 %</t>
  </si>
  <si>
    <t>28/09/2020</t>
  </si>
  <si>
    <t>29/09/2020</t>
  </si>
  <si>
    <t>30/09/2020</t>
  </si>
  <si>
    <t xml:space="preserve">ROMAR ROYAL HOTEL </t>
  </si>
  <si>
    <t>MES</t>
  </si>
  <si>
    <t>Nº DE HABITACIONES DEL HOTEL</t>
  </si>
  <si>
    <t>Nº DE HABITACIONES OCUPADAS</t>
  </si>
  <si>
    <t>Nº DE HABITACIONES DISPONIBLES</t>
  </si>
  <si>
    <t>TIPO DE TARIFA</t>
  </si>
  <si>
    <t>TARIFA PROMEDIO</t>
  </si>
  <si>
    <t>VENTAS NETAS</t>
  </si>
  <si>
    <t>PERNOCTACIONES (Número de huespedes que pernoctaron en el hotel)</t>
  </si>
  <si>
    <t>POR HABITACIÓN</t>
  </si>
  <si>
    <t>POR PERSONA</t>
  </si>
  <si>
    <t>MARZO</t>
  </si>
  <si>
    <t>X</t>
  </si>
  <si>
    <t>ABRIL</t>
  </si>
  <si>
    <t>MAYO</t>
  </si>
  <si>
    <t>JUNIO</t>
  </si>
  <si>
    <t>JULIO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</si>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</sst>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2" fontId="0" fillId="3" borderId="1" xfId="0" applyNumberFormat="1" applyFill="1" applyBorder="1"/>
    <xf numFmtId="0" fontId="0" fillId="3" borderId="0" xfId="0" applyFill="1"/>
    <xf numFmtId="0" fontId="3" fillId="0" borderId="1" xfId="0" applyFont="1" applyFill="1" applyBorder="1"/>
    <xf numFmtId="0" fontId="3" fillId="3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10" fontId="0" fillId="0" borderId="1" xfId="0" applyNumberFormat="1" applyFont="1" applyFill="1" applyBorder="1"/>
    <xf numFmtId="1" fontId="0" fillId="3" borderId="1" xfId="0" applyNumberFormat="1" applyFont="1" applyFill="1" applyBorder="1"/>
    <xf numFmtId="1" fontId="0" fillId="3" borderId="1" xfId="0" applyNumberFormat="1" applyFill="1" applyBorder="1"/>
    <xf numFmtId="14" fontId="0" fillId="0" borderId="1" xfId="0" applyNumberFormat="1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0" fillId="3" borderId="1" xfId="0" applyFont="1" applyFill="1" applyBorder="1"/>
    <xf numFmtId="10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0" xfId="0" applyFont="1" applyFill="1" applyBorder="1"/>
    <xf numFmtId="0" fontId="0" fillId="0" borderId="0" xfId="0" applyFill="1"/>
    <xf numFmtId="1" fontId="0" fillId="0" borderId="1" xfId="0" applyNumberFormat="1" applyFill="1" applyBorder="1"/>
    <xf numFmtId="2" fontId="0" fillId="0" borderId="1" xfId="0" applyNumberFormat="1" applyFill="1" applyBorder="1"/>
    <xf numFmtId="9" fontId="0" fillId="2" borderId="1" xfId="1" applyFont="1" applyFill="1" applyBorder="1"/>
    <xf numFmtId="2" fontId="0" fillId="2" borderId="1" xfId="1" applyNumberFormat="1" applyFont="1" applyFill="1" applyBorder="1"/>
    <xf numFmtId="0" fontId="5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0" fontId="0" fillId="0" borderId="1" xfId="3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0" fontId="0" fillId="3" borderId="1" xfId="3" applyFont="1" applyFill="1" applyBorder="1" applyAlignment="1">
      <alignment horizontal="center"/>
    </xf>
  </cellXfs>
  <cellStyles count="4">
    <cellStyle name="Moneda 2" xfId="2"/>
    <cellStyle name="Moneda 3" xf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95" zoomScaleNormal="9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baseColWidth="10" defaultRowHeight="15" x14ac:dyDescent="0.25"/>
  <cols>
    <col min="10" max="11" width="11.42578125" style="24"/>
    <col min="16" max="16" width="11.5703125" style="24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28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10"/>
      <c r="B2" s="10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0"/>
      <c r="O2" s="12"/>
      <c r="P2" s="12"/>
      <c r="Q2" s="12"/>
      <c r="R2" s="14"/>
      <c r="S2" s="12"/>
      <c r="T2" s="11"/>
      <c r="U2" s="10"/>
      <c r="V2" s="10"/>
    </row>
    <row r="3" spans="1:22" x14ac:dyDescent="0.25">
      <c r="A3" s="10"/>
      <c r="B3" s="10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0"/>
      <c r="O3" s="12"/>
      <c r="P3" s="12"/>
      <c r="Q3" s="12"/>
      <c r="R3" s="14"/>
      <c r="S3" s="12"/>
      <c r="T3" s="11"/>
      <c r="U3" s="10"/>
      <c r="V3" s="10"/>
    </row>
    <row r="4" spans="1:22" x14ac:dyDescent="0.25">
      <c r="A4" s="10"/>
      <c r="B4" s="10"/>
      <c r="C4" s="10"/>
      <c r="D4" s="11"/>
      <c r="E4" s="11"/>
      <c r="F4" s="10"/>
      <c r="G4" s="11"/>
      <c r="H4" s="11"/>
      <c r="I4" s="11"/>
      <c r="J4" s="11"/>
      <c r="K4" s="11"/>
      <c r="L4" s="11"/>
      <c r="M4" s="11"/>
      <c r="N4" s="10"/>
      <c r="O4" s="12"/>
      <c r="P4" s="12"/>
      <c r="Q4" s="12"/>
      <c r="R4" s="14"/>
      <c r="S4" s="12"/>
      <c r="T4" s="11"/>
      <c r="U4" s="10"/>
      <c r="V4" s="10"/>
    </row>
    <row r="5" spans="1:22" x14ac:dyDescent="0.25">
      <c r="A5" s="10"/>
      <c r="B5" s="10"/>
      <c r="C5" s="10"/>
      <c r="D5" s="11"/>
      <c r="E5" s="11"/>
      <c r="F5" s="10"/>
      <c r="G5" s="11"/>
      <c r="H5" s="11"/>
      <c r="I5" s="11"/>
      <c r="J5" s="11"/>
      <c r="K5" s="11"/>
      <c r="L5" s="11"/>
      <c r="M5" s="11"/>
      <c r="N5" s="10"/>
      <c r="O5" s="12"/>
      <c r="P5" s="12"/>
      <c r="Q5" s="12"/>
      <c r="R5" s="14"/>
      <c r="S5" s="12"/>
      <c r="T5" s="11"/>
      <c r="U5" s="10"/>
      <c r="V5" s="10"/>
    </row>
    <row r="6" spans="1:22" x14ac:dyDescent="0.25">
      <c r="A6" s="10"/>
      <c r="B6" s="10"/>
      <c r="C6" s="10"/>
      <c r="D6" s="11"/>
      <c r="E6" s="11"/>
      <c r="F6" s="10"/>
      <c r="G6" s="15"/>
      <c r="H6" s="11"/>
      <c r="I6" s="11"/>
      <c r="J6" s="11"/>
      <c r="K6" s="11"/>
      <c r="L6" s="11"/>
      <c r="M6" s="11"/>
      <c r="N6" s="10"/>
      <c r="O6" s="12"/>
      <c r="P6" s="12"/>
      <c r="Q6" s="12"/>
      <c r="R6" s="14"/>
      <c r="S6" s="12"/>
      <c r="T6" s="11"/>
      <c r="U6" s="10"/>
      <c r="V6" s="10"/>
    </row>
    <row r="7" spans="1:22" x14ac:dyDescent="0.25">
      <c r="A7" s="10"/>
      <c r="B7" s="10"/>
      <c r="C7" s="10"/>
      <c r="D7" s="11"/>
      <c r="E7" s="11"/>
      <c r="F7" s="10"/>
      <c r="G7" s="11"/>
      <c r="H7" s="11"/>
      <c r="I7" s="11"/>
      <c r="J7" s="11"/>
      <c r="K7" s="11"/>
      <c r="L7" s="11"/>
      <c r="M7" s="11"/>
      <c r="N7" s="10"/>
      <c r="O7" s="12"/>
      <c r="P7" s="12"/>
      <c r="Q7" s="12"/>
      <c r="R7" s="14"/>
      <c r="S7" s="12"/>
      <c r="T7" s="11"/>
      <c r="U7" s="10"/>
      <c r="V7" s="10"/>
    </row>
    <row r="8" spans="1:22" x14ac:dyDescent="0.25">
      <c r="A8" s="10"/>
      <c r="B8" s="10"/>
      <c r="C8" s="10"/>
      <c r="D8" s="11"/>
      <c r="E8" s="11"/>
      <c r="F8" s="10"/>
      <c r="G8" s="11"/>
      <c r="H8" s="11"/>
      <c r="I8" s="11"/>
      <c r="J8" s="11"/>
      <c r="K8" s="11"/>
      <c r="L8" s="11"/>
      <c r="M8" s="11"/>
      <c r="N8" s="10"/>
      <c r="O8" s="12"/>
      <c r="P8" s="12"/>
      <c r="Q8" s="12"/>
      <c r="R8" s="14"/>
      <c r="S8" s="12"/>
      <c r="T8" s="11"/>
      <c r="U8" s="10"/>
      <c r="V8" s="10"/>
    </row>
    <row r="9" spans="1:22" x14ac:dyDescent="0.25">
      <c r="A9" s="10"/>
      <c r="B9" s="10"/>
      <c r="C9" s="10"/>
      <c r="D9" s="11"/>
      <c r="E9" s="11"/>
      <c r="F9" s="10"/>
      <c r="G9" s="11"/>
      <c r="H9" s="11"/>
      <c r="I9" s="11"/>
      <c r="J9" s="11"/>
      <c r="K9" s="11"/>
      <c r="L9" s="11"/>
      <c r="M9" s="11"/>
      <c r="N9" s="10"/>
      <c r="O9" s="12"/>
      <c r="P9" s="12"/>
      <c r="Q9" s="12"/>
      <c r="R9" s="14"/>
      <c r="S9" s="12"/>
      <c r="T9" s="11"/>
      <c r="U9" s="10"/>
      <c r="V9" s="10"/>
    </row>
    <row r="10" spans="1:22" s="24" customFormat="1" x14ac:dyDescent="0.25">
      <c r="A10" s="10"/>
      <c r="B10" s="10"/>
      <c r="C10" s="10"/>
      <c r="D10" s="11"/>
      <c r="E10" s="11"/>
      <c r="F10" s="10"/>
      <c r="G10" s="11"/>
      <c r="H10" s="11"/>
      <c r="I10" s="11"/>
      <c r="J10" s="11"/>
      <c r="K10" s="11"/>
      <c r="L10" s="11"/>
      <c r="M10" s="11"/>
      <c r="N10" s="10"/>
      <c r="O10" s="12"/>
      <c r="P10" s="12"/>
      <c r="Q10" s="12"/>
      <c r="R10" s="14"/>
      <c r="S10" s="12"/>
      <c r="T10" s="11"/>
      <c r="U10" s="10"/>
      <c r="V10" s="10"/>
    </row>
    <row r="11" spans="1:22" s="24" customFormat="1" x14ac:dyDescent="0.25">
      <c r="A11" s="10"/>
      <c r="B11" s="10"/>
      <c r="C11" s="10"/>
      <c r="D11" s="11"/>
      <c r="E11" s="11"/>
      <c r="F11" s="10"/>
      <c r="G11" s="11"/>
      <c r="H11" s="11"/>
      <c r="I11" s="11"/>
      <c r="J11" s="11"/>
      <c r="K11" s="11"/>
      <c r="L11" s="11"/>
      <c r="M11" s="11"/>
      <c r="N11" s="10"/>
      <c r="O11" s="12"/>
      <c r="P11" s="12"/>
      <c r="Q11" s="12"/>
      <c r="R11" s="14"/>
      <c r="S11" s="12"/>
      <c r="T11" s="11"/>
      <c r="U11" s="10"/>
      <c r="V11" s="10"/>
    </row>
    <row r="12" spans="1:22" s="24" customFormat="1" x14ac:dyDescent="0.25">
      <c r="A12" s="10"/>
      <c r="B12" s="10"/>
      <c r="C12" s="10"/>
      <c r="D12" s="11"/>
      <c r="E12" s="11"/>
      <c r="F12" s="10"/>
      <c r="G12" s="11"/>
      <c r="H12" s="11"/>
      <c r="I12" s="11"/>
      <c r="J12" s="11"/>
      <c r="K12" s="11"/>
      <c r="L12" s="11"/>
      <c r="M12" s="11"/>
      <c r="N12" s="10"/>
      <c r="O12" s="12"/>
      <c r="P12" s="12"/>
      <c r="Q12" s="12"/>
      <c r="R12" s="14"/>
      <c r="S12" s="12"/>
      <c r="T12" s="11"/>
      <c r="U12" s="10"/>
      <c r="V12" s="10"/>
    </row>
    <row r="13" spans="1:22" s="24" customFormat="1" x14ac:dyDescent="0.25">
      <c r="A13" s="10"/>
      <c r="B13" s="10"/>
      <c r="C13" s="10"/>
      <c r="D13" s="11"/>
      <c r="E13" s="11"/>
      <c r="F13" s="10"/>
      <c r="G13" s="11"/>
      <c r="H13" s="11"/>
      <c r="I13" s="11"/>
      <c r="J13" s="11"/>
      <c r="K13" s="11"/>
      <c r="L13" s="11"/>
      <c r="M13" s="11"/>
      <c r="N13" s="10"/>
      <c r="O13" s="12"/>
      <c r="P13" s="12"/>
      <c r="Q13" s="12"/>
      <c r="R13" s="14"/>
      <c r="S13" s="12"/>
      <c r="T13" s="11"/>
      <c r="U13" s="10"/>
      <c r="V13" s="10"/>
    </row>
    <row r="14" spans="1:22" s="24" customFormat="1" x14ac:dyDescent="0.25">
      <c r="A14" s="10"/>
      <c r="B14" s="10"/>
      <c r="C14" s="10"/>
      <c r="D14" s="11"/>
      <c r="E14" s="11"/>
      <c r="F14" s="10"/>
      <c r="G14" s="11"/>
      <c r="H14" s="11"/>
      <c r="I14" s="11"/>
      <c r="J14" s="11"/>
      <c r="K14" s="11"/>
      <c r="L14" s="11"/>
      <c r="M14" s="11"/>
      <c r="N14" s="10"/>
      <c r="O14" s="12"/>
      <c r="P14" s="12"/>
      <c r="Q14" s="12"/>
      <c r="R14" s="14"/>
      <c r="S14" s="12"/>
      <c r="T14" s="11"/>
      <c r="U14" s="10"/>
      <c r="V14" s="10"/>
    </row>
    <row r="15" spans="1:22" s="24" customFormat="1" x14ac:dyDescent="0.25">
      <c r="A15" s="10"/>
      <c r="B15" s="10"/>
      <c r="C15" s="10"/>
      <c r="D15" s="11"/>
      <c r="E15" s="11"/>
      <c r="F15" s="10"/>
      <c r="G15" s="11"/>
      <c r="H15" s="11"/>
      <c r="I15" s="11"/>
      <c r="J15" s="11"/>
      <c r="K15" s="11"/>
      <c r="L15" s="11"/>
      <c r="M15" s="11"/>
      <c r="N15" s="10"/>
      <c r="O15" s="12"/>
      <c r="P15" s="12"/>
      <c r="Q15" s="12"/>
      <c r="R15" s="14"/>
      <c r="S15" s="12"/>
      <c r="T15" s="11"/>
      <c r="U15" s="10"/>
      <c r="V15" s="10"/>
    </row>
    <row r="16" spans="1:22" s="24" customFormat="1" x14ac:dyDescent="0.25">
      <c r="A16" s="10"/>
      <c r="B16" s="10"/>
      <c r="C16" s="10"/>
      <c r="D16" s="11"/>
      <c r="E16" s="11"/>
      <c r="F16" s="10"/>
      <c r="G16" s="11"/>
      <c r="H16" s="11"/>
      <c r="I16" s="11"/>
      <c r="J16" s="11"/>
      <c r="K16" s="11"/>
      <c r="L16" s="11"/>
      <c r="M16" s="11"/>
      <c r="N16" s="10"/>
      <c r="O16" s="12"/>
      <c r="P16" s="12"/>
      <c r="Q16" s="12"/>
      <c r="R16" s="14"/>
      <c r="S16" s="12"/>
      <c r="T16" s="11"/>
      <c r="U16" s="10"/>
      <c r="V16" s="10"/>
    </row>
    <row r="17" spans="1:22" s="24" customFormat="1" x14ac:dyDescent="0.25">
      <c r="A17" s="10"/>
      <c r="B17" s="10"/>
      <c r="C17" s="10"/>
      <c r="D17" s="11"/>
      <c r="E17" s="11"/>
      <c r="F17" s="10"/>
      <c r="G17" s="11"/>
      <c r="H17" s="11"/>
      <c r="I17" s="11"/>
      <c r="J17" s="11"/>
      <c r="K17" s="11"/>
      <c r="L17" s="11"/>
      <c r="M17" s="11"/>
      <c r="N17" s="10"/>
      <c r="O17" s="12"/>
      <c r="P17" s="12"/>
      <c r="Q17" s="12"/>
      <c r="R17" s="14"/>
      <c r="S17" s="12"/>
      <c r="T17" s="11"/>
      <c r="U17" s="10"/>
      <c r="V17" s="10"/>
    </row>
    <row r="18" spans="1:22" s="24" customFormat="1" x14ac:dyDescent="0.25">
      <c r="A18" s="10"/>
      <c r="B18" s="10"/>
      <c r="C18" s="10"/>
      <c r="D18" s="11"/>
      <c r="E18" s="11"/>
      <c r="F18" s="10"/>
      <c r="G18" s="11"/>
      <c r="H18" s="11"/>
      <c r="I18" s="11"/>
      <c r="J18" s="11"/>
      <c r="K18" s="11"/>
      <c r="L18" s="11"/>
      <c r="M18" s="11"/>
      <c r="N18" s="10"/>
      <c r="O18" s="12"/>
      <c r="P18" s="12"/>
      <c r="Q18" s="12"/>
      <c r="R18" s="14"/>
      <c r="S18" s="12"/>
      <c r="T18" s="11"/>
      <c r="U18" s="10"/>
      <c r="V18" s="10"/>
    </row>
    <row r="19" spans="1:22" s="24" customFormat="1" x14ac:dyDescent="0.25">
      <c r="A19" s="10"/>
      <c r="B19" s="10"/>
      <c r="C19" s="10"/>
      <c r="D19" s="11"/>
      <c r="E19" s="11"/>
      <c r="F19" s="10"/>
      <c r="G19" s="11"/>
      <c r="H19" s="11"/>
      <c r="I19" s="11"/>
      <c r="J19" s="11"/>
      <c r="K19" s="11"/>
      <c r="L19" s="11"/>
      <c r="M19" s="11"/>
      <c r="N19" s="10"/>
      <c r="O19" s="12"/>
      <c r="P19" s="12"/>
      <c r="Q19" s="12"/>
      <c r="R19" s="14"/>
      <c r="S19" s="12"/>
      <c r="T19" s="11"/>
      <c r="U19" s="10"/>
      <c r="V19" s="10"/>
    </row>
    <row r="20" spans="1:22" s="24" customFormat="1" x14ac:dyDescent="0.25">
      <c r="A20" s="10"/>
      <c r="B20" s="10"/>
      <c r="C20" s="10"/>
      <c r="D20" s="11"/>
      <c r="E20" s="11"/>
      <c r="F20" s="10"/>
      <c r="G20" s="11"/>
      <c r="H20" s="11"/>
      <c r="I20" s="11"/>
      <c r="J20" s="11"/>
      <c r="K20" s="11"/>
      <c r="L20" s="11"/>
      <c r="M20" s="11"/>
      <c r="N20" s="10"/>
      <c r="O20" s="12"/>
      <c r="P20" s="12"/>
      <c r="Q20" s="12"/>
      <c r="R20" s="14"/>
      <c r="S20" s="12"/>
      <c r="T20" s="11"/>
      <c r="U20" s="10"/>
      <c r="V20" s="10"/>
    </row>
    <row r="21" spans="1:22" s="24" customFormat="1" x14ac:dyDescent="0.25">
      <c r="A21" s="10"/>
      <c r="B21" s="10"/>
      <c r="C21" s="10"/>
      <c r="D21" s="11"/>
      <c r="E21" s="11"/>
      <c r="F21" s="10"/>
      <c r="G21" s="11"/>
      <c r="H21" s="11"/>
      <c r="I21" s="11"/>
      <c r="J21" s="11"/>
      <c r="K21" s="11"/>
      <c r="L21" s="11"/>
      <c r="M21" s="11"/>
      <c r="N21" s="10"/>
      <c r="O21" s="12"/>
      <c r="P21" s="12"/>
      <c r="Q21" s="12"/>
      <c r="R21" s="14"/>
      <c r="S21" s="12"/>
      <c r="T21" s="11"/>
      <c r="U21" s="10"/>
      <c r="V21" s="10"/>
    </row>
    <row r="22" spans="1:22" s="24" customFormat="1" x14ac:dyDescent="0.25">
      <c r="A22" s="10"/>
      <c r="B22" s="10"/>
      <c r="C22" s="10"/>
      <c r="D22" s="11"/>
      <c r="E22" s="11"/>
      <c r="F22" s="10"/>
      <c r="G22" s="11"/>
      <c r="H22" s="11"/>
      <c r="I22" s="11"/>
      <c r="J22" s="11"/>
      <c r="K22" s="11"/>
      <c r="L22" s="11"/>
      <c r="M22" s="11"/>
      <c r="N22" s="10"/>
      <c r="O22" s="12"/>
      <c r="P22" s="12"/>
      <c r="Q22" s="12"/>
      <c r="R22" s="14"/>
      <c r="S22" s="12"/>
      <c r="T22" s="11"/>
      <c r="U22" s="10"/>
      <c r="V22" s="10"/>
    </row>
    <row r="23" spans="1:22" s="24" customFormat="1" x14ac:dyDescent="0.25">
      <c r="A23" s="10"/>
      <c r="B23" s="10"/>
      <c r="C23" s="10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0"/>
      <c r="O23" s="12"/>
      <c r="P23" s="12"/>
      <c r="Q23" s="12"/>
      <c r="R23" s="14"/>
      <c r="S23" s="12"/>
      <c r="T23" s="11"/>
      <c r="U23" s="10"/>
      <c r="V23" s="10"/>
    </row>
    <row r="24" spans="1:22" s="24" customFormat="1" x14ac:dyDescent="0.25">
      <c r="A24" s="10"/>
      <c r="B24" s="10"/>
      <c r="C24" s="10"/>
      <c r="D24" s="11"/>
      <c r="E24" s="11"/>
      <c r="F24" s="10"/>
      <c r="G24" s="11"/>
      <c r="H24" s="11"/>
      <c r="I24" s="11"/>
      <c r="J24" s="11"/>
      <c r="K24" s="11"/>
      <c r="L24" s="11"/>
      <c r="M24" s="11"/>
      <c r="N24" s="10"/>
      <c r="O24" s="12"/>
      <c r="P24" s="12"/>
      <c r="Q24" s="12"/>
      <c r="R24" s="14"/>
      <c r="S24" s="12"/>
      <c r="T24" s="11"/>
      <c r="U24" s="10"/>
      <c r="V24" s="10"/>
    </row>
    <row r="25" spans="1:22" s="24" customFormat="1" x14ac:dyDescent="0.25">
      <c r="A25" s="10"/>
      <c r="B25" s="10"/>
      <c r="C25" s="10"/>
      <c r="D25" s="11"/>
      <c r="E25" s="11"/>
      <c r="F25" s="10"/>
      <c r="G25" s="11"/>
      <c r="H25" s="11"/>
      <c r="I25" s="11"/>
      <c r="J25" s="11"/>
      <c r="K25" s="11"/>
      <c r="L25" s="11"/>
      <c r="M25" s="11"/>
      <c r="N25" s="10"/>
      <c r="O25" s="12"/>
      <c r="P25" s="12"/>
      <c r="Q25" s="12"/>
      <c r="R25" s="14"/>
      <c r="S25" s="12"/>
      <c r="T25" s="11"/>
      <c r="U25" s="10"/>
      <c r="V25" s="10"/>
    </row>
    <row r="26" spans="1:22" s="24" customFormat="1" x14ac:dyDescent="0.25">
      <c r="A26" s="10"/>
      <c r="B26" s="10"/>
      <c r="C26" s="10"/>
      <c r="D26" s="11"/>
      <c r="E26" s="11"/>
      <c r="F26" s="10"/>
      <c r="G26" s="11"/>
      <c r="H26" s="11"/>
      <c r="I26" s="11"/>
      <c r="J26" s="11"/>
      <c r="K26" s="11"/>
      <c r="L26" s="11"/>
      <c r="M26" s="11"/>
      <c r="N26" s="10"/>
      <c r="O26" s="12"/>
      <c r="P26" s="12"/>
      <c r="Q26" s="12"/>
      <c r="R26" s="14"/>
      <c r="S26" s="12"/>
      <c r="T26" s="11"/>
      <c r="U26" s="10"/>
      <c r="V26" s="10"/>
    </row>
    <row r="27" spans="1:22" s="24" customFormat="1" x14ac:dyDescent="0.25">
      <c r="A27" s="10"/>
      <c r="B27" s="10"/>
      <c r="C27" s="10"/>
      <c r="D27" s="11"/>
      <c r="E27" s="11"/>
      <c r="F27" s="10"/>
      <c r="G27" s="11"/>
      <c r="H27" s="11"/>
      <c r="I27" s="11"/>
      <c r="J27" s="11"/>
      <c r="K27" s="11"/>
      <c r="L27" s="11"/>
      <c r="M27" s="11"/>
      <c r="N27" s="10"/>
      <c r="O27" s="12"/>
      <c r="P27" s="12"/>
      <c r="Q27" s="12"/>
      <c r="R27" s="14"/>
      <c r="S27" s="12"/>
      <c r="T27" s="11"/>
      <c r="U27" s="10"/>
      <c r="V27" s="10"/>
    </row>
    <row r="28" spans="1:22" s="24" customFormat="1" x14ac:dyDescent="0.25">
      <c r="A28" s="10"/>
      <c r="B28" s="10"/>
      <c r="C28" s="10"/>
      <c r="D28" s="11"/>
      <c r="E28" s="11"/>
      <c r="F28" s="10"/>
      <c r="G28" s="11"/>
      <c r="H28" s="11"/>
      <c r="I28" s="11"/>
      <c r="J28" s="11"/>
      <c r="K28" s="11"/>
      <c r="L28" s="11"/>
      <c r="M28" s="11"/>
      <c r="N28" s="10"/>
      <c r="O28" s="12"/>
      <c r="P28" s="12"/>
      <c r="Q28" s="12"/>
      <c r="R28" s="14"/>
      <c r="S28" s="12"/>
      <c r="T28" s="11"/>
      <c r="U28" s="10"/>
      <c r="V28" s="10"/>
    </row>
    <row r="29" spans="1:22" s="24" customFormat="1" x14ac:dyDescent="0.25">
      <c r="A29" s="10"/>
      <c r="B29" s="10"/>
      <c r="C29" s="10"/>
      <c r="D29" s="11"/>
      <c r="E29" s="11"/>
      <c r="F29" s="10"/>
      <c r="G29" s="11"/>
      <c r="H29" s="11"/>
      <c r="I29" s="11"/>
      <c r="J29" s="11"/>
      <c r="K29" s="11"/>
      <c r="L29" s="11"/>
      <c r="M29" s="11"/>
      <c r="N29" s="10"/>
      <c r="O29" s="12"/>
      <c r="P29" s="12"/>
      <c r="Q29" s="12"/>
      <c r="R29" s="14"/>
      <c r="S29" s="12"/>
      <c r="T29" s="11"/>
      <c r="U29" s="10"/>
      <c r="V29" s="10"/>
    </row>
    <row r="30" spans="1:22" s="24" customFormat="1" x14ac:dyDescent="0.25">
      <c r="A30" s="10"/>
      <c r="B30" s="10"/>
      <c r="C30" s="10"/>
      <c r="D30" s="11"/>
      <c r="E30" s="11"/>
      <c r="F30" s="10"/>
      <c r="G30" s="11"/>
      <c r="H30" s="11"/>
      <c r="I30" s="11"/>
      <c r="J30" s="11"/>
      <c r="K30" s="11"/>
      <c r="L30" s="11"/>
      <c r="M30" s="11"/>
      <c r="N30" s="10"/>
      <c r="O30" s="12"/>
      <c r="P30" s="12"/>
      <c r="Q30" s="12"/>
      <c r="R30" s="14"/>
      <c r="S30" s="12"/>
      <c r="T30" s="11"/>
      <c r="U30" s="10"/>
      <c r="V30" s="10"/>
    </row>
    <row r="31" spans="1:22" s="24" customFormat="1" x14ac:dyDescent="0.25">
      <c r="A31" s="10"/>
      <c r="B31" s="10"/>
      <c r="C31" s="10"/>
      <c r="D31" s="11"/>
      <c r="E31" s="11"/>
      <c r="F31" s="10"/>
      <c r="G31" s="11"/>
      <c r="H31" s="11"/>
      <c r="I31" s="11"/>
      <c r="J31" s="11"/>
      <c r="K31" s="11"/>
      <c r="L31" s="11"/>
      <c r="M31" s="11"/>
      <c r="N31" s="10"/>
      <c r="O31" s="12"/>
      <c r="P31" s="12"/>
      <c r="Q31" s="12"/>
      <c r="R31" s="14"/>
      <c r="S31" s="12"/>
      <c r="T31" s="11"/>
      <c r="U31" s="10"/>
      <c r="V31" s="10"/>
    </row>
    <row r="32" spans="1:22" s="24" customFormat="1" x14ac:dyDescent="0.25">
      <c r="A32" s="10"/>
      <c r="B32" s="10"/>
      <c r="C32" s="10"/>
      <c r="D32" s="11"/>
      <c r="E32" s="11"/>
      <c r="F32" s="10"/>
      <c r="G32" s="11"/>
      <c r="H32" s="11"/>
      <c r="I32" s="11"/>
      <c r="J32" s="11"/>
      <c r="K32" s="11"/>
      <c r="L32" s="11"/>
      <c r="M32" s="11"/>
      <c r="N32" s="10"/>
      <c r="O32" s="12"/>
      <c r="P32" s="12"/>
      <c r="Q32" s="12"/>
      <c r="R32" s="14"/>
      <c r="S32" s="12"/>
      <c r="T32" s="11"/>
      <c r="U32" s="10"/>
      <c r="V32" s="10"/>
    </row>
    <row r="33" spans="1:22" x14ac:dyDescent="0.25">
      <c r="A33" s="1" t="s">
        <v>25</v>
      </c>
      <c r="B33" s="2"/>
      <c r="C33" s="2"/>
      <c r="D33" s="3">
        <f>SUM(D2:D32)</f>
        <v>0</v>
      </c>
      <c r="E33" s="2"/>
      <c r="F33" s="2"/>
      <c r="G33" s="3">
        <f>SUM(G2:G32)</f>
        <v>0</v>
      </c>
      <c r="H33" s="2"/>
      <c r="I33" s="3">
        <f>SUM(I2:I32)</f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3">
        <f>SUM(M2:M32)</f>
        <v>0</v>
      </c>
      <c r="N33" s="2">
        <f>N32</f>
        <v>0</v>
      </c>
      <c r="O33" s="4" t="e">
        <f>Q33/L33</f>
        <v>#DIV/0!</v>
      </c>
      <c r="P33" s="26" t="e">
        <f>Q33/I33</f>
        <v>#DIV/0!</v>
      </c>
      <c r="Q33" s="4">
        <f>SUM(Q2:Q32)</f>
        <v>0</v>
      </c>
      <c r="R33" s="5" t="e">
        <f>L33/M33</f>
        <v>#DIV/0!</v>
      </c>
      <c r="S33" s="4" t="e">
        <f>Q33/M33</f>
        <v>#DIV/0!</v>
      </c>
      <c r="T33" s="2"/>
      <c r="U33" s="2"/>
      <c r="V33" s="2"/>
    </row>
    <row r="35" spans="1:22" x14ac:dyDescent="0.25">
      <c r="F35" t="s">
        <v>33</v>
      </c>
      <c r="G35" t="e">
        <f>I33/G33</f>
        <v>#DIV/0!</v>
      </c>
    </row>
  </sheetData>
  <autoFilter ref="A1:V32">
    <sortState ref="A2:U33">
      <sortCondition ref="F1:F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pane ySplit="1" topLeftCell="A2" activePane="bottomLeft" state="frozen"/>
      <selection pane="bottomLeft" activeCell="H9" sqref="H9"/>
    </sheetView>
  </sheetViews>
  <sheetFormatPr baseColWidth="10" defaultRowHeight="15" x14ac:dyDescent="0.25"/>
  <cols>
    <col min="10" max="15" width="11.42578125" style="24"/>
    <col min="16" max="16" width="11.5703125" style="24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29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10"/>
      <c r="B2" s="10"/>
      <c r="C2" s="10"/>
      <c r="D2" s="11"/>
      <c r="E2" s="11"/>
      <c r="F2" s="17"/>
      <c r="G2" s="11"/>
      <c r="H2" s="11"/>
      <c r="I2" s="11"/>
      <c r="J2" s="11"/>
      <c r="K2" s="11"/>
      <c r="L2" s="11"/>
      <c r="M2" s="11"/>
      <c r="N2" s="10"/>
      <c r="O2" s="12"/>
      <c r="P2" s="12"/>
      <c r="Q2" s="12"/>
      <c r="R2" s="14"/>
      <c r="S2" s="12"/>
      <c r="T2" s="11"/>
      <c r="U2" s="10"/>
      <c r="V2" s="10"/>
    </row>
    <row r="3" spans="1:22" x14ac:dyDescent="0.25">
      <c r="A3" s="10"/>
      <c r="B3" s="10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0"/>
      <c r="O3" s="12"/>
      <c r="P3" s="12"/>
      <c r="Q3" s="12"/>
      <c r="R3" s="14"/>
      <c r="S3" s="12"/>
      <c r="T3" s="11"/>
      <c r="U3" s="10"/>
      <c r="V3" s="10"/>
    </row>
    <row r="4" spans="1:22" x14ac:dyDescent="0.25">
      <c r="A4" s="10"/>
      <c r="B4" s="10"/>
      <c r="C4" s="10"/>
      <c r="D4" s="11"/>
      <c r="E4" s="11"/>
      <c r="F4" s="10"/>
      <c r="G4" s="11"/>
      <c r="H4" s="11"/>
      <c r="I4" s="11"/>
      <c r="J4" s="11"/>
      <c r="K4" s="11"/>
      <c r="L4" s="11"/>
      <c r="M4" s="11"/>
      <c r="N4" s="10"/>
      <c r="O4" s="12"/>
      <c r="P4" s="12"/>
      <c r="Q4" s="12"/>
      <c r="R4" s="14"/>
      <c r="S4" s="12"/>
      <c r="T4" s="11"/>
      <c r="U4" s="10"/>
      <c r="V4" s="10"/>
    </row>
    <row r="5" spans="1:22" x14ac:dyDescent="0.25">
      <c r="A5" s="10"/>
      <c r="B5" s="10"/>
      <c r="C5" s="10"/>
      <c r="D5" s="11"/>
      <c r="E5" s="11"/>
      <c r="F5" s="10"/>
      <c r="G5" s="11"/>
      <c r="H5" s="11"/>
      <c r="I5" s="11"/>
      <c r="J5" s="11"/>
      <c r="K5" s="11"/>
      <c r="L5" s="11"/>
      <c r="M5" s="11"/>
      <c r="N5" s="10"/>
      <c r="O5" s="12"/>
      <c r="P5" s="12"/>
      <c r="Q5" s="12"/>
      <c r="R5" s="14"/>
      <c r="S5" s="12"/>
      <c r="T5" s="11"/>
      <c r="U5" s="10"/>
      <c r="V5" s="10"/>
    </row>
    <row r="6" spans="1:22" x14ac:dyDescent="0.25">
      <c r="A6" s="10"/>
      <c r="B6" s="10"/>
      <c r="C6" s="10"/>
      <c r="D6" s="11"/>
      <c r="E6" s="11"/>
      <c r="F6" s="10"/>
      <c r="G6" s="11"/>
      <c r="H6" s="11"/>
      <c r="I6" s="11"/>
      <c r="J6" s="11"/>
      <c r="K6" s="11"/>
      <c r="L6" s="11"/>
      <c r="M6" s="11"/>
      <c r="N6" s="10"/>
      <c r="O6" s="12"/>
      <c r="P6" s="12"/>
      <c r="Q6" s="12"/>
      <c r="R6" s="14"/>
      <c r="S6" s="12"/>
      <c r="T6" s="11"/>
      <c r="U6" s="10"/>
      <c r="V6" s="10"/>
    </row>
    <row r="7" spans="1:22" x14ac:dyDescent="0.25">
      <c r="A7" s="10"/>
      <c r="B7" s="10"/>
      <c r="C7" s="10"/>
      <c r="D7" s="11"/>
      <c r="E7" s="11"/>
      <c r="F7" s="10"/>
      <c r="G7" s="11"/>
      <c r="H7" s="11"/>
      <c r="I7" s="11"/>
      <c r="J7" s="11"/>
      <c r="K7" s="11"/>
      <c r="L7" s="11"/>
      <c r="M7" s="11"/>
      <c r="N7" s="10"/>
      <c r="O7" s="12"/>
      <c r="P7" s="12"/>
      <c r="Q7" s="12"/>
      <c r="R7" s="14"/>
      <c r="S7" s="12"/>
      <c r="T7" s="11"/>
      <c r="U7" s="10"/>
      <c r="V7" s="10"/>
    </row>
    <row r="8" spans="1:22" x14ac:dyDescent="0.25">
      <c r="A8" s="10"/>
      <c r="B8" s="10"/>
      <c r="C8" s="10"/>
      <c r="D8" s="11"/>
      <c r="E8" s="11"/>
      <c r="F8" s="10"/>
      <c r="G8" s="11"/>
      <c r="H8" s="11"/>
      <c r="I8" s="11"/>
      <c r="J8" s="11"/>
      <c r="K8" s="11"/>
      <c r="L8" s="11"/>
      <c r="M8" s="11"/>
      <c r="N8" s="10"/>
      <c r="O8" s="12"/>
      <c r="P8" s="12"/>
      <c r="Q8" s="12"/>
      <c r="R8" s="14"/>
      <c r="S8" s="12"/>
      <c r="T8" s="11"/>
      <c r="U8" s="10"/>
      <c r="V8" s="10"/>
    </row>
    <row r="9" spans="1:22" x14ac:dyDescent="0.25">
      <c r="A9" s="10"/>
      <c r="B9" s="10"/>
      <c r="C9" s="10"/>
      <c r="D9" s="11"/>
      <c r="E9" s="11"/>
      <c r="F9" s="10"/>
      <c r="G9" s="11"/>
      <c r="H9" s="11"/>
      <c r="I9" s="11"/>
      <c r="J9" s="11"/>
      <c r="K9" s="11"/>
      <c r="L9" s="11"/>
      <c r="M9" s="11"/>
      <c r="N9" s="10"/>
      <c r="O9" s="12"/>
      <c r="P9" s="12"/>
      <c r="Q9" s="12"/>
      <c r="R9" s="14"/>
      <c r="S9" s="12"/>
      <c r="T9" s="11"/>
      <c r="U9" s="10"/>
      <c r="V9" s="10"/>
    </row>
    <row r="10" spans="1:22" x14ac:dyDescent="0.25">
      <c r="A10" s="10"/>
      <c r="B10" s="10"/>
      <c r="C10" s="10"/>
      <c r="D10" s="11"/>
      <c r="E10" s="11"/>
      <c r="F10" s="10"/>
      <c r="G10" s="11"/>
      <c r="H10" s="11"/>
      <c r="I10" s="11"/>
      <c r="J10" s="11"/>
      <c r="K10" s="11"/>
      <c r="L10" s="11"/>
      <c r="M10" s="11"/>
      <c r="N10" s="10"/>
      <c r="O10" s="12"/>
      <c r="P10" s="12"/>
      <c r="Q10" s="12"/>
      <c r="R10" s="14"/>
      <c r="S10" s="12"/>
      <c r="T10" s="11"/>
      <c r="U10" s="10"/>
      <c r="V10" s="10"/>
    </row>
    <row r="11" spans="1:22" x14ac:dyDescent="0.25">
      <c r="A11" s="10"/>
      <c r="B11" s="10"/>
      <c r="C11" s="10"/>
      <c r="D11" s="11"/>
      <c r="E11" s="11"/>
      <c r="F11" s="10"/>
      <c r="G11" s="11"/>
      <c r="H11" s="11"/>
      <c r="I11" s="11"/>
      <c r="J11" s="11"/>
      <c r="K11" s="11"/>
      <c r="L11" s="11"/>
      <c r="M11" s="11"/>
      <c r="N11" s="10"/>
      <c r="O11" s="12"/>
      <c r="P11" s="12"/>
      <c r="Q11" s="12"/>
      <c r="R11" s="14"/>
      <c r="S11" s="12"/>
      <c r="T11" s="11"/>
      <c r="U11" s="10"/>
      <c r="V11" s="10"/>
    </row>
    <row r="12" spans="1:22" x14ac:dyDescent="0.25">
      <c r="A12" s="10"/>
      <c r="B12" s="10"/>
      <c r="C12" s="10"/>
      <c r="D12" s="11"/>
      <c r="E12" s="11"/>
      <c r="F12" s="10"/>
      <c r="G12" s="11"/>
      <c r="H12" s="11"/>
      <c r="I12" s="11"/>
      <c r="J12" s="11"/>
      <c r="K12" s="11"/>
      <c r="L12" s="11"/>
      <c r="M12" s="11"/>
      <c r="N12" s="10"/>
      <c r="O12" s="12"/>
      <c r="P12" s="12"/>
      <c r="Q12" s="12"/>
      <c r="R12" s="14"/>
      <c r="S12" s="12"/>
      <c r="T12" s="11"/>
      <c r="U12" s="10"/>
      <c r="V12" s="10"/>
    </row>
    <row r="13" spans="1:22" x14ac:dyDescent="0.25">
      <c r="A13" s="10"/>
      <c r="B13" s="10"/>
      <c r="C13" s="10"/>
      <c r="D13" s="11"/>
      <c r="E13" s="11"/>
      <c r="F13" s="10"/>
      <c r="G13" s="11"/>
      <c r="H13" s="11"/>
      <c r="I13" s="11"/>
      <c r="J13" s="11"/>
      <c r="K13" s="11"/>
      <c r="L13" s="11"/>
      <c r="M13" s="11"/>
      <c r="N13" s="10"/>
      <c r="O13" s="12"/>
      <c r="P13" s="12"/>
      <c r="Q13" s="12"/>
      <c r="R13" s="14"/>
      <c r="S13" s="12"/>
      <c r="T13" s="11"/>
      <c r="U13" s="10"/>
      <c r="V13" s="10"/>
    </row>
    <row r="14" spans="1:22" x14ac:dyDescent="0.25">
      <c r="A14" s="10"/>
      <c r="B14" s="10"/>
      <c r="C14" s="10"/>
      <c r="D14" s="11"/>
      <c r="E14" s="11"/>
      <c r="F14" s="10"/>
      <c r="G14" s="11"/>
      <c r="H14" s="11"/>
      <c r="I14" s="11"/>
      <c r="J14" s="11"/>
      <c r="K14" s="11"/>
      <c r="L14" s="11"/>
      <c r="M14" s="11"/>
      <c r="N14" s="10"/>
      <c r="O14" s="12"/>
      <c r="P14" s="12"/>
      <c r="Q14" s="12"/>
      <c r="R14" s="14"/>
      <c r="S14" s="12"/>
      <c r="T14" s="11"/>
      <c r="U14" s="10"/>
      <c r="V14" s="10"/>
    </row>
    <row r="15" spans="1:22" x14ac:dyDescent="0.25">
      <c r="A15" s="10"/>
      <c r="B15" s="10"/>
      <c r="C15" s="10"/>
      <c r="D15" s="11"/>
      <c r="E15" s="11"/>
      <c r="F15" s="10"/>
      <c r="G15" s="11"/>
      <c r="H15" s="11"/>
      <c r="I15" s="11"/>
      <c r="J15" s="11"/>
      <c r="K15" s="11"/>
      <c r="L15" s="11"/>
      <c r="M15" s="11"/>
      <c r="N15" s="10"/>
      <c r="O15" s="12"/>
      <c r="P15" s="12"/>
      <c r="Q15" s="12"/>
      <c r="R15" s="14"/>
      <c r="S15" s="12"/>
      <c r="T15" s="11"/>
      <c r="U15" s="10"/>
      <c r="V15" s="10"/>
    </row>
    <row r="16" spans="1:22" x14ac:dyDescent="0.25">
      <c r="A16" s="10"/>
      <c r="B16" s="10"/>
      <c r="C16" s="10"/>
      <c r="D16" s="11"/>
      <c r="E16" s="11"/>
      <c r="F16" s="10"/>
      <c r="G16" s="11"/>
      <c r="H16" s="11"/>
      <c r="I16" s="11"/>
      <c r="J16" s="11"/>
      <c r="K16" s="11"/>
      <c r="L16" s="11"/>
      <c r="M16" s="11"/>
      <c r="N16" s="10"/>
      <c r="O16" s="12"/>
      <c r="P16" s="12"/>
      <c r="Q16" s="12"/>
      <c r="R16" s="14"/>
      <c r="S16" s="12"/>
      <c r="T16" s="11"/>
      <c r="U16" s="10"/>
      <c r="V16" s="10"/>
    </row>
    <row r="17" spans="1:22" x14ac:dyDescent="0.25">
      <c r="A17" s="10"/>
      <c r="B17" s="10"/>
      <c r="C17" s="10"/>
      <c r="D17" s="11"/>
      <c r="E17" s="11"/>
      <c r="F17" s="10"/>
      <c r="G17" s="11"/>
      <c r="H17" s="11"/>
      <c r="I17" s="11"/>
      <c r="J17" s="11"/>
      <c r="K17" s="11"/>
      <c r="L17" s="11"/>
      <c r="M17" s="11"/>
      <c r="N17" s="10"/>
      <c r="O17" s="12"/>
      <c r="P17" s="12"/>
      <c r="Q17" s="12"/>
      <c r="R17" s="14"/>
      <c r="S17" s="12"/>
      <c r="T17" s="11"/>
      <c r="U17" s="10"/>
      <c r="V17" s="10"/>
    </row>
    <row r="18" spans="1:22" x14ac:dyDescent="0.25">
      <c r="A18" s="10"/>
      <c r="B18" s="10"/>
      <c r="C18" s="10"/>
      <c r="D18" s="11"/>
      <c r="E18" s="11"/>
      <c r="F18" s="10"/>
      <c r="G18" s="11"/>
      <c r="H18" s="11"/>
      <c r="I18" s="11"/>
      <c r="J18" s="11"/>
      <c r="K18" s="11"/>
      <c r="L18" s="11"/>
      <c r="M18" s="11"/>
      <c r="N18" s="10"/>
      <c r="O18" s="12"/>
      <c r="P18" s="12"/>
      <c r="Q18" s="12"/>
      <c r="R18" s="14"/>
      <c r="S18" s="12"/>
      <c r="T18" s="11"/>
      <c r="U18" s="10"/>
      <c r="V18" s="10"/>
    </row>
    <row r="19" spans="1:22" x14ac:dyDescent="0.25">
      <c r="A19" s="10"/>
      <c r="B19" s="10"/>
      <c r="C19" s="10"/>
      <c r="D19" s="11"/>
      <c r="E19" s="11"/>
      <c r="F19" s="10"/>
      <c r="G19" s="11"/>
      <c r="H19" s="11"/>
      <c r="I19" s="11"/>
      <c r="J19" s="11"/>
      <c r="K19" s="11"/>
      <c r="L19" s="11"/>
      <c r="M19" s="11"/>
      <c r="N19" s="10"/>
      <c r="O19" s="12"/>
      <c r="P19" s="12"/>
      <c r="Q19" s="12"/>
      <c r="R19" s="14"/>
      <c r="S19" s="12"/>
      <c r="T19" s="11"/>
      <c r="U19" s="10"/>
      <c r="V19" s="10"/>
    </row>
    <row r="20" spans="1:22" x14ac:dyDescent="0.25">
      <c r="A20" s="10"/>
      <c r="B20" s="10"/>
      <c r="C20" s="10"/>
      <c r="D20" s="11"/>
      <c r="E20" s="11"/>
      <c r="F20" s="10"/>
      <c r="G20" s="15"/>
      <c r="H20" s="11"/>
      <c r="I20" s="11"/>
      <c r="J20" s="11"/>
      <c r="K20" s="11"/>
      <c r="L20" s="11"/>
      <c r="M20" s="11"/>
      <c r="N20" s="10"/>
      <c r="O20" s="12"/>
      <c r="P20" s="12"/>
      <c r="Q20" s="12"/>
      <c r="R20" s="14"/>
      <c r="S20" s="12"/>
      <c r="T20" s="11"/>
      <c r="U20" s="10"/>
      <c r="V20" s="10"/>
    </row>
    <row r="21" spans="1:22" x14ac:dyDescent="0.25">
      <c r="A21" s="10"/>
      <c r="B21" s="10"/>
      <c r="C21" s="10"/>
      <c r="D21" s="11"/>
      <c r="E21" s="11"/>
      <c r="F21" s="10"/>
      <c r="G21" s="11"/>
      <c r="H21" s="11"/>
      <c r="I21" s="11"/>
      <c r="J21" s="11"/>
      <c r="K21" s="11"/>
      <c r="L21" s="11"/>
      <c r="M21" s="11"/>
      <c r="N21" s="10"/>
      <c r="O21" s="12"/>
      <c r="P21" s="12"/>
      <c r="Q21" s="12"/>
      <c r="R21" s="14"/>
      <c r="S21" s="12"/>
      <c r="T21" s="11"/>
      <c r="U21" s="10"/>
      <c r="V21" s="10"/>
    </row>
    <row r="22" spans="1:22" x14ac:dyDescent="0.25">
      <c r="A22" s="10"/>
      <c r="B22" s="10"/>
      <c r="C22" s="10"/>
      <c r="D22" s="11"/>
      <c r="E22" s="11"/>
      <c r="F22" s="10"/>
      <c r="G22" s="11"/>
      <c r="H22" s="11"/>
      <c r="I22" s="11"/>
      <c r="J22" s="11"/>
      <c r="K22" s="11"/>
      <c r="L22" s="11"/>
      <c r="M22" s="11"/>
      <c r="N22" s="10"/>
      <c r="O22" s="12"/>
      <c r="P22" s="12"/>
      <c r="Q22" s="12"/>
      <c r="R22" s="14"/>
      <c r="S22" s="12"/>
      <c r="T22" s="11"/>
      <c r="U22" s="10"/>
      <c r="V22" s="10"/>
    </row>
    <row r="23" spans="1:22" x14ac:dyDescent="0.25">
      <c r="A23" s="10"/>
      <c r="B23" s="10"/>
      <c r="C23" s="10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0"/>
      <c r="O23" s="12"/>
      <c r="P23" s="12"/>
      <c r="Q23" s="12"/>
      <c r="R23" s="14"/>
      <c r="S23" s="12"/>
      <c r="T23" s="11"/>
      <c r="U23" s="10"/>
      <c r="V23" s="10"/>
    </row>
    <row r="24" spans="1:22" x14ac:dyDescent="0.25">
      <c r="A24" s="10"/>
      <c r="B24" s="10"/>
      <c r="C24" s="10"/>
      <c r="D24" s="11"/>
      <c r="E24" s="11"/>
      <c r="F24" s="10"/>
      <c r="G24" s="11"/>
      <c r="H24" s="11"/>
      <c r="I24" s="11"/>
      <c r="J24" s="11"/>
      <c r="K24" s="11"/>
      <c r="L24" s="11"/>
      <c r="M24" s="11"/>
      <c r="N24" s="10"/>
      <c r="O24" s="12"/>
      <c r="P24" s="12"/>
      <c r="Q24" s="12"/>
      <c r="R24" s="14"/>
      <c r="S24" s="12"/>
      <c r="T24" s="11"/>
      <c r="U24" s="10"/>
      <c r="V24" s="10"/>
    </row>
    <row r="25" spans="1:22" x14ac:dyDescent="0.25">
      <c r="A25" s="10"/>
      <c r="B25" s="10"/>
      <c r="C25" s="10"/>
      <c r="D25" s="11"/>
      <c r="E25" s="11"/>
      <c r="F25" s="10"/>
      <c r="G25" s="11"/>
      <c r="H25" s="11"/>
      <c r="I25" s="11"/>
      <c r="J25" s="11"/>
      <c r="K25" s="11"/>
      <c r="L25" s="11"/>
      <c r="M25" s="11"/>
      <c r="N25" s="10"/>
      <c r="O25" s="12"/>
      <c r="P25" s="12"/>
      <c r="Q25" s="12"/>
      <c r="R25" s="14"/>
      <c r="S25" s="12"/>
      <c r="T25" s="11"/>
      <c r="U25" s="10"/>
      <c r="V25" s="10"/>
    </row>
    <row r="26" spans="1:22" x14ac:dyDescent="0.25">
      <c r="A26" s="10"/>
      <c r="B26" s="10"/>
      <c r="C26" s="10"/>
      <c r="D26" s="11"/>
      <c r="E26" s="11"/>
      <c r="F26" s="10"/>
      <c r="G26" s="11"/>
      <c r="H26" s="11"/>
      <c r="I26" s="11"/>
      <c r="J26" s="11"/>
      <c r="K26" s="11"/>
      <c r="L26" s="11"/>
      <c r="M26" s="11"/>
      <c r="N26" s="10"/>
      <c r="O26" s="12"/>
      <c r="P26" s="12"/>
      <c r="Q26" s="12"/>
      <c r="R26" s="14"/>
      <c r="S26" s="12"/>
      <c r="T26" s="11"/>
      <c r="U26" s="10"/>
      <c r="V26" s="10"/>
    </row>
    <row r="27" spans="1:22" x14ac:dyDescent="0.25">
      <c r="A27" s="10"/>
      <c r="B27" s="10"/>
      <c r="C27" s="10"/>
      <c r="D27" s="11"/>
      <c r="E27" s="11"/>
      <c r="F27" s="10"/>
      <c r="G27" s="11"/>
      <c r="H27" s="11"/>
      <c r="I27" s="11"/>
      <c r="J27" s="11"/>
      <c r="K27" s="11"/>
      <c r="L27" s="11"/>
      <c r="M27" s="11"/>
      <c r="N27" s="10"/>
      <c r="O27" s="12"/>
      <c r="P27" s="12"/>
      <c r="Q27" s="12"/>
      <c r="R27" s="14"/>
      <c r="S27" s="12"/>
      <c r="T27" s="11"/>
      <c r="U27" s="10"/>
      <c r="V27" s="10"/>
    </row>
    <row r="28" spans="1:22" x14ac:dyDescent="0.25">
      <c r="A28" s="10"/>
      <c r="B28" s="10"/>
      <c r="C28" s="10"/>
      <c r="D28" s="11"/>
      <c r="E28" s="11"/>
      <c r="F28" s="10"/>
      <c r="G28" s="11"/>
      <c r="H28" s="11"/>
      <c r="I28" s="11"/>
      <c r="J28" s="11"/>
      <c r="K28" s="11"/>
      <c r="L28" s="11"/>
      <c r="M28" s="11"/>
      <c r="N28" s="10"/>
      <c r="O28" s="12"/>
      <c r="P28" s="12"/>
      <c r="Q28" s="12"/>
      <c r="R28" s="14"/>
      <c r="S28" s="12"/>
      <c r="T28" s="11"/>
      <c r="U28" s="10"/>
      <c r="V28" s="10"/>
    </row>
    <row r="29" spans="1:22" x14ac:dyDescent="0.25">
      <c r="A29" s="10"/>
      <c r="B29" s="10"/>
      <c r="C29" s="10"/>
      <c r="D29" s="11"/>
      <c r="E29" s="11"/>
      <c r="F29" s="10"/>
      <c r="G29" s="11"/>
      <c r="H29" s="11"/>
      <c r="I29" s="11"/>
      <c r="J29" s="11"/>
      <c r="K29" s="11"/>
      <c r="L29" s="11"/>
      <c r="M29" s="11"/>
      <c r="N29" s="10"/>
      <c r="O29" s="12"/>
      <c r="P29" s="12"/>
      <c r="Q29" s="12"/>
      <c r="R29" s="14"/>
      <c r="S29" s="12"/>
      <c r="T29" s="11"/>
      <c r="U29" s="10"/>
      <c r="V29" s="10"/>
    </row>
    <row r="30" spans="1:22" x14ac:dyDescent="0.25">
      <c r="A30" s="10"/>
      <c r="B30" s="10"/>
      <c r="C30" s="10"/>
      <c r="D30" s="11"/>
      <c r="E30" s="11"/>
      <c r="F30" s="10"/>
      <c r="G30" s="11"/>
      <c r="H30" s="11"/>
      <c r="I30" s="11"/>
      <c r="J30" s="11"/>
      <c r="K30" s="11"/>
      <c r="L30" s="11"/>
      <c r="M30" s="11"/>
      <c r="N30" s="10"/>
      <c r="O30" s="12"/>
      <c r="P30" s="12"/>
      <c r="Q30" s="12"/>
      <c r="R30" s="14"/>
      <c r="S30" s="12"/>
      <c r="T30" s="11"/>
      <c r="U30" s="10"/>
      <c r="V30" s="10"/>
    </row>
    <row r="31" spans="1:22" x14ac:dyDescent="0.25">
      <c r="A31" s="10"/>
      <c r="B31" s="10"/>
      <c r="C31" s="10"/>
      <c r="D31" s="11"/>
      <c r="E31" s="11"/>
      <c r="F31" s="10"/>
      <c r="G31" s="11"/>
      <c r="H31" s="11"/>
      <c r="I31" s="11"/>
      <c r="J31" s="11"/>
      <c r="K31" s="11"/>
      <c r="L31" s="11"/>
      <c r="M31" s="11"/>
      <c r="N31" s="10"/>
      <c r="O31" s="12"/>
      <c r="P31" s="12"/>
      <c r="Q31" s="12"/>
      <c r="R31" s="14"/>
      <c r="S31" s="12"/>
      <c r="T31" s="11"/>
      <c r="U31" s="10"/>
      <c r="V31" s="10"/>
    </row>
    <row r="32" spans="1:22" x14ac:dyDescent="0.25">
      <c r="A32" s="10"/>
      <c r="B32" s="10"/>
      <c r="C32" s="10"/>
      <c r="D32" s="11"/>
      <c r="E32" s="11"/>
      <c r="F32" s="10"/>
      <c r="G32" s="11"/>
      <c r="H32" s="11"/>
      <c r="I32" s="11"/>
      <c r="J32" s="11"/>
      <c r="K32" s="11"/>
      <c r="L32" s="11"/>
      <c r="M32" s="11"/>
      <c r="N32" s="10"/>
      <c r="O32" s="12"/>
      <c r="P32" s="12"/>
      <c r="Q32" s="12"/>
      <c r="R32" s="14"/>
      <c r="S32" s="12"/>
      <c r="T32" s="11"/>
      <c r="U32" s="10"/>
      <c r="V32" s="10"/>
    </row>
    <row r="33" spans="1:22" x14ac:dyDescent="0.25">
      <c r="A33" s="1" t="s">
        <v>25</v>
      </c>
      <c r="B33" s="2"/>
      <c r="C33" s="2"/>
      <c r="D33" s="3">
        <f>SUM(D2:D32)</f>
        <v>0</v>
      </c>
      <c r="E33" s="2"/>
      <c r="F33" s="2"/>
      <c r="G33" s="3">
        <f>SUM(G2:G32)</f>
        <v>0</v>
      </c>
      <c r="H33" s="2"/>
      <c r="I33" s="3">
        <f>SUM(I2:I32)</f>
        <v>0</v>
      </c>
      <c r="J33" s="25">
        <f>SUM(J2:J32)</f>
        <v>0</v>
      </c>
      <c r="K33" s="25">
        <f>SUM(K2:K32)</f>
        <v>0</v>
      </c>
      <c r="L33" s="25">
        <f>SUM(L2:L32)</f>
        <v>0</v>
      </c>
      <c r="M33" s="25">
        <f>SUM(M2:M32)</f>
        <v>0</v>
      </c>
      <c r="N33" s="42">
        <f>N32</f>
        <v>0</v>
      </c>
      <c r="O33" s="26" t="e">
        <f>Q33/L33</f>
        <v>#DIV/0!</v>
      </c>
      <c r="P33" s="26" t="e">
        <f>Q33/I33</f>
        <v>#DIV/0!</v>
      </c>
      <c r="Q33" s="4">
        <f>SUM(Q2:Q32)</f>
        <v>0</v>
      </c>
      <c r="R33" s="5" t="e">
        <f>L33/M33</f>
        <v>#DIV/0!</v>
      </c>
      <c r="S33" s="4" t="e">
        <f>Q33/M33</f>
        <v>#DIV/0!</v>
      </c>
      <c r="T33" s="2"/>
      <c r="U33" s="2"/>
      <c r="V33" s="2"/>
    </row>
    <row r="35" spans="1:22" x14ac:dyDescent="0.25">
      <c r="F35" t="s">
        <v>33</v>
      </c>
      <c r="G35" s="7" t="e">
        <f>I33/G33</f>
        <v>#DIV/0!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" activePane="bottomLeft" state="frozen"/>
      <selection pane="bottomLeft" activeCell="I11" sqref="I11"/>
    </sheetView>
  </sheetViews>
  <sheetFormatPr baseColWidth="10" defaultRowHeight="15" x14ac:dyDescent="0.25"/>
  <sheetData>
    <row r="1" spans="1:9" x14ac:dyDescent="0.25">
      <c r="A1" s="29" t="s">
        <v>145</v>
      </c>
      <c r="B1" s="35"/>
      <c r="C1" s="35"/>
      <c r="D1" s="35"/>
      <c r="E1" s="35"/>
      <c r="F1" s="35"/>
      <c r="G1" s="35"/>
      <c r="H1" s="35"/>
      <c r="I1" s="36"/>
    </row>
    <row r="2" spans="1:9" x14ac:dyDescent="0.25">
      <c r="A2" s="40" t="s">
        <v>146</v>
      </c>
      <c r="B2" s="37" t="s">
        <v>147</v>
      </c>
      <c r="C2" s="37" t="s">
        <v>148</v>
      </c>
      <c r="D2" s="37" t="s">
        <v>149</v>
      </c>
      <c r="E2" s="41" t="s">
        <v>150</v>
      </c>
      <c r="F2" s="41"/>
      <c r="G2" s="37" t="s">
        <v>151</v>
      </c>
      <c r="H2" s="37" t="s">
        <v>152</v>
      </c>
      <c r="I2" s="38" t="s">
        <v>153</v>
      </c>
    </row>
    <row r="3" spans="1:9" x14ac:dyDescent="0.25">
      <c r="A3" s="40"/>
      <c r="B3" s="37"/>
      <c r="C3" s="37"/>
      <c r="D3" s="37"/>
      <c r="E3" s="31" t="s">
        <v>154</v>
      </c>
      <c r="F3" s="30" t="s">
        <v>155</v>
      </c>
      <c r="G3" s="37"/>
      <c r="H3" s="37"/>
      <c r="I3" s="39"/>
    </row>
    <row r="4" spans="1:9" s="7" customFormat="1" x14ac:dyDescent="0.25">
      <c r="A4" s="43" t="s">
        <v>156</v>
      </c>
      <c r="B4" s="44">
        <f>39*31</f>
        <v>1209</v>
      </c>
      <c r="C4" s="44">
        <v>78</v>
      </c>
      <c r="D4" s="44">
        <f>39*31</f>
        <v>1209</v>
      </c>
      <c r="E4" s="44" t="s">
        <v>157</v>
      </c>
      <c r="F4" s="44"/>
      <c r="G4" s="45">
        <v>55</v>
      </c>
      <c r="H4" s="45">
        <v>4290</v>
      </c>
      <c r="I4" s="44">
        <v>103</v>
      </c>
    </row>
    <row r="5" spans="1:9" x14ac:dyDescent="0.25">
      <c r="A5" s="32" t="s">
        <v>158</v>
      </c>
      <c r="B5" s="30">
        <f>39*30</f>
        <v>1170</v>
      </c>
      <c r="C5" s="30">
        <v>0</v>
      </c>
      <c r="D5" s="30">
        <f>39*30</f>
        <v>1170</v>
      </c>
      <c r="E5" s="30"/>
      <c r="F5" s="30"/>
      <c r="G5" s="34">
        <v>0</v>
      </c>
      <c r="H5" s="34">
        <v>0</v>
      </c>
      <c r="I5" s="30">
        <v>0</v>
      </c>
    </row>
    <row r="6" spans="1:9" x14ac:dyDescent="0.25">
      <c r="A6" s="32" t="s">
        <v>159</v>
      </c>
      <c r="B6" s="30">
        <f>39*31</f>
        <v>1209</v>
      </c>
      <c r="C6" s="30">
        <v>0</v>
      </c>
      <c r="D6" s="30">
        <f>39*31</f>
        <v>1209</v>
      </c>
      <c r="E6" s="30"/>
      <c r="F6" s="30"/>
      <c r="G6" s="34">
        <v>0</v>
      </c>
      <c r="H6" s="34">
        <v>0</v>
      </c>
      <c r="I6" s="30">
        <v>0</v>
      </c>
    </row>
    <row r="7" spans="1:9" x14ac:dyDescent="0.25">
      <c r="A7" s="33" t="s">
        <v>160</v>
      </c>
      <c r="B7" s="30">
        <f>39*30</f>
        <v>1170</v>
      </c>
      <c r="C7" s="30">
        <v>84</v>
      </c>
      <c r="D7" s="30">
        <f>39*30</f>
        <v>1170</v>
      </c>
      <c r="E7" s="30" t="s">
        <v>157</v>
      </c>
      <c r="F7" s="30"/>
      <c r="G7" s="34">
        <v>55</v>
      </c>
      <c r="H7" s="34">
        <v>4620</v>
      </c>
      <c r="I7" s="30">
        <v>116</v>
      </c>
    </row>
    <row r="8" spans="1:9" x14ac:dyDescent="0.25">
      <c r="A8" s="33" t="s">
        <v>161</v>
      </c>
      <c r="B8" s="30">
        <f>39*31</f>
        <v>1209</v>
      </c>
      <c r="C8" s="30">
        <v>127</v>
      </c>
      <c r="D8" s="30">
        <f>39*31</f>
        <v>1209</v>
      </c>
      <c r="E8" s="30" t="s">
        <v>157</v>
      </c>
      <c r="F8" s="30"/>
      <c r="G8" s="34">
        <v>55</v>
      </c>
      <c r="H8" s="34">
        <v>6985</v>
      </c>
      <c r="I8" s="30">
        <v>162</v>
      </c>
    </row>
    <row r="9" spans="1:9" x14ac:dyDescent="0.25">
      <c r="A9" s="33" t="s">
        <v>162</v>
      </c>
      <c r="B9" s="30">
        <f>39*31</f>
        <v>1209</v>
      </c>
      <c r="C9" s="30">
        <v>148</v>
      </c>
      <c r="D9" s="30">
        <f>39*31</f>
        <v>1209</v>
      </c>
      <c r="E9" s="30" t="s">
        <v>157</v>
      </c>
      <c r="F9" s="30"/>
      <c r="G9" s="34">
        <v>55</v>
      </c>
      <c r="H9" s="34">
        <v>8140</v>
      </c>
      <c r="I9" s="30">
        <v>193</v>
      </c>
    </row>
    <row r="28" s="23" customFormat="1" x14ac:dyDescent="0.25"/>
    <row r="29" s="23" customFormat="1" x14ac:dyDescent="0.25"/>
    <row r="30" s="23" customFormat="1" x14ac:dyDescent="0.25"/>
    <row r="31" s="23" customFormat="1" x14ac:dyDescent="0.25"/>
    <row r="32" s="23" customFormat="1" x14ac:dyDescent="0.25"/>
  </sheetData>
  <mergeCells count="9">
    <mergeCell ref="A1:I1"/>
    <mergeCell ref="H2:H3"/>
    <mergeCell ref="I2:I3"/>
    <mergeCell ref="A2:A3"/>
    <mergeCell ref="E2:F2"/>
    <mergeCell ref="B2:B3"/>
    <mergeCell ref="C2:C3"/>
    <mergeCell ref="D2:D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B1" workbookViewId="0">
      <pane ySplit="1" topLeftCell="A22" activePane="bottomLeft" state="frozen"/>
      <selection pane="bottomLeft" activeCell="H32" sqref="H32"/>
    </sheetView>
  </sheetViews>
  <sheetFormatPr baseColWidth="10" defaultRowHeight="15" x14ac:dyDescent="0.25"/>
  <cols>
    <col min="10" max="11" width="11.42578125" style="24"/>
    <col min="17" max="17" width="11.42578125" style="24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30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s="23" customFormat="1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0" t="s">
        <v>97</v>
      </c>
      <c r="G2" s="11">
        <v>4</v>
      </c>
      <c r="H2" s="11">
        <v>18</v>
      </c>
      <c r="I2" s="11">
        <v>7</v>
      </c>
      <c r="J2" s="11">
        <v>4</v>
      </c>
      <c r="K2" s="11">
        <v>0</v>
      </c>
      <c r="L2" s="11">
        <v>7</v>
      </c>
      <c r="M2" s="11">
        <v>39</v>
      </c>
      <c r="N2" s="10" t="s">
        <v>24</v>
      </c>
      <c r="O2" s="10">
        <v>55</v>
      </c>
      <c r="P2" s="12">
        <f>Q2/I2</f>
        <v>55</v>
      </c>
      <c r="Q2" s="10">
        <v>385</v>
      </c>
      <c r="R2" s="10" t="s">
        <v>96</v>
      </c>
      <c r="S2" s="10">
        <v>9.8699999999999992</v>
      </c>
      <c r="T2" s="11">
        <v>1</v>
      </c>
      <c r="U2" s="10" t="s">
        <v>26</v>
      </c>
      <c r="V2" s="10" t="s">
        <v>27</v>
      </c>
    </row>
    <row r="3" spans="1:22" s="23" customFormat="1" x14ac:dyDescent="0.25">
      <c r="A3" s="10" t="s">
        <v>21</v>
      </c>
      <c r="B3" s="10" t="s">
        <v>22</v>
      </c>
      <c r="C3" s="10" t="s">
        <v>23</v>
      </c>
      <c r="D3" s="11">
        <v>39</v>
      </c>
      <c r="E3" s="11">
        <v>70</v>
      </c>
      <c r="F3" s="10" t="s">
        <v>99</v>
      </c>
      <c r="G3" s="11">
        <v>4</v>
      </c>
      <c r="H3" s="11">
        <v>1</v>
      </c>
      <c r="I3" s="11">
        <v>10</v>
      </c>
      <c r="J3" s="11">
        <v>4</v>
      </c>
      <c r="K3" s="11">
        <v>0</v>
      </c>
      <c r="L3" s="11">
        <v>10</v>
      </c>
      <c r="M3" s="11">
        <v>39</v>
      </c>
      <c r="N3" s="10" t="s">
        <v>24</v>
      </c>
      <c r="O3" s="10">
        <v>55</v>
      </c>
      <c r="P3" s="12">
        <f t="shared" ref="P3:P31" si="0">Q3/I3</f>
        <v>55</v>
      </c>
      <c r="Q3" s="10">
        <v>550</v>
      </c>
      <c r="R3" s="10" t="s">
        <v>98</v>
      </c>
      <c r="S3" s="10">
        <v>14.1</v>
      </c>
      <c r="T3" s="11">
        <v>1</v>
      </c>
      <c r="U3" s="10" t="s">
        <v>26</v>
      </c>
      <c r="V3" s="10" t="s">
        <v>27</v>
      </c>
    </row>
    <row r="4" spans="1:22" s="23" customFormat="1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10" t="s">
        <v>101</v>
      </c>
      <c r="G4" s="11">
        <v>2</v>
      </c>
      <c r="H4" s="11">
        <v>3</v>
      </c>
      <c r="I4" s="11">
        <v>9</v>
      </c>
      <c r="J4" s="11">
        <v>2</v>
      </c>
      <c r="K4" s="11">
        <v>0</v>
      </c>
      <c r="L4" s="11">
        <v>9</v>
      </c>
      <c r="M4" s="11">
        <v>39</v>
      </c>
      <c r="N4" s="10" t="s">
        <v>24</v>
      </c>
      <c r="O4" s="10">
        <v>55</v>
      </c>
      <c r="P4" s="12">
        <f t="shared" si="0"/>
        <v>55</v>
      </c>
      <c r="Q4" s="10">
        <v>495</v>
      </c>
      <c r="R4" s="10" t="s">
        <v>100</v>
      </c>
      <c r="S4" s="10">
        <v>12.69</v>
      </c>
      <c r="T4" s="11">
        <v>1</v>
      </c>
      <c r="U4" s="10" t="s">
        <v>26</v>
      </c>
      <c r="V4" s="10" t="s">
        <v>27</v>
      </c>
    </row>
    <row r="5" spans="1:22" s="23" customFormat="1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102</v>
      </c>
      <c r="G5" s="11">
        <v>8</v>
      </c>
      <c r="H5" s="11">
        <v>7</v>
      </c>
      <c r="I5" s="11">
        <v>10</v>
      </c>
      <c r="J5" s="11">
        <v>8</v>
      </c>
      <c r="K5" s="11">
        <v>0</v>
      </c>
      <c r="L5" s="11">
        <v>10</v>
      </c>
      <c r="M5" s="11">
        <v>39</v>
      </c>
      <c r="N5" s="10" t="s">
        <v>24</v>
      </c>
      <c r="O5" s="10">
        <v>55</v>
      </c>
      <c r="P5" s="12">
        <f t="shared" si="0"/>
        <v>55</v>
      </c>
      <c r="Q5" s="10">
        <v>550</v>
      </c>
      <c r="R5" s="10" t="s">
        <v>98</v>
      </c>
      <c r="S5" s="10">
        <v>14.1</v>
      </c>
      <c r="T5" s="11">
        <v>1</v>
      </c>
      <c r="U5" s="10" t="s">
        <v>26</v>
      </c>
      <c r="V5" s="10" t="s">
        <v>27</v>
      </c>
    </row>
    <row r="6" spans="1:22" s="23" customFormat="1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104</v>
      </c>
      <c r="G6" s="11">
        <v>15</v>
      </c>
      <c r="H6" s="11">
        <v>0</v>
      </c>
      <c r="I6" s="11">
        <v>25</v>
      </c>
      <c r="J6" s="11">
        <v>15</v>
      </c>
      <c r="K6" s="11">
        <v>0</v>
      </c>
      <c r="L6" s="11">
        <v>23</v>
      </c>
      <c r="M6" s="11">
        <v>39</v>
      </c>
      <c r="N6" s="10" t="s">
        <v>24</v>
      </c>
      <c r="O6" s="10">
        <v>55</v>
      </c>
      <c r="P6" s="12">
        <f t="shared" si="0"/>
        <v>50.6</v>
      </c>
      <c r="Q6" s="10">
        <v>1265</v>
      </c>
      <c r="R6" s="10" t="s">
        <v>103</v>
      </c>
      <c r="S6" s="10">
        <v>32.44</v>
      </c>
      <c r="T6" s="11">
        <v>1</v>
      </c>
      <c r="U6" s="10" t="s">
        <v>26</v>
      </c>
      <c r="V6" s="10" t="s">
        <v>27</v>
      </c>
    </row>
    <row r="7" spans="1:22" s="23" customFormat="1" x14ac:dyDescent="0.25">
      <c r="A7" s="10" t="s">
        <v>21</v>
      </c>
      <c r="B7" s="10" t="s">
        <v>22</v>
      </c>
      <c r="C7" s="10" t="s">
        <v>23</v>
      </c>
      <c r="D7" s="11">
        <v>39</v>
      </c>
      <c r="E7" s="11">
        <v>70</v>
      </c>
      <c r="F7" s="10" t="s">
        <v>106</v>
      </c>
      <c r="G7" s="11">
        <v>1</v>
      </c>
      <c r="H7" s="11">
        <v>2</v>
      </c>
      <c r="I7" s="11">
        <v>24</v>
      </c>
      <c r="J7" s="11">
        <v>1</v>
      </c>
      <c r="K7" s="11">
        <v>0</v>
      </c>
      <c r="L7" s="11">
        <v>20</v>
      </c>
      <c r="M7" s="11">
        <v>39</v>
      </c>
      <c r="N7" s="10" t="s">
        <v>24</v>
      </c>
      <c r="O7" s="10">
        <v>55</v>
      </c>
      <c r="P7" s="12">
        <f t="shared" si="0"/>
        <v>45.833333333333336</v>
      </c>
      <c r="Q7" s="10">
        <v>1100</v>
      </c>
      <c r="R7" s="10" t="s">
        <v>105</v>
      </c>
      <c r="S7" s="10">
        <v>28.21</v>
      </c>
      <c r="T7" s="11">
        <v>1</v>
      </c>
      <c r="U7" s="10" t="s">
        <v>26</v>
      </c>
      <c r="V7" s="10" t="s">
        <v>27</v>
      </c>
    </row>
    <row r="8" spans="1:22" s="23" customFormat="1" x14ac:dyDescent="0.25">
      <c r="A8" s="10" t="s">
        <v>21</v>
      </c>
      <c r="B8" s="10" t="s">
        <v>22</v>
      </c>
      <c r="C8" s="10" t="s">
        <v>23</v>
      </c>
      <c r="D8" s="11">
        <v>39</v>
      </c>
      <c r="E8" s="11">
        <v>70</v>
      </c>
      <c r="F8" s="10" t="s">
        <v>108</v>
      </c>
      <c r="G8" s="11">
        <v>8</v>
      </c>
      <c r="H8" s="11">
        <v>0</v>
      </c>
      <c r="I8" s="11">
        <v>32</v>
      </c>
      <c r="J8" s="11">
        <v>7</v>
      </c>
      <c r="K8" s="11">
        <v>1</v>
      </c>
      <c r="L8" s="11">
        <v>28</v>
      </c>
      <c r="M8" s="11">
        <v>39</v>
      </c>
      <c r="N8" s="10" t="s">
        <v>24</v>
      </c>
      <c r="O8" s="10">
        <v>55</v>
      </c>
      <c r="P8" s="12">
        <f t="shared" si="0"/>
        <v>48.125</v>
      </c>
      <c r="Q8" s="10">
        <v>1540</v>
      </c>
      <c r="R8" s="10" t="s">
        <v>107</v>
      </c>
      <c r="S8" s="10">
        <v>39.49</v>
      </c>
      <c r="T8" s="11">
        <v>1</v>
      </c>
      <c r="U8" s="10" t="s">
        <v>26</v>
      </c>
      <c r="V8" s="10" t="s">
        <v>27</v>
      </c>
    </row>
    <row r="9" spans="1:22" s="23" customFormat="1" x14ac:dyDescent="0.25">
      <c r="A9" s="10" t="s">
        <v>21</v>
      </c>
      <c r="B9" s="10" t="s">
        <v>22</v>
      </c>
      <c r="C9" s="10" t="s">
        <v>23</v>
      </c>
      <c r="D9" s="11">
        <v>39</v>
      </c>
      <c r="E9" s="11">
        <v>70</v>
      </c>
      <c r="F9" s="10" t="s">
        <v>110</v>
      </c>
      <c r="G9" s="11">
        <v>5</v>
      </c>
      <c r="H9" s="11">
        <v>4</v>
      </c>
      <c r="I9" s="11">
        <v>33</v>
      </c>
      <c r="J9" s="11">
        <v>4</v>
      </c>
      <c r="K9" s="11">
        <v>1</v>
      </c>
      <c r="L9" s="11">
        <v>29</v>
      </c>
      <c r="M9" s="11">
        <v>39</v>
      </c>
      <c r="N9" s="10" t="s">
        <v>24</v>
      </c>
      <c r="O9" s="10">
        <v>55</v>
      </c>
      <c r="P9" s="12">
        <f t="shared" si="0"/>
        <v>48.333333333333336</v>
      </c>
      <c r="Q9" s="10">
        <v>1595</v>
      </c>
      <c r="R9" s="10" t="s">
        <v>109</v>
      </c>
      <c r="S9" s="10">
        <v>40.9</v>
      </c>
      <c r="T9" s="11">
        <v>1</v>
      </c>
      <c r="U9" s="10" t="s">
        <v>26</v>
      </c>
      <c r="V9" s="10" t="s">
        <v>27</v>
      </c>
    </row>
    <row r="10" spans="1:22" s="23" customFormat="1" x14ac:dyDescent="0.25">
      <c r="A10" s="10" t="s">
        <v>21</v>
      </c>
      <c r="B10" s="10" t="s">
        <v>22</v>
      </c>
      <c r="C10" s="10" t="s">
        <v>23</v>
      </c>
      <c r="D10" s="11">
        <v>39</v>
      </c>
      <c r="E10" s="11">
        <v>70</v>
      </c>
      <c r="F10" s="10" t="s">
        <v>112</v>
      </c>
      <c r="G10" s="11">
        <v>9</v>
      </c>
      <c r="H10" s="11">
        <v>4</v>
      </c>
      <c r="I10" s="11">
        <v>38</v>
      </c>
      <c r="J10" s="11">
        <v>8</v>
      </c>
      <c r="K10" s="11">
        <v>1</v>
      </c>
      <c r="L10" s="11">
        <v>36</v>
      </c>
      <c r="M10" s="11">
        <v>39</v>
      </c>
      <c r="N10" s="10" t="s">
        <v>24</v>
      </c>
      <c r="O10" s="10">
        <v>55</v>
      </c>
      <c r="P10" s="12">
        <f t="shared" si="0"/>
        <v>52.10526315789474</v>
      </c>
      <c r="Q10" s="10">
        <v>1980</v>
      </c>
      <c r="R10" s="10" t="s">
        <v>111</v>
      </c>
      <c r="S10" s="10">
        <v>50.77</v>
      </c>
      <c r="T10" s="11">
        <v>1</v>
      </c>
      <c r="U10" s="10" t="s">
        <v>26</v>
      </c>
      <c r="V10" s="10" t="s">
        <v>27</v>
      </c>
    </row>
    <row r="11" spans="1:22" s="23" customFormat="1" x14ac:dyDescent="0.25">
      <c r="A11" s="10" t="s">
        <v>21</v>
      </c>
      <c r="B11" s="10" t="s">
        <v>22</v>
      </c>
      <c r="C11" s="10" t="s">
        <v>23</v>
      </c>
      <c r="D11" s="11">
        <v>39</v>
      </c>
      <c r="E11" s="11">
        <v>70</v>
      </c>
      <c r="F11" s="10" t="s">
        <v>114</v>
      </c>
      <c r="G11" s="11">
        <v>4</v>
      </c>
      <c r="H11" s="11">
        <v>1</v>
      </c>
      <c r="I11" s="11">
        <v>41</v>
      </c>
      <c r="J11" s="11">
        <v>3</v>
      </c>
      <c r="K11" s="11">
        <v>1</v>
      </c>
      <c r="L11" s="11">
        <v>38</v>
      </c>
      <c r="M11" s="11">
        <v>39</v>
      </c>
      <c r="N11" s="10" t="s">
        <v>24</v>
      </c>
      <c r="O11" s="10">
        <v>55</v>
      </c>
      <c r="P11" s="12">
        <f t="shared" si="0"/>
        <v>50.975609756097562</v>
      </c>
      <c r="Q11" s="10">
        <v>2090</v>
      </c>
      <c r="R11" s="10" t="s">
        <v>113</v>
      </c>
      <c r="S11" s="10">
        <v>53.59</v>
      </c>
      <c r="T11" s="11">
        <v>1</v>
      </c>
      <c r="U11" s="10" t="s">
        <v>26</v>
      </c>
      <c r="V11" s="10" t="s">
        <v>27</v>
      </c>
    </row>
    <row r="12" spans="1:22" s="23" customFormat="1" x14ac:dyDescent="0.25">
      <c r="A12" s="10" t="s">
        <v>21</v>
      </c>
      <c r="B12" s="10" t="s">
        <v>22</v>
      </c>
      <c r="C12" s="10" t="s">
        <v>23</v>
      </c>
      <c r="D12" s="11">
        <v>39</v>
      </c>
      <c r="E12" s="11">
        <v>70</v>
      </c>
      <c r="F12" s="10" t="s">
        <v>115</v>
      </c>
      <c r="G12" s="11">
        <v>3</v>
      </c>
      <c r="H12" s="11">
        <v>17</v>
      </c>
      <c r="I12" s="11">
        <v>27</v>
      </c>
      <c r="J12" s="11">
        <v>1</v>
      </c>
      <c r="K12" s="11">
        <v>2</v>
      </c>
      <c r="L12" s="11">
        <v>23</v>
      </c>
      <c r="M12" s="11">
        <v>39</v>
      </c>
      <c r="N12" s="10" t="s">
        <v>24</v>
      </c>
      <c r="O12" s="10">
        <v>55</v>
      </c>
      <c r="P12" s="12">
        <f t="shared" si="0"/>
        <v>46.851851851851855</v>
      </c>
      <c r="Q12" s="10">
        <v>1265</v>
      </c>
      <c r="R12" s="10" t="s">
        <v>103</v>
      </c>
      <c r="S12" s="10">
        <v>32.44</v>
      </c>
      <c r="T12" s="11">
        <v>1</v>
      </c>
      <c r="U12" s="10" t="s">
        <v>26</v>
      </c>
      <c r="V12" s="10" t="s">
        <v>27</v>
      </c>
    </row>
    <row r="13" spans="1:22" s="23" customFormat="1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117</v>
      </c>
      <c r="G13" s="11">
        <v>3</v>
      </c>
      <c r="H13" s="11">
        <v>5</v>
      </c>
      <c r="I13" s="11">
        <v>25</v>
      </c>
      <c r="J13" s="11">
        <v>2</v>
      </c>
      <c r="K13" s="11">
        <v>1</v>
      </c>
      <c r="L13" s="11">
        <v>22</v>
      </c>
      <c r="M13" s="11">
        <v>39</v>
      </c>
      <c r="N13" s="10" t="s">
        <v>24</v>
      </c>
      <c r="O13" s="10">
        <v>55</v>
      </c>
      <c r="P13" s="12">
        <f t="shared" si="0"/>
        <v>48.4</v>
      </c>
      <c r="Q13" s="10">
        <v>1210</v>
      </c>
      <c r="R13" s="10" t="s">
        <v>116</v>
      </c>
      <c r="S13" s="10">
        <v>31.03</v>
      </c>
      <c r="T13" s="11">
        <v>1</v>
      </c>
      <c r="U13" s="10" t="s">
        <v>26</v>
      </c>
      <c r="V13" s="10" t="s">
        <v>27</v>
      </c>
    </row>
    <row r="14" spans="1:22" s="23" customFormat="1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118</v>
      </c>
      <c r="G14" s="11">
        <v>4</v>
      </c>
      <c r="H14" s="11">
        <v>2</v>
      </c>
      <c r="I14" s="11">
        <v>27</v>
      </c>
      <c r="J14" s="11">
        <v>3</v>
      </c>
      <c r="K14" s="11">
        <v>1</v>
      </c>
      <c r="L14" s="11">
        <v>23</v>
      </c>
      <c r="M14" s="11">
        <v>39</v>
      </c>
      <c r="N14" s="10" t="s">
        <v>24</v>
      </c>
      <c r="O14" s="10">
        <v>55</v>
      </c>
      <c r="P14" s="12">
        <f t="shared" si="0"/>
        <v>46.851851851851855</v>
      </c>
      <c r="Q14" s="10">
        <v>1265</v>
      </c>
      <c r="R14" s="10" t="s">
        <v>103</v>
      </c>
      <c r="S14" s="10">
        <v>32.44</v>
      </c>
      <c r="T14" s="11">
        <v>1</v>
      </c>
      <c r="U14" s="10" t="s">
        <v>26</v>
      </c>
      <c r="V14" s="10" t="s">
        <v>27</v>
      </c>
    </row>
    <row r="15" spans="1:22" s="23" customFormat="1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119</v>
      </c>
      <c r="G15" s="11">
        <v>8</v>
      </c>
      <c r="H15" s="11">
        <v>7</v>
      </c>
      <c r="I15" s="11">
        <v>28</v>
      </c>
      <c r="J15" s="11">
        <v>7</v>
      </c>
      <c r="K15" s="11">
        <v>1</v>
      </c>
      <c r="L15" s="11">
        <v>23</v>
      </c>
      <c r="M15" s="11">
        <v>39</v>
      </c>
      <c r="N15" s="10" t="s">
        <v>24</v>
      </c>
      <c r="O15" s="10">
        <v>55</v>
      </c>
      <c r="P15" s="12">
        <f t="shared" si="0"/>
        <v>45.178571428571431</v>
      </c>
      <c r="Q15" s="10">
        <v>1265</v>
      </c>
      <c r="R15" s="10" t="s">
        <v>103</v>
      </c>
      <c r="S15" s="10">
        <v>32.44</v>
      </c>
      <c r="T15" s="11">
        <v>1</v>
      </c>
      <c r="U15" s="10" t="s">
        <v>26</v>
      </c>
      <c r="V15" s="10" t="s">
        <v>27</v>
      </c>
    </row>
    <row r="16" spans="1:22" s="23" customFormat="1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120</v>
      </c>
      <c r="G16" s="11">
        <v>12</v>
      </c>
      <c r="H16" s="11">
        <v>11</v>
      </c>
      <c r="I16" s="11">
        <v>27</v>
      </c>
      <c r="J16" s="11">
        <v>10</v>
      </c>
      <c r="K16" s="11">
        <v>2</v>
      </c>
      <c r="L16" s="11">
        <v>23</v>
      </c>
      <c r="M16" s="11">
        <v>39</v>
      </c>
      <c r="N16" s="10" t="s">
        <v>24</v>
      </c>
      <c r="O16" s="10">
        <v>60</v>
      </c>
      <c r="P16" s="12">
        <f t="shared" si="0"/>
        <v>51.111111111111114</v>
      </c>
      <c r="Q16" s="10">
        <v>1380</v>
      </c>
      <c r="R16" s="10" t="s">
        <v>103</v>
      </c>
      <c r="S16" s="10">
        <v>35.380000000000003</v>
      </c>
      <c r="T16" s="11">
        <v>0</v>
      </c>
      <c r="U16" s="10" t="s">
        <v>26</v>
      </c>
      <c r="V16" s="10" t="s">
        <v>27</v>
      </c>
    </row>
    <row r="17" spans="1:22" s="23" customFormat="1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122</v>
      </c>
      <c r="G17" s="11">
        <v>14</v>
      </c>
      <c r="H17" s="11">
        <v>3</v>
      </c>
      <c r="I17" s="11">
        <v>38</v>
      </c>
      <c r="J17" s="11">
        <v>12</v>
      </c>
      <c r="K17" s="11">
        <v>2</v>
      </c>
      <c r="L17" s="11">
        <v>34</v>
      </c>
      <c r="M17" s="11">
        <v>39</v>
      </c>
      <c r="N17" s="10" t="s">
        <v>24</v>
      </c>
      <c r="O17" s="10">
        <v>55</v>
      </c>
      <c r="P17" s="12">
        <f t="shared" si="0"/>
        <v>49.210526315789473</v>
      </c>
      <c r="Q17" s="10">
        <v>1870</v>
      </c>
      <c r="R17" s="10" t="s">
        <v>121</v>
      </c>
      <c r="S17" s="10">
        <v>47.95</v>
      </c>
      <c r="T17" s="11">
        <v>1</v>
      </c>
      <c r="U17" s="10" t="s">
        <v>26</v>
      </c>
      <c r="V17" s="10" t="s">
        <v>27</v>
      </c>
    </row>
    <row r="18" spans="1:22" s="23" customFormat="1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123</v>
      </c>
      <c r="G18" s="11">
        <v>1</v>
      </c>
      <c r="H18" s="11">
        <v>6</v>
      </c>
      <c r="I18" s="11">
        <v>33</v>
      </c>
      <c r="J18" s="11">
        <v>1</v>
      </c>
      <c r="K18" s="11">
        <v>0</v>
      </c>
      <c r="L18" s="11">
        <v>28</v>
      </c>
      <c r="M18" s="11">
        <v>39</v>
      </c>
      <c r="N18" s="10" t="s">
        <v>24</v>
      </c>
      <c r="O18" s="10">
        <v>55</v>
      </c>
      <c r="P18" s="12">
        <f t="shared" si="0"/>
        <v>46.666666666666664</v>
      </c>
      <c r="Q18" s="10">
        <v>1540</v>
      </c>
      <c r="R18" s="10" t="s">
        <v>107</v>
      </c>
      <c r="S18" s="10">
        <v>39.49</v>
      </c>
      <c r="T18" s="11">
        <v>1</v>
      </c>
      <c r="U18" s="10" t="s">
        <v>26</v>
      </c>
      <c r="V18" s="10" t="s">
        <v>27</v>
      </c>
    </row>
    <row r="19" spans="1:22" s="23" customFormat="1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125</v>
      </c>
      <c r="G19" s="11">
        <v>1</v>
      </c>
      <c r="H19" s="11">
        <v>10</v>
      </c>
      <c r="I19" s="11">
        <v>22</v>
      </c>
      <c r="J19" s="11">
        <v>0</v>
      </c>
      <c r="K19" s="11">
        <v>1</v>
      </c>
      <c r="L19" s="11">
        <v>19</v>
      </c>
      <c r="M19" s="11">
        <v>39</v>
      </c>
      <c r="N19" s="10" t="s">
        <v>24</v>
      </c>
      <c r="O19" s="10">
        <v>55</v>
      </c>
      <c r="P19" s="12">
        <f t="shared" si="0"/>
        <v>47.5</v>
      </c>
      <c r="Q19" s="10">
        <v>1045</v>
      </c>
      <c r="R19" s="10" t="s">
        <v>124</v>
      </c>
      <c r="S19" s="10">
        <v>26.79</v>
      </c>
      <c r="T19" s="11">
        <v>1</v>
      </c>
      <c r="U19" s="10" t="s">
        <v>26</v>
      </c>
      <c r="V19" s="10" t="s">
        <v>27</v>
      </c>
    </row>
    <row r="20" spans="1:22" s="23" customFormat="1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127</v>
      </c>
      <c r="G20" s="11">
        <v>7</v>
      </c>
      <c r="H20" s="11">
        <v>2</v>
      </c>
      <c r="I20" s="11">
        <v>27</v>
      </c>
      <c r="J20" s="11">
        <v>6</v>
      </c>
      <c r="K20" s="11">
        <v>1</v>
      </c>
      <c r="L20" s="11">
        <v>25</v>
      </c>
      <c r="M20" s="11">
        <v>39</v>
      </c>
      <c r="N20" s="10" t="s">
        <v>24</v>
      </c>
      <c r="O20" s="10">
        <v>55</v>
      </c>
      <c r="P20" s="12">
        <f t="shared" si="0"/>
        <v>50.925925925925924</v>
      </c>
      <c r="Q20" s="10">
        <v>1375</v>
      </c>
      <c r="R20" s="10" t="s">
        <v>126</v>
      </c>
      <c r="S20" s="10">
        <v>35.26</v>
      </c>
      <c r="T20" s="11">
        <v>1</v>
      </c>
      <c r="U20" s="10" t="s">
        <v>26</v>
      </c>
      <c r="V20" s="10" t="s">
        <v>27</v>
      </c>
    </row>
    <row r="21" spans="1:22" s="23" customFormat="1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129</v>
      </c>
      <c r="G21" s="11">
        <v>1</v>
      </c>
      <c r="H21" s="11">
        <v>1</v>
      </c>
      <c r="I21" s="11">
        <v>27</v>
      </c>
      <c r="J21" s="11">
        <v>1</v>
      </c>
      <c r="K21" s="11">
        <v>0</v>
      </c>
      <c r="L21" s="11">
        <v>24</v>
      </c>
      <c r="M21" s="11">
        <v>39</v>
      </c>
      <c r="N21" s="10" t="s">
        <v>24</v>
      </c>
      <c r="O21" s="10">
        <v>55</v>
      </c>
      <c r="P21" s="12">
        <f t="shared" si="0"/>
        <v>48.888888888888886</v>
      </c>
      <c r="Q21" s="10">
        <v>1320</v>
      </c>
      <c r="R21" s="10" t="s">
        <v>128</v>
      </c>
      <c r="S21" s="10">
        <v>33.85</v>
      </c>
      <c r="T21" s="11">
        <v>1</v>
      </c>
      <c r="U21" s="10" t="s">
        <v>26</v>
      </c>
      <c r="V21" s="10" t="s">
        <v>27</v>
      </c>
    </row>
    <row r="22" spans="1:22" s="23" customFormat="1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131</v>
      </c>
      <c r="G22" s="11">
        <v>5</v>
      </c>
      <c r="H22" s="11">
        <v>4</v>
      </c>
      <c r="I22" s="11">
        <v>29</v>
      </c>
      <c r="J22" s="11">
        <v>4</v>
      </c>
      <c r="K22" s="11">
        <v>1</v>
      </c>
      <c r="L22" s="11">
        <v>26</v>
      </c>
      <c r="M22" s="11">
        <v>39</v>
      </c>
      <c r="N22" s="10" t="s">
        <v>24</v>
      </c>
      <c r="O22" s="10">
        <v>55</v>
      </c>
      <c r="P22" s="12">
        <f t="shared" si="0"/>
        <v>46.206896551724135</v>
      </c>
      <c r="Q22" s="10">
        <v>1340</v>
      </c>
      <c r="R22" s="10" t="s">
        <v>130</v>
      </c>
      <c r="S22" s="10">
        <v>34.36</v>
      </c>
      <c r="T22" s="11">
        <v>1</v>
      </c>
      <c r="U22" s="10" t="s">
        <v>26</v>
      </c>
      <c r="V22" s="10" t="s">
        <v>27</v>
      </c>
    </row>
    <row r="23" spans="1:22" s="23" customFormat="1" x14ac:dyDescent="0.25">
      <c r="A23" s="10" t="s">
        <v>21</v>
      </c>
      <c r="B23" s="10" t="s">
        <v>22</v>
      </c>
      <c r="C23" s="10" t="s">
        <v>23</v>
      </c>
      <c r="D23" s="11">
        <v>39</v>
      </c>
      <c r="E23" s="11">
        <v>70</v>
      </c>
      <c r="F23" s="10" t="s">
        <v>133</v>
      </c>
      <c r="G23" s="11">
        <v>7</v>
      </c>
      <c r="H23" s="11">
        <v>1</v>
      </c>
      <c r="I23" s="11">
        <v>35</v>
      </c>
      <c r="J23" s="11">
        <v>6</v>
      </c>
      <c r="K23" s="11">
        <v>1</v>
      </c>
      <c r="L23" s="11">
        <v>31</v>
      </c>
      <c r="M23" s="11">
        <v>39</v>
      </c>
      <c r="N23" s="10" t="s">
        <v>24</v>
      </c>
      <c r="O23" s="10">
        <v>55</v>
      </c>
      <c r="P23" s="12">
        <f t="shared" si="0"/>
        <v>48.714285714285715</v>
      </c>
      <c r="Q23" s="10">
        <v>1705</v>
      </c>
      <c r="R23" s="10" t="s">
        <v>132</v>
      </c>
      <c r="S23" s="10">
        <v>43.72</v>
      </c>
      <c r="T23" s="11">
        <v>1</v>
      </c>
      <c r="U23" s="10" t="s">
        <v>26</v>
      </c>
      <c r="V23" s="10" t="s">
        <v>27</v>
      </c>
    </row>
    <row r="24" spans="1:22" s="23" customFormat="1" x14ac:dyDescent="0.25">
      <c r="A24" s="10" t="s">
        <v>21</v>
      </c>
      <c r="B24" s="10" t="s">
        <v>22</v>
      </c>
      <c r="C24" s="10" t="s">
        <v>23</v>
      </c>
      <c r="D24" s="11">
        <v>39</v>
      </c>
      <c r="E24" s="11">
        <v>70</v>
      </c>
      <c r="F24" s="10" t="s">
        <v>134</v>
      </c>
      <c r="G24" s="11">
        <v>6</v>
      </c>
      <c r="H24" s="11">
        <v>4</v>
      </c>
      <c r="I24" s="11">
        <v>37</v>
      </c>
      <c r="J24" s="11">
        <v>5</v>
      </c>
      <c r="K24" s="11">
        <v>1</v>
      </c>
      <c r="L24" s="11">
        <v>34</v>
      </c>
      <c r="M24" s="11">
        <v>39</v>
      </c>
      <c r="N24" s="10" t="s">
        <v>24</v>
      </c>
      <c r="O24" s="10">
        <v>55</v>
      </c>
      <c r="P24" s="12">
        <f t="shared" si="0"/>
        <v>50.54054054054054</v>
      </c>
      <c r="Q24" s="10">
        <v>1870</v>
      </c>
      <c r="R24" s="10" t="s">
        <v>121</v>
      </c>
      <c r="S24" s="10">
        <v>47.95</v>
      </c>
      <c r="T24" s="11">
        <v>1</v>
      </c>
      <c r="U24" s="10" t="s">
        <v>26</v>
      </c>
      <c r="V24" s="10" t="s">
        <v>27</v>
      </c>
    </row>
    <row r="25" spans="1:22" s="23" customFormat="1" x14ac:dyDescent="0.25">
      <c r="A25" s="10" t="s">
        <v>21</v>
      </c>
      <c r="B25" s="10" t="s">
        <v>22</v>
      </c>
      <c r="C25" s="10" t="s">
        <v>23</v>
      </c>
      <c r="D25" s="11">
        <v>39</v>
      </c>
      <c r="E25" s="11">
        <v>70</v>
      </c>
      <c r="F25" s="10" t="s">
        <v>135</v>
      </c>
      <c r="G25" s="11">
        <v>3</v>
      </c>
      <c r="H25" s="11">
        <v>8</v>
      </c>
      <c r="I25" s="11">
        <v>32</v>
      </c>
      <c r="J25" s="11">
        <v>2</v>
      </c>
      <c r="K25" s="11">
        <v>1</v>
      </c>
      <c r="L25" s="11">
        <v>29</v>
      </c>
      <c r="M25" s="11">
        <v>39</v>
      </c>
      <c r="N25" s="10" t="s">
        <v>24</v>
      </c>
      <c r="O25" s="10">
        <v>55</v>
      </c>
      <c r="P25" s="12">
        <f t="shared" si="0"/>
        <v>49.84375</v>
      </c>
      <c r="Q25" s="10">
        <v>1595</v>
      </c>
      <c r="R25" s="10" t="s">
        <v>109</v>
      </c>
      <c r="S25" s="10">
        <v>40.9</v>
      </c>
      <c r="T25" s="11">
        <v>1</v>
      </c>
      <c r="U25" s="10" t="s">
        <v>26</v>
      </c>
      <c r="V25" s="10" t="s">
        <v>27</v>
      </c>
    </row>
    <row r="26" spans="1:22" s="23" customFormat="1" x14ac:dyDescent="0.25">
      <c r="A26" s="10" t="s">
        <v>21</v>
      </c>
      <c r="B26" s="10" t="s">
        <v>22</v>
      </c>
      <c r="C26" s="10" t="s">
        <v>23</v>
      </c>
      <c r="D26" s="11">
        <v>39</v>
      </c>
      <c r="E26" s="11">
        <v>70</v>
      </c>
      <c r="F26" s="10" t="s">
        <v>137</v>
      </c>
      <c r="G26" s="11">
        <v>2</v>
      </c>
      <c r="H26" s="11">
        <v>18</v>
      </c>
      <c r="I26" s="11">
        <v>14</v>
      </c>
      <c r="J26" s="11">
        <v>1</v>
      </c>
      <c r="K26" s="11">
        <v>1</v>
      </c>
      <c r="L26" s="11">
        <v>12</v>
      </c>
      <c r="M26" s="11">
        <v>39</v>
      </c>
      <c r="N26" s="10" t="s">
        <v>24</v>
      </c>
      <c r="O26" s="10">
        <v>55</v>
      </c>
      <c r="P26" s="12">
        <f t="shared" si="0"/>
        <v>47.142857142857146</v>
      </c>
      <c r="Q26" s="10">
        <v>660</v>
      </c>
      <c r="R26" s="10" t="s">
        <v>136</v>
      </c>
      <c r="S26" s="10">
        <v>16.920000000000002</v>
      </c>
      <c r="T26" s="11">
        <v>1</v>
      </c>
      <c r="U26" s="10" t="s">
        <v>26</v>
      </c>
      <c r="V26" s="10" t="s">
        <v>27</v>
      </c>
    </row>
    <row r="27" spans="1:22" s="23" customFormat="1" x14ac:dyDescent="0.25">
      <c r="A27" s="10" t="s">
        <v>21</v>
      </c>
      <c r="B27" s="10" t="s">
        <v>22</v>
      </c>
      <c r="C27" s="10" t="s">
        <v>23</v>
      </c>
      <c r="D27" s="11">
        <v>39</v>
      </c>
      <c r="E27" s="11">
        <v>70</v>
      </c>
      <c r="F27" s="10" t="s">
        <v>138</v>
      </c>
      <c r="G27" s="11">
        <v>2</v>
      </c>
      <c r="H27" s="11">
        <v>6</v>
      </c>
      <c r="I27" s="11">
        <v>10</v>
      </c>
      <c r="J27" s="11">
        <v>1</v>
      </c>
      <c r="K27" s="11">
        <v>1</v>
      </c>
      <c r="L27" s="11">
        <v>9</v>
      </c>
      <c r="M27" s="11">
        <v>39</v>
      </c>
      <c r="N27" s="10" t="s">
        <v>24</v>
      </c>
      <c r="O27" s="10">
        <v>55</v>
      </c>
      <c r="P27" s="12">
        <f t="shared" si="0"/>
        <v>49.5</v>
      </c>
      <c r="Q27" s="10">
        <v>495</v>
      </c>
      <c r="R27" s="10" t="s">
        <v>100</v>
      </c>
      <c r="S27" s="10">
        <v>12.69</v>
      </c>
      <c r="T27" s="11">
        <v>1</v>
      </c>
      <c r="U27" s="10" t="s">
        <v>26</v>
      </c>
      <c r="V27" s="10" t="s">
        <v>27</v>
      </c>
    </row>
    <row r="28" spans="1:22" s="23" customFormat="1" x14ac:dyDescent="0.25">
      <c r="A28" s="10" t="s">
        <v>21</v>
      </c>
      <c r="B28" s="10" t="s">
        <v>22</v>
      </c>
      <c r="C28" s="10" t="s">
        <v>23</v>
      </c>
      <c r="D28" s="11">
        <v>39</v>
      </c>
      <c r="E28" s="11">
        <v>70</v>
      </c>
      <c r="F28" s="10" t="s">
        <v>140</v>
      </c>
      <c r="G28" s="11">
        <v>7</v>
      </c>
      <c r="H28" s="11">
        <v>1</v>
      </c>
      <c r="I28" s="11">
        <v>16</v>
      </c>
      <c r="J28" s="11">
        <v>6</v>
      </c>
      <c r="K28" s="11">
        <v>0</v>
      </c>
      <c r="L28" s="11">
        <v>14</v>
      </c>
      <c r="M28" s="11">
        <v>39</v>
      </c>
      <c r="N28" s="10" t="s">
        <v>24</v>
      </c>
      <c r="O28" s="10">
        <v>55</v>
      </c>
      <c r="P28" s="12">
        <f t="shared" si="0"/>
        <v>48.125</v>
      </c>
      <c r="Q28" s="10">
        <v>770</v>
      </c>
      <c r="R28" s="10" t="s">
        <v>139</v>
      </c>
      <c r="S28" s="10">
        <v>19.739999999999998</v>
      </c>
      <c r="T28" s="11">
        <v>1</v>
      </c>
      <c r="U28" s="10" t="s">
        <v>26</v>
      </c>
      <c r="V28" s="10" t="s">
        <v>27</v>
      </c>
    </row>
    <row r="29" spans="1:22" s="23" customFormat="1" x14ac:dyDescent="0.25">
      <c r="A29" s="10" t="s">
        <v>21</v>
      </c>
      <c r="B29" s="10" t="s">
        <v>22</v>
      </c>
      <c r="C29" s="10" t="s">
        <v>23</v>
      </c>
      <c r="D29" s="11">
        <v>39</v>
      </c>
      <c r="E29" s="11">
        <v>70</v>
      </c>
      <c r="F29" s="10" t="s">
        <v>142</v>
      </c>
      <c r="G29" s="11">
        <v>5</v>
      </c>
      <c r="H29" s="11">
        <v>4</v>
      </c>
      <c r="I29" s="11">
        <v>17</v>
      </c>
      <c r="J29" s="11">
        <v>5</v>
      </c>
      <c r="K29" s="11">
        <v>0</v>
      </c>
      <c r="L29" s="11">
        <v>15</v>
      </c>
      <c r="M29" s="11">
        <v>39</v>
      </c>
      <c r="N29" s="10" t="s">
        <v>24</v>
      </c>
      <c r="O29" s="10">
        <v>55</v>
      </c>
      <c r="P29" s="12">
        <f t="shared" si="0"/>
        <v>48.529411764705884</v>
      </c>
      <c r="Q29" s="10">
        <v>825</v>
      </c>
      <c r="R29" s="10" t="s">
        <v>141</v>
      </c>
      <c r="S29" s="10">
        <v>21.15</v>
      </c>
      <c r="T29" s="11">
        <v>1</v>
      </c>
      <c r="U29" s="10" t="s">
        <v>26</v>
      </c>
      <c r="V29" s="10" t="s">
        <v>27</v>
      </c>
    </row>
    <row r="30" spans="1:22" s="23" customFormat="1" x14ac:dyDescent="0.25">
      <c r="A30" s="10" t="s">
        <v>21</v>
      </c>
      <c r="B30" s="10" t="s">
        <v>22</v>
      </c>
      <c r="C30" s="10" t="s">
        <v>23</v>
      </c>
      <c r="D30" s="11">
        <v>39</v>
      </c>
      <c r="E30" s="11">
        <v>70</v>
      </c>
      <c r="F30" s="10" t="s">
        <v>143</v>
      </c>
      <c r="G30" s="11">
        <v>5</v>
      </c>
      <c r="H30" s="11">
        <v>7</v>
      </c>
      <c r="I30" s="11">
        <v>15</v>
      </c>
      <c r="J30" s="11">
        <v>5</v>
      </c>
      <c r="K30" s="11">
        <v>0</v>
      </c>
      <c r="L30" s="11">
        <v>12</v>
      </c>
      <c r="M30" s="11">
        <v>39</v>
      </c>
      <c r="N30" s="10" t="s">
        <v>24</v>
      </c>
      <c r="O30" s="10">
        <v>60</v>
      </c>
      <c r="P30" s="12">
        <f t="shared" si="0"/>
        <v>48</v>
      </c>
      <c r="Q30" s="10">
        <v>720</v>
      </c>
      <c r="R30" s="10" t="s">
        <v>136</v>
      </c>
      <c r="S30" s="10">
        <v>18.46</v>
      </c>
      <c r="T30" s="11">
        <v>1</v>
      </c>
      <c r="U30" s="10" t="s">
        <v>26</v>
      </c>
      <c r="V30" s="10" t="s">
        <v>27</v>
      </c>
    </row>
    <row r="31" spans="1:22" s="23" customFormat="1" x14ac:dyDescent="0.25">
      <c r="A31" s="10" t="s">
        <v>21</v>
      </c>
      <c r="B31" s="10" t="s">
        <v>22</v>
      </c>
      <c r="C31" s="10" t="s">
        <v>23</v>
      </c>
      <c r="D31" s="11">
        <v>39</v>
      </c>
      <c r="E31" s="11">
        <v>70</v>
      </c>
      <c r="F31" s="10" t="s">
        <v>144</v>
      </c>
      <c r="G31" s="11">
        <v>8</v>
      </c>
      <c r="H31" s="11">
        <v>5</v>
      </c>
      <c r="I31" s="11">
        <v>18</v>
      </c>
      <c r="J31" s="11">
        <v>8</v>
      </c>
      <c r="K31" s="11">
        <v>0</v>
      </c>
      <c r="L31" s="11">
        <v>15</v>
      </c>
      <c r="M31" s="11">
        <v>39</v>
      </c>
      <c r="N31" s="10" t="s">
        <v>24</v>
      </c>
      <c r="O31" s="10">
        <v>55</v>
      </c>
      <c r="P31" s="12">
        <f t="shared" si="0"/>
        <v>45.833333333333336</v>
      </c>
      <c r="Q31" s="10">
        <v>825</v>
      </c>
      <c r="R31" s="10" t="s">
        <v>141</v>
      </c>
      <c r="S31" s="10">
        <v>21.15</v>
      </c>
      <c r="T31" s="11">
        <v>1</v>
      </c>
      <c r="U31" s="10" t="s">
        <v>26</v>
      </c>
      <c r="V31" s="10" t="s">
        <v>27</v>
      </c>
    </row>
    <row r="32" spans="1:22" x14ac:dyDescent="0.25">
      <c r="A32" s="1" t="s">
        <v>25</v>
      </c>
      <c r="B32" s="2"/>
      <c r="C32" s="2"/>
      <c r="D32" s="3">
        <f>SUM(D2:D31)</f>
        <v>1170</v>
      </c>
      <c r="E32" s="2"/>
      <c r="F32" s="2"/>
      <c r="G32" s="3">
        <f>SUM(G2:G31)</f>
        <v>164</v>
      </c>
      <c r="H32" s="2"/>
      <c r="I32" s="3">
        <f>SUM(I2:I31)</f>
        <v>733</v>
      </c>
      <c r="J32" s="3">
        <f>SUM(J2:J31)</f>
        <v>142</v>
      </c>
      <c r="K32" s="3">
        <f>SUM(K2:K31)</f>
        <v>21</v>
      </c>
      <c r="L32" s="3">
        <f>SUM(L2:L31)</f>
        <v>651</v>
      </c>
      <c r="M32" s="3">
        <f>SUM(M2:M31)</f>
        <v>1170</v>
      </c>
      <c r="N32" s="2" t="e">
        <f>#REF!</f>
        <v>#REF!</v>
      </c>
      <c r="O32" s="4">
        <f>Q32/L32</f>
        <v>55.130568356374809</v>
      </c>
      <c r="P32" s="4">
        <f>Q32/I32</f>
        <v>48.963165075034105</v>
      </c>
      <c r="Q32" s="4">
        <f>SUM(Q2:Q31)</f>
        <v>35890</v>
      </c>
      <c r="R32" s="27">
        <f>L32/M32</f>
        <v>0.55641025641025643</v>
      </c>
      <c r="S32" s="28">
        <f>Q32/M32</f>
        <v>30.675213675213676</v>
      </c>
      <c r="T32" s="4"/>
      <c r="U32" s="2"/>
      <c r="V32" s="2"/>
    </row>
    <row r="34" spans="6:7" x14ac:dyDescent="0.25">
      <c r="F34" t="s">
        <v>33</v>
      </c>
      <c r="G34" s="7">
        <f>I32/G32</f>
        <v>4.4695121951219514</v>
      </c>
    </row>
  </sheetData>
  <autoFilter ref="A1:V31">
    <sortState ref="A2:V32">
      <sortCondition ref="F1:F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D15" sqref="D15"/>
    </sheetView>
  </sheetViews>
  <sheetFormatPr baseColWidth="10" defaultRowHeight="15" x14ac:dyDescent="0.25"/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95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0" t="s">
        <v>94</v>
      </c>
      <c r="G2" s="11">
        <v>1</v>
      </c>
      <c r="H2" s="11">
        <v>6</v>
      </c>
      <c r="I2" s="11">
        <v>5</v>
      </c>
      <c r="J2" s="11">
        <v>1</v>
      </c>
      <c r="K2" s="11">
        <v>0</v>
      </c>
      <c r="L2" s="11">
        <v>8</v>
      </c>
      <c r="M2" s="11">
        <v>39</v>
      </c>
      <c r="N2" s="10" t="s">
        <v>24</v>
      </c>
      <c r="O2" s="12">
        <v>55</v>
      </c>
      <c r="P2" s="12">
        <f>Q2/I2</f>
        <v>88</v>
      </c>
      <c r="Q2" s="12">
        <v>440</v>
      </c>
      <c r="R2" s="14">
        <v>0.2051</v>
      </c>
      <c r="S2" s="12">
        <v>11.28</v>
      </c>
      <c r="T2" s="11">
        <v>0</v>
      </c>
      <c r="U2" s="10" t="s">
        <v>26</v>
      </c>
      <c r="V2" s="10" t="s">
        <v>27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39</v>
      </c>
      <c r="E3" s="11">
        <v>70</v>
      </c>
      <c r="F3" s="10" t="s">
        <v>93</v>
      </c>
      <c r="G3" s="11">
        <v>4</v>
      </c>
      <c r="H3" s="11">
        <v>1</v>
      </c>
      <c r="I3" s="11">
        <v>10</v>
      </c>
      <c r="J3" s="11">
        <v>4</v>
      </c>
      <c r="K3" s="11">
        <v>0</v>
      </c>
      <c r="L3" s="11">
        <v>10</v>
      </c>
      <c r="M3" s="11">
        <v>39</v>
      </c>
      <c r="N3" s="10" t="s">
        <v>24</v>
      </c>
      <c r="O3" s="12">
        <v>60</v>
      </c>
      <c r="P3" s="12">
        <f t="shared" ref="P3:P32" si="0">Q3/I3</f>
        <v>60</v>
      </c>
      <c r="Q3" s="12">
        <v>600</v>
      </c>
      <c r="R3" s="14">
        <v>0.25640000000000002</v>
      </c>
      <c r="S3" s="12">
        <v>15.38</v>
      </c>
      <c r="T3" s="11">
        <v>0</v>
      </c>
      <c r="U3" s="10" t="s">
        <v>26</v>
      </c>
      <c r="V3" s="10" t="s">
        <v>27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10" t="s">
        <v>92</v>
      </c>
      <c r="G4" s="11">
        <v>4</v>
      </c>
      <c r="H4" s="11">
        <v>3</v>
      </c>
      <c r="I4" s="11">
        <v>9</v>
      </c>
      <c r="J4" s="11">
        <v>4</v>
      </c>
      <c r="K4" s="11">
        <v>0</v>
      </c>
      <c r="L4" s="11">
        <v>10</v>
      </c>
      <c r="M4" s="11">
        <v>39</v>
      </c>
      <c r="N4" s="10" t="s">
        <v>24</v>
      </c>
      <c r="O4" s="12">
        <v>55</v>
      </c>
      <c r="P4" s="12">
        <f t="shared" si="0"/>
        <v>61.111111111111114</v>
      </c>
      <c r="Q4" s="12">
        <v>550</v>
      </c>
      <c r="R4" s="14">
        <v>0.25640000000000002</v>
      </c>
      <c r="S4" s="12">
        <v>14.1</v>
      </c>
      <c r="T4" s="11">
        <v>0</v>
      </c>
      <c r="U4" s="10" t="s">
        <v>26</v>
      </c>
      <c r="V4" s="10" t="s">
        <v>27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91</v>
      </c>
      <c r="G5" s="11">
        <v>6</v>
      </c>
      <c r="H5" s="11">
        <v>3</v>
      </c>
      <c r="I5" s="11">
        <v>16</v>
      </c>
      <c r="J5" s="11">
        <v>5</v>
      </c>
      <c r="K5" s="11">
        <v>1</v>
      </c>
      <c r="L5" s="11">
        <v>11</v>
      </c>
      <c r="M5" s="11">
        <v>39</v>
      </c>
      <c r="N5" s="10" t="s">
        <v>24</v>
      </c>
      <c r="O5" s="12">
        <v>60</v>
      </c>
      <c r="P5" s="12">
        <f t="shared" si="0"/>
        <v>41.25</v>
      </c>
      <c r="Q5" s="12">
        <v>660</v>
      </c>
      <c r="R5" s="14">
        <v>0.28210000000000002</v>
      </c>
      <c r="S5" s="12">
        <v>16.920000000000002</v>
      </c>
      <c r="T5" s="11">
        <v>0</v>
      </c>
      <c r="U5" s="10" t="s">
        <v>26</v>
      </c>
      <c r="V5" s="10" t="s">
        <v>27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90</v>
      </c>
      <c r="G6" s="11">
        <v>6</v>
      </c>
      <c r="H6" s="11">
        <v>2</v>
      </c>
      <c r="I6" s="11">
        <v>19</v>
      </c>
      <c r="J6" s="11">
        <v>6</v>
      </c>
      <c r="K6" s="11">
        <v>0</v>
      </c>
      <c r="L6" s="11">
        <v>14</v>
      </c>
      <c r="M6" s="11">
        <v>39</v>
      </c>
      <c r="N6" s="10" t="s">
        <v>24</v>
      </c>
      <c r="O6" s="12">
        <v>75</v>
      </c>
      <c r="P6" s="12">
        <f t="shared" si="0"/>
        <v>55.263157894736842</v>
      </c>
      <c r="Q6" s="12">
        <v>1050</v>
      </c>
      <c r="R6" s="14">
        <v>0.35899999999999999</v>
      </c>
      <c r="S6" s="12">
        <v>26.92</v>
      </c>
      <c r="T6" s="11">
        <v>0</v>
      </c>
      <c r="U6" s="10" t="s">
        <v>26</v>
      </c>
      <c r="V6" s="10" t="s">
        <v>27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39</v>
      </c>
      <c r="E7" s="11">
        <v>70</v>
      </c>
      <c r="F7" s="10" t="s">
        <v>89</v>
      </c>
      <c r="G7" s="11">
        <v>6</v>
      </c>
      <c r="H7" s="11">
        <v>10</v>
      </c>
      <c r="I7" s="11">
        <v>17</v>
      </c>
      <c r="J7" s="11">
        <v>6</v>
      </c>
      <c r="K7" s="11">
        <v>0</v>
      </c>
      <c r="L7" s="11">
        <v>9</v>
      </c>
      <c r="M7" s="11">
        <v>39</v>
      </c>
      <c r="N7" s="10" t="s">
        <v>24</v>
      </c>
      <c r="O7" s="12">
        <v>85</v>
      </c>
      <c r="P7" s="12">
        <f t="shared" si="0"/>
        <v>45</v>
      </c>
      <c r="Q7" s="12">
        <v>765</v>
      </c>
      <c r="R7" s="14">
        <v>0.23080000000000001</v>
      </c>
      <c r="S7" s="12">
        <v>19.62</v>
      </c>
      <c r="T7" s="11">
        <v>0</v>
      </c>
      <c r="U7" s="10" t="s">
        <v>26</v>
      </c>
      <c r="V7" s="10" t="s">
        <v>27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39</v>
      </c>
      <c r="E8" s="11">
        <v>70</v>
      </c>
      <c r="F8" s="10" t="s">
        <v>88</v>
      </c>
      <c r="G8" s="11">
        <v>3</v>
      </c>
      <c r="H8" s="11">
        <v>5</v>
      </c>
      <c r="I8" s="11">
        <v>17</v>
      </c>
      <c r="J8" s="11">
        <v>6</v>
      </c>
      <c r="K8" s="11">
        <v>0</v>
      </c>
      <c r="L8" s="11">
        <v>9</v>
      </c>
      <c r="M8" s="11">
        <v>39</v>
      </c>
      <c r="N8" s="10" t="s">
        <v>24</v>
      </c>
      <c r="O8" s="12">
        <v>60</v>
      </c>
      <c r="P8" s="12">
        <f t="shared" si="0"/>
        <v>31.764705882352942</v>
      </c>
      <c r="Q8" s="12">
        <v>540</v>
      </c>
      <c r="R8" s="14">
        <v>0.23080000000000001</v>
      </c>
      <c r="S8" s="12">
        <v>13.85</v>
      </c>
      <c r="T8" s="11">
        <v>0</v>
      </c>
      <c r="U8" s="10" t="s">
        <v>31</v>
      </c>
      <c r="V8" s="10" t="s">
        <v>32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39</v>
      </c>
      <c r="E9" s="11">
        <v>70</v>
      </c>
      <c r="F9" s="10" t="s">
        <v>87</v>
      </c>
      <c r="G9" s="11">
        <v>1</v>
      </c>
      <c r="H9" s="11">
        <v>6</v>
      </c>
      <c r="I9" s="11">
        <v>12</v>
      </c>
      <c r="J9" s="11">
        <v>2</v>
      </c>
      <c r="K9" s="11">
        <v>0</v>
      </c>
      <c r="L9" s="11">
        <v>5</v>
      </c>
      <c r="M9" s="11">
        <v>39</v>
      </c>
      <c r="N9" s="10" t="s">
        <v>24</v>
      </c>
      <c r="O9" s="12">
        <v>55</v>
      </c>
      <c r="P9" s="12">
        <f t="shared" si="0"/>
        <v>22.916666666666668</v>
      </c>
      <c r="Q9" s="12">
        <v>275</v>
      </c>
      <c r="R9" s="14">
        <v>0.12820000000000001</v>
      </c>
      <c r="S9" s="12">
        <v>7.05</v>
      </c>
      <c r="T9" s="11">
        <v>0</v>
      </c>
      <c r="U9" s="10" t="s">
        <v>31</v>
      </c>
      <c r="V9" s="10" t="s">
        <v>32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39</v>
      </c>
      <c r="E10" s="11">
        <v>70</v>
      </c>
      <c r="F10" s="10" t="s">
        <v>86</v>
      </c>
      <c r="G10" s="11">
        <v>10</v>
      </c>
      <c r="H10" s="11">
        <v>1</v>
      </c>
      <c r="I10" s="11">
        <v>5</v>
      </c>
      <c r="J10" s="11">
        <v>10</v>
      </c>
      <c r="K10" s="11">
        <v>0</v>
      </c>
      <c r="L10" s="11">
        <v>10</v>
      </c>
      <c r="M10" s="11">
        <v>39</v>
      </c>
      <c r="N10" s="10" t="s">
        <v>24</v>
      </c>
      <c r="O10" s="12">
        <v>55</v>
      </c>
      <c r="P10" s="12">
        <f t="shared" si="0"/>
        <v>110</v>
      </c>
      <c r="Q10" s="12">
        <v>550</v>
      </c>
      <c r="R10" s="14">
        <v>0.25640000000000002</v>
      </c>
      <c r="S10" s="12">
        <v>14.1</v>
      </c>
      <c r="T10" s="11">
        <v>0</v>
      </c>
      <c r="U10" s="10" t="s">
        <v>31</v>
      </c>
      <c r="V10" s="10" t="s">
        <v>32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39</v>
      </c>
      <c r="E11" s="11">
        <v>70</v>
      </c>
      <c r="F11" s="10" t="s">
        <v>85</v>
      </c>
      <c r="G11" s="11">
        <v>10</v>
      </c>
      <c r="H11" s="11">
        <v>9</v>
      </c>
      <c r="I11" s="11">
        <v>16</v>
      </c>
      <c r="J11" s="11">
        <v>10</v>
      </c>
      <c r="K11" s="11">
        <v>0</v>
      </c>
      <c r="L11" s="11">
        <v>13</v>
      </c>
      <c r="M11" s="11">
        <v>39</v>
      </c>
      <c r="N11" s="10" t="s">
        <v>24</v>
      </c>
      <c r="O11" s="12">
        <v>65</v>
      </c>
      <c r="P11" s="12">
        <f t="shared" si="0"/>
        <v>52.8125</v>
      </c>
      <c r="Q11" s="12">
        <v>845</v>
      </c>
      <c r="R11" s="14">
        <v>0.33329999999999999</v>
      </c>
      <c r="S11" s="12">
        <v>21.67</v>
      </c>
      <c r="T11" s="11">
        <v>0</v>
      </c>
      <c r="U11" s="10" t="s">
        <v>31</v>
      </c>
      <c r="V11" s="10" t="s">
        <v>32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39</v>
      </c>
      <c r="E12" s="11">
        <v>70</v>
      </c>
      <c r="F12" s="10" t="s">
        <v>84</v>
      </c>
      <c r="G12" s="11">
        <v>3</v>
      </c>
      <c r="H12" s="11">
        <v>6</v>
      </c>
      <c r="I12" s="11">
        <v>15</v>
      </c>
      <c r="J12" s="11">
        <v>3</v>
      </c>
      <c r="K12" s="11">
        <v>0</v>
      </c>
      <c r="L12" s="11">
        <v>12</v>
      </c>
      <c r="M12" s="11">
        <v>39</v>
      </c>
      <c r="N12" s="10" t="s">
        <v>24</v>
      </c>
      <c r="O12" s="12">
        <v>60</v>
      </c>
      <c r="P12" s="12">
        <f t="shared" si="0"/>
        <v>48</v>
      </c>
      <c r="Q12" s="12">
        <v>720</v>
      </c>
      <c r="R12" s="14">
        <v>0.30769999999999997</v>
      </c>
      <c r="S12" s="12">
        <v>18.46</v>
      </c>
      <c r="T12" s="11">
        <v>0</v>
      </c>
      <c r="U12" s="10" t="s">
        <v>31</v>
      </c>
      <c r="V12" s="10" t="s">
        <v>32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83</v>
      </c>
      <c r="G13" s="11">
        <v>2</v>
      </c>
      <c r="H13" s="11">
        <v>6</v>
      </c>
      <c r="I13" s="11">
        <v>12</v>
      </c>
      <c r="J13" s="11">
        <v>3</v>
      </c>
      <c r="K13" s="11">
        <v>0</v>
      </c>
      <c r="L13" s="11">
        <v>8</v>
      </c>
      <c r="M13" s="11">
        <v>39</v>
      </c>
      <c r="N13" s="10" t="s">
        <v>24</v>
      </c>
      <c r="O13" s="12">
        <v>75</v>
      </c>
      <c r="P13" s="12">
        <f t="shared" si="0"/>
        <v>43.333333333333336</v>
      </c>
      <c r="Q13" s="12">
        <v>520</v>
      </c>
      <c r="R13" s="14">
        <v>0.2051</v>
      </c>
      <c r="S13" s="12">
        <v>13.33</v>
      </c>
      <c r="T13" s="11">
        <v>0</v>
      </c>
      <c r="U13" s="10" t="s">
        <v>31</v>
      </c>
      <c r="V13" s="10" t="s">
        <v>32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82</v>
      </c>
      <c r="G14" s="15">
        <v>16</v>
      </c>
      <c r="H14" s="11">
        <v>6</v>
      </c>
      <c r="I14" s="11">
        <v>8</v>
      </c>
      <c r="J14" s="11">
        <v>16</v>
      </c>
      <c r="K14" s="11">
        <v>0</v>
      </c>
      <c r="L14" s="11">
        <v>12</v>
      </c>
      <c r="M14" s="11">
        <v>39</v>
      </c>
      <c r="N14" s="10" t="s">
        <v>24</v>
      </c>
      <c r="O14" s="12">
        <v>80</v>
      </c>
      <c r="P14" s="12">
        <f t="shared" si="0"/>
        <v>120</v>
      </c>
      <c r="Q14" s="12">
        <v>960</v>
      </c>
      <c r="R14" s="14">
        <v>0.30769999999999997</v>
      </c>
      <c r="S14" s="12">
        <v>24.62</v>
      </c>
      <c r="T14" s="11">
        <v>0</v>
      </c>
      <c r="U14" s="10" t="s">
        <v>31</v>
      </c>
      <c r="V14" s="10" t="s">
        <v>32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81</v>
      </c>
      <c r="G15" s="15">
        <v>9</v>
      </c>
      <c r="H15" s="11">
        <v>0</v>
      </c>
      <c r="I15" s="11">
        <v>24</v>
      </c>
      <c r="J15" s="11">
        <v>9</v>
      </c>
      <c r="K15" s="11">
        <v>0</v>
      </c>
      <c r="L15" s="11">
        <v>15</v>
      </c>
      <c r="M15" s="11">
        <v>39</v>
      </c>
      <c r="N15" s="10" t="s">
        <v>24</v>
      </c>
      <c r="O15" s="12">
        <v>85</v>
      </c>
      <c r="P15" s="12">
        <f t="shared" si="0"/>
        <v>53.125</v>
      </c>
      <c r="Q15" s="12">
        <v>1275</v>
      </c>
      <c r="R15" s="14">
        <v>0.3846</v>
      </c>
      <c r="S15" s="12">
        <v>32.69</v>
      </c>
      <c r="T15" s="11">
        <v>0</v>
      </c>
      <c r="U15" s="10" t="s">
        <v>31</v>
      </c>
      <c r="V15" s="10" t="s">
        <v>32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80</v>
      </c>
      <c r="G16" s="11">
        <v>5</v>
      </c>
      <c r="H16" s="11">
        <v>12</v>
      </c>
      <c r="I16" s="11">
        <v>16</v>
      </c>
      <c r="J16" s="11">
        <v>4</v>
      </c>
      <c r="K16" s="11">
        <v>1</v>
      </c>
      <c r="L16" s="11">
        <v>9</v>
      </c>
      <c r="M16" s="11">
        <v>39</v>
      </c>
      <c r="N16" s="10" t="s">
        <v>24</v>
      </c>
      <c r="O16" s="12">
        <v>80</v>
      </c>
      <c r="P16" s="12">
        <f t="shared" si="0"/>
        <v>45</v>
      </c>
      <c r="Q16" s="12">
        <v>720</v>
      </c>
      <c r="R16" s="14">
        <v>0.23080000000000001</v>
      </c>
      <c r="S16" s="12">
        <v>18.46</v>
      </c>
      <c r="T16" s="11">
        <v>0</v>
      </c>
      <c r="U16" s="10" t="s">
        <v>31</v>
      </c>
      <c r="V16" s="10" t="s">
        <v>32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79</v>
      </c>
      <c r="G17" s="11">
        <v>5</v>
      </c>
      <c r="H17" s="11">
        <v>5</v>
      </c>
      <c r="I17" s="11">
        <v>9</v>
      </c>
      <c r="J17" s="11">
        <v>5</v>
      </c>
      <c r="K17" s="11">
        <v>0</v>
      </c>
      <c r="L17" s="11">
        <v>9</v>
      </c>
      <c r="M17" s="11">
        <v>39</v>
      </c>
      <c r="N17" s="10" t="s">
        <v>24</v>
      </c>
      <c r="O17" s="12">
        <v>55</v>
      </c>
      <c r="P17" s="12">
        <f t="shared" si="0"/>
        <v>55</v>
      </c>
      <c r="Q17" s="12">
        <v>495</v>
      </c>
      <c r="R17" s="14">
        <v>0.23080000000000001</v>
      </c>
      <c r="S17" s="12">
        <v>12.69</v>
      </c>
      <c r="T17" s="11">
        <v>0</v>
      </c>
      <c r="U17" s="10" t="s">
        <v>31</v>
      </c>
      <c r="V17" s="10" t="s">
        <v>32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78</v>
      </c>
      <c r="G18" s="11">
        <v>4</v>
      </c>
      <c r="H18" s="11">
        <v>5</v>
      </c>
      <c r="I18" s="11">
        <v>9</v>
      </c>
      <c r="J18" s="11">
        <v>4</v>
      </c>
      <c r="K18" s="11">
        <v>0</v>
      </c>
      <c r="L18" s="11">
        <v>4</v>
      </c>
      <c r="M18" s="11">
        <v>39</v>
      </c>
      <c r="N18" s="10" t="s">
        <v>24</v>
      </c>
      <c r="O18" s="12">
        <v>55</v>
      </c>
      <c r="P18" s="12">
        <f t="shared" si="0"/>
        <v>24.444444444444443</v>
      </c>
      <c r="Q18" s="12">
        <v>220</v>
      </c>
      <c r="R18" s="14">
        <v>0.1026</v>
      </c>
      <c r="S18" s="12">
        <v>5.64</v>
      </c>
      <c r="T18" s="11">
        <v>0</v>
      </c>
      <c r="U18" s="10" t="s">
        <v>31</v>
      </c>
      <c r="V18" s="10" t="s">
        <v>32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77</v>
      </c>
      <c r="G19" s="11">
        <v>6</v>
      </c>
      <c r="H19" s="11">
        <v>3</v>
      </c>
      <c r="I19" s="11">
        <v>8</v>
      </c>
      <c r="J19" s="11">
        <v>6</v>
      </c>
      <c r="K19" s="11">
        <v>0</v>
      </c>
      <c r="L19" s="11">
        <v>9</v>
      </c>
      <c r="M19" s="11">
        <v>39</v>
      </c>
      <c r="N19" s="10" t="s">
        <v>24</v>
      </c>
      <c r="O19" s="12">
        <v>60</v>
      </c>
      <c r="P19" s="12">
        <f t="shared" si="0"/>
        <v>67.5</v>
      </c>
      <c r="Q19" s="12">
        <v>540</v>
      </c>
      <c r="R19" s="14">
        <v>0.23080000000000001</v>
      </c>
      <c r="S19" s="12">
        <v>13.85</v>
      </c>
      <c r="T19" s="11">
        <v>0</v>
      </c>
      <c r="U19" s="10" t="s">
        <v>31</v>
      </c>
      <c r="V19" s="10" t="s">
        <v>32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76</v>
      </c>
      <c r="G20" s="11">
        <v>5</v>
      </c>
      <c r="H20" s="11">
        <v>7</v>
      </c>
      <c r="I20" s="11">
        <v>9</v>
      </c>
      <c r="J20" s="11">
        <v>5</v>
      </c>
      <c r="K20" s="11">
        <v>0</v>
      </c>
      <c r="L20" s="11">
        <v>8</v>
      </c>
      <c r="M20" s="11">
        <v>39</v>
      </c>
      <c r="N20" s="10" t="s">
        <v>24</v>
      </c>
      <c r="O20" s="12">
        <v>60</v>
      </c>
      <c r="P20" s="12">
        <f t="shared" si="0"/>
        <v>53.333333333333336</v>
      </c>
      <c r="Q20" s="12">
        <v>480</v>
      </c>
      <c r="R20" s="14">
        <v>0.2051</v>
      </c>
      <c r="S20" s="12">
        <v>12.31</v>
      </c>
      <c r="T20" s="11">
        <v>0</v>
      </c>
      <c r="U20" s="10" t="s">
        <v>31</v>
      </c>
      <c r="V20" s="10" t="s">
        <v>32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75</v>
      </c>
      <c r="G21" s="11">
        <v>4</v>
      </c>
      <c r="H21" s="11">
        <v>6</v>
      </c>
      <c r="I21" s="11">
        <v>9</v>
      </c>
      <c r="J21" s="11">
        <v>5</v>
      </c>
      <c r="K21" s="11">
        <v>0</v>
      </c>
      <c r="L21" s="11">
        <v>5</v>
      </c>
      <c r="M21" s="11">
        <v>39</v>
      </c>
      <c r="N21" s="10" t="s">
        <v>24</v>
      </c>
      <c r="O21" s="12">
        <v>80</v>
      </c>
      <c r="P21" s="12">
        <f t="shared" si="0"/>
        <v>44.444444444444443</v>
      </c>
      <c r="Q21" s="12">
        <v>400</v>
      </c>
      <c r="R21" s="14">
        <v>0.12820000000000001</v>
      </c>
      <c r="S21" s="12">
        <v>10.26</v>
      </c>
      <c r="T21" s="11">
        <v>0</v>
      </c>
      <c r="U21" s="10" t="s">
        <v>31</v>
      </c>
      <c r="V21" s="10" t="s">
        <v>32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74</v>
      </c>
      <c r="G22" s="15">
        <v>6</v>
      </c>
      <c r="H22" s="11">
        <v>6</v>
      </c>
      <c r="I22" s="11">
        <v>8</v>
      </c>
      <c r="J22" s="11">
        <v>5</v>
      </c>
      <c r="K22" s="11">
        <v>1</v>
      </c>
      <c r="L22" s="11">
        <v>4</v>
      </c>
      <c r="M22" s="11">
        <v>39</v>
      </c>
      <c r="N22" s="10" t="s">
        <v>24</v>
      </c>
      <c r="O22" s="12">
        <v>90</v>
      </c>
      <c r="P22" s="12">
        <f t="shared" si="0"/>
        <v>45</v>
      </c>
      <c r="Q22" s="12">
        <v>360</v>
      </c>
      <c r="R22" s="14">
        <v>0.1026</v>
      </c>
      <c r="S22" s="12">
        <v>9.23</v>
      </c>
      <c r="T22" s="11">
        <v>0</v>
      </c>
      <c r="U22" s="10" t="s">
        <v>31</v>
      </c>
      <c r="V22" s="10" t="s">
        <v>32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39</v>
      </c>
      <c r="E23" s="11">
        <v>70</v>
      </c>
      <c r="F23" s="10" t="s">
        <v>73</v>
      </c>
      <c r="G23" s="15">
        <v>2</v>
      </c>
      <c r="H23" s="11">
        <v>4</v>
      </c>
      <c r="I23" s="11">
        <v>7</v>
      </c>
      <c r="J23" s="11">
        <v>2</v>
      </c>
      <c r="K23" s="11">
        <v>0</v>
      </c>
      <c r="L23" s="11">
        <v>2</v>
      </c>
      <c r="M23" s="11">
        <v>39</v>
      </c>
      <c r="N23" s="10" t="s">
        <v>24</v>
      </c>
      <c r="O23" s="12">
        <v>80</v>
      </c>
      <c r="P23" s="12">
        <f t="shared" si="0"/>
        <v>22.857142857142858</v>
      </c>
      <c r="Q23" s="12">
        <v>160</v>
      </c>
      <c r="R23" s="14">
        <v>5.1299999999999998E-2</v>
      </c>
      <c r="S23" s="12">
        <v>4.0999999999999996</v>
      </c>
      <c r="T23" s="11">
        <v>0</v>
      </c>
      <c r="U23" s="10" t="s">
        <v>31</v>
      </c>
      <c r="V23" s="10" t="s">
        <v>32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39</v>
      </c>
      <c r="E24" s="11">
        <v>70</v>
      </c>
      <c r="F24" s="10" t="s">
        <v>72</v>
      </c>
      <c r="G24" s="11">
        <v>3</v>
      </c>
      <c r="H24" s="11">
        <v>0</v>
      </c>
      <c r="I24" s="11">
        <v>1</v>
      </c>
      <c r="J24" s="11">
        <v>2</v>
      </c>
      <c r="K24" s="11">
        <v>1</v>
      </c>
      <c r="L24" s="11">
        <v>3</v>
      </c>
      <c r="M24" s="11">
        <v>39</v>
      </c>
      <c r="N24" s="10" t="s">
        <v>24</v>
      </c>
      <c r="O24" s="12">
        <v>80</v>
      </c>
      <c r="P24" s="12">
        <f t="shared" si="0"/>
        <v>240</v>
      </c>
      <c r="Q24" s="12">
        <v>240</v>
      </c>
      <c r="R24" s="14">
        <v>7.6899999999999996E-2</v>
      </c>
      <c r="S24" s="12">
        <v>6.15</v>
      </c>
      <c r="T24" s="11">
        <v>0</v>
      </c>
      <c r="U24" s="10" t="s">
        <v>31</v>
      </c>
      <c r="V24" s="10" t="s">
        <v>32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39</v>
      </c>
      <c r="E25" s="11">
        <v>70</v>
      </c>
      <c r="F25" s="10" t="s">
        <v>71</v>
      </c>
      <c r="G25" s="11">
        <v>0</v>
      </c>
      <c r="H25" s="11">
        <v>4</v>
      </c>
      <c r="I25" s="11">
        <v>6</v>
      </c>
      <c r="J25" s="11">
        <v>0</v>
      </c>
      <c r="K25" s="11">
        <v>0</v>
      </c>
      <c r="L25" s="11">
        <v>2</v>
      </c>
      <c r="M25" s="11">
        <v>39</v>
      </c>
      <c r="N25" s="10" t="s">
        <v>24</v>
      </c>
      <c r="O25" s="12">
        <v>65</v>
      </c>
      <c r="P25" s="12">
        <f t="shared" si="0"/>
        <v>21.666666666666668</v>
      </c>
      <c r="Q25" s="12">
        <v>130</v>
      </c>
      <c r="R25" s="14">
        <v>5.1299999999999998E-2</v>
      </c>
      <c r="S25" s="12">
        <v>3.33</v>
      </c>
      <c r="T25" s="11">
        <v>0</v>
      </c>
      <c r="U25" s="10" t="s">
        <v>31</v>
      </c>
      <c r="V25" s="10" t="s">
        <v>32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39</v>
      </c>
      <c r="E26" s="11">
        <v>70</v>
      </c>
      <c r="F26" s="10" t="s">
        <v>70</v>
      </c>
      <c r="G26" s="15">
        <v>2</v>
      </c>
      <c r="H26" s="11">
        <v>0</v>
      </c>
      <c r="I26" s="11">
        <v>1</v>
      </c>
      <c r="J26" s="11">
        <v>0</v>
      </c>
      <c r="K26" s="11">
        <v>2</v>
      </c>
      <c r="L26" s="11">
        <v>2</v>
      </c>
      <c r="M26" s="11">
        <v>39</v>
      </c>
      <c r="N26" s="10" t="s">
        <v>24</v>
      </c>
      <c r="O26" s="12">
        <v>80</v>
      </c>
      <c r="P26" s="12">
        <f t="shared" si="0"/>
        <v>160</v>
      </c>
      <c r="Q26" s="12">
        <v>160</v>
      </c>
      <c r="R26" s="14">
        <v>5.1299999999999998E-2</v>
      </c>
      <c r="S26" s="12">
        <v>4.0999999999999996</v>
      </c>
      <c r="T26" s="11">
        <v>0</v>
      </c>
      <c r="U26" s="10" t="s">
        <v>31</v>
      </c>
      <c r="V26" s="10" t="s">
        <v>32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39</v>
      </c>
      <c r="E27" s="11">
        <v>70</v>
      </c>
      <c r="F27" s="10" t="s">
        <v>69</v>
      </c>
      <c r="G27" s="15">
        <v>6</v>
      </c>
      <c r="H27" s="11">
        <v>0</v>
      </c>
      <c r="I27" s="11">
        <v>3</v>
      </c>
      <c r="J27" s="11">
        <v>6</v>
      </c>
      <c r="K27" s="11">
        <v>0</v>
      </c>
      <c r="L27" s="11">
        <v>5</v>
      </c>
      <c r="M27" s="11">
        <v>39</v>
      </c>
      <c r="N27" s="10" t="s">
        <v>24</v>
      </c>
      <c r="O27" s="12">
        <v>90</v>
      </c>
      <c r="P27" s="12">
        <f t="shared" si="0"/>
        <v>150</v>
      </c>
      <c r="Q27" s="12">
        <v>450</v>
      </c>
      <c r="R27" s="14">
        <v>0.12820000000000001</v>
      </c>
      <c r="S27" s="12">
        <v>11.54</v>
      </c>
      <c r="T27" s="11">
        <v>0</v>
      </c>
      <c r="U27" s="10" t="s">
        <v>31</v>
      </c>
      <c r="V27" s="10" t="s">
        <v>32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39</v>
      </c>
      <c r="E28" s="11">
        <v>70</v>
      </c>
      <c r="F28" s="10" t="s">
        <v>68</v>
      </c>
      <c r="G28" s="15">
        <v>2</v>
      </c>
      <c r="H28" s="11">
        <v>4</v>
      </c>
      <c r="I28" s="11">
        <v>9</v>
      </c>
      <c r="J28" s="11">
        <v>2</v>
      </c>
      <c r="K28" s="11">
        <v>0</v>
      </c>
      <c r="L28" s="11">
        <v>2</v>
      </c>
      <c r="M28" s="11">
        <v>39</v>
      </c>
      <c r="N28" s="10" t="s">
        <v>24</v>
      </c>
      <c r="O28" s="12">
        <v>90</v>
      </c>
      <c r="P28" s="12">
        <f t="shared" si="0"/>
        <v>20</v>
      </c>
      <c r="Q28" s="12">
        <v>180</v>
      </c>
      <c r="R28" s="14">
        <v>5.1299999999999998E-2</v>
      </c>
      <c r="S28" s="12">
        <v>4.62</v>
      </c>
      <c r="T28" s="11">
        <v>0</v>
      </c>
      <c r="U28" s="10" t="s">
        <v>31</v>
      </c>
      <c r="V28" s="10" t="s">
        <v>32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39</v>
      </c>
      <c r="E29" s="11">
        <v>70</v>
      </c>
      <c r="F29" s="10" t="s">
        <v>67</v>
      </c>
      <c r="G29" s="15">
        <v>4</v>
      </c>
      <c r="H29" s="11">
        <v>1</v>
      </c>
      <c r="I29" s="11">
        <v>3</v>
      </c>
      <c r="J29" s="11">
        <v>4</v>
      </c>
      <c r="K29" s="11">
        <v>0</v>
      </c>
      <c r="L29" s="11">
        <v>2</v>
      </c>
      <c r="M29" s="11">
        <v>39</v>
      </c>
      <c r="N29" s="10" t="s">
        <v>24</v>
      </c>
      <c r="O29" s="12">
        <v>90</v>
      </c>
      <c r="P29" s="12">
        <f t="shared" si="0"/>
        <v>60</v>
      </c>
      <c r="Q29" s="12">
        <v>180</v>
      </c>
      <c r="R29" s="14">
        <v>5.1299999999999998E-2</v>
      </c>
      <c r="S29" s="12">
        <v>4.62</v>
      </c>
      <c r="T29" s="11">
        <v>0</v>
      </c>
      <c r="U29" s="10" t="s">
        <v>31</v>
      </c>
      <c r="V29" s="10" t="s">
        <v>32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39</v>
      </c>
      <c r="E30" s="11">
        <v>70</v>
      </c>
      <c r="F30" s="10" t="s">
        <v>66</v>
      </c>
      <c r="G30" s="15">
        <v>19</v>
      </c>
      <c r="H30" s="11">
        <v>2</v>
      </c>
      <c r="I30" s="11">
        <v>6</v>
      </c>
      <c r="J30" s="11">
        <v>19</v>
      </c>
      <c r="K30" s="11">
        <v>0</v>
      </c>
      <c r="L30" s="11">
        <v>9</v>
      </c>
      <c r="M30" s="11">
        <v>39</v>
      </c>
      <c r="N30" s="10" t="s">
        <v>24</v>
      </c>
      <c r="O30" s="12">
        <v>95</v>
      </c>
      <c r="P30" s="12">
        <f t="shared" si="0"/>
        <v>142.5</v>
      </c>
      <c r="Q30" s="12">
        <v>855</v>
      </c>
      <c r="R30" s="14">
        <v>0.23080000000000001</v>
      </c>
      <c r="S30" s="12">
        <v>21.92</v>
      </c>
      <c r="T30" s="11">
        <v>0</v>
      </c>
      <c r="U30" s="10" t="s">
        <v>31</v>
      </c>
      <c r="V30" s="10" t="s">
        <v>32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39</v>
      </c>
      <c r="E31" s="11">
        <v>70</v>
      </c>
      <c r="F31" s="10" t="s">
        <v>65</v>
      </c>
      <c r="G31" s="15">
        <v>3</v>
      </c>
      <c r="H31" s="11">
        <v>8</v>
      </c>
      <c r="I31" s="11">
        <v>20</v>
      </c>
      <c r="J31" s="11">
        <v>3</v>
      </c>
      <c r="K31" s="11">
        <v>0</v>
      </c>
      <c r="L31" s="11">
        <v>2</v>
      </c>
      <c r="M31" s="11">
        <v>39</v>
      </c>
      <c r="N31" s="10" t="s">
        <v>24</v>
      </c>
      <c r="O31" s="12">
        <v>90</v>
      </c>
      <c r="P31" s="12">
        <f t="shared" si="0"/>
        <v>9</v>
      </c>
      <c r="Q31" s="12">
        <v>180</v>
      </c>
      <c r="R31" s="14">
        <v>5.1299999999999998E-2</v>
      </c>
      <c r="S31" s="12">
        <v>4.62</v>
      </c>
      <c r="T31" s="11">
        <v>0</v>
      </c>
      <c r="U31" s="10" t="s">
        <v>31</v>
      </c>
      <c r="V31" s="10" t="s">
        <v>32</v>
      </c>
    </row>
    <row r="32" spans="1:22" x14ac:dyDescent="0.25">
      <c r="A32" s="10" t="s">
        <v>21</v>
      </c>
      <c r="B32" s="10" t="s">
        <v>22</v>
      </c>
      <c r="C32" s="10" t="s">
        <v>23</v>
      </c>
      <c r="D32" s="11">
        <v>39</v>
      </c>
      <c r="E32" s="11">
        <v>70</v>
      </c>
      <c r="F32" s="10" t="s">
        <v>64</v>
      </c>
      <c r="G32" s="15">
        <v>2</v>
      </c>
      <c r="H32" s="11">
        <v>0</v>
      </c>
      <c r="I32" s="11">
        <v>5</v>
      </c>
      <c r="J32" s="11">
        <v>2</v>
      </c>
      <c r="K32" s="11">
        <v>0</v>
      </c>
      <c r="L32" s="11">
        <v>4</v>
      </c>
      <c r="M32" s="11">
        <v>39</v>
      </c>
      <c r="N32" s="10" t="s">
        <v>24</v>
      </c>
      <c r="O32" s="12">
        <v>90</v>
      </c>
      <c r="P32" s="12">
        <f t="shared" si="0"/>
        <v>72</v>
      </c>
      <c r="Q32" s="12">
        <v>360</v>
      </c>
      <c r="R32" s="14">
        <v>0.1026</v>
      </c>
      <c r="S32" s="12">
        <v>9.23</v>
      </c>
      <c r="T32" s="11">
        <v>0</v>
      </c>
      <c r="U32" s="10" t="s">
        <v>31</v>
      </c>
      <c r="V32" s="10" t="s">
        <v>32</v>
      </c>
    </row>
    <row r="33" spans="1:22" x14ac:dyDescent="0.25">
      <c r="A33" s="1" t="s">
        <v>25</v>
      </c>
      <c r="B33" s="2"/>
      <c r="C33" s="2"/>
      <c r="D33" s="3">
        <f>SUM(D2:D32)</f>
        <v>1209</v>
      </c>
      <c r="E33" s="2"/>
      <c r="F33" s="2"/>
      <c r="G33" s="3">
        <f>SUM(G2:G32)</f>
        <v>159</v>
      </c>
      <c r="H33" s="2"/>
      <c r="I33" s="3">
        <f>SUM(I2:I32)</f>
        <v>314</v>
      </c>
      <c r="J33" s="16">
        <f>SUM(J2:J32)</f>
        <v>159</v>
      </c>
      <c r="K33" s="16">
        <f>SUM(K2:K32)</f>
        <v>6</v>
      </c>
      <c r="L33" s="3">
        <f>SUM(L2:L32)</f>
        <v>227</v>
      </c>
      <c r="M33" s="3">
        <f>SUM(M2:M32)</f>
        <v>1209</v>
      </c>
      <c r="N33" s="2" t="str">
        <f>N32</f>
        <v>Por habitación</v>
      </c>
      <c r="O33" s="4">
        <f>Q33/L33</f>
        <v>69.867841409691636</v>
      </c>
      <c r="P33" s="6">
        <f>Q33/I33</f>
        <v>50.509554140127392</v>
      </c>
      <c r="Q33" s="4">
        <f>SUM(Q2:Q32)</f>
        <v>15860</v>
      </c>
      <c r="R33" s="5">
        <f>L33/M33</f>
        <v>0.18775847808105872</v>
      </c>
      <c r="S33" s="4">
        <f>Q33/M33</f>
        <v>13.118279569892474</v>
      </c>
      <c r="T33" s="2"/>
      <c r="U33" s="2"/>
      <c r="V33" s="2"/>
    </row>
    <row r="34" spans="1:22" x14ac:dyDescent="0.25">
      <c r="J34" s="7"/>
      <c r="K34" s="7"/>
      <c r="P34" s="7"/>
    </row>
    <row r="35" spans="1:22" x14ac:dyDescent="0.25">
      <c r="J35" s="7"/>
      <c r="K35" s="7"/>
      <c r="P35" s="7"/>
    </row>
    <row r="36" spans="1:22" x14ac:dyDescent="0.25">
      <c r="J36" s="7"/>
      <c r="K36" s="7"/>
      <c r="P36" s="7"/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15" x14ac:dyDescent="0.25"/>
  <cols>
    <col min="16" max="16" width="11.5703125" style="7"/>
  </cols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63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0" t="s">
        <v>62</v>
      </c>
      <c r="G2" s="11">
        <v>8</v>
      </c>
      <c r="H2" s="11">
        <v>3</v>
      </c>
      <c r="I2" s="11">
        <v>8</v>
      </c>
      <c r="J2" s="11">
        <v>8</v>
      </c>
      <c r="K2" s="11">
        <v>0</v>
      </c>
      <c r="L2" s="11">
        <v>6</v>
      </c>
      <c r="M2" s="11">
        <v>39</v>
      </c>
      <c r="N2" s="10" t="s">
        <v>24</v>
      </c>
      <c r="O2" s="12">
        <v>95</v>
      </c>
      <c r="P2" s="13">
        <f>Q2/I2</f>
        <v>71.25</v>
      </c>
      <c r="Q2" s="12">
        <v>570</v>
      </c>
      <c r="R2" s="14">
        <v>0.15379999999999999</v>
      </c>
      <c r="S2" s="12">
        <v>14.62</v>
      </c>
      <c r="T2" s="11">
        <v>0</v>
      </c>
      <c r="U2" s="10" t="s">
        <v>26</v>
      </c>
      <c r="V2" s="10" t="s">
        <v>27</v>
      </c>
    </row>
    <row r="3" spans="1:22" s="7" customFormat="1" x14ac:dyDescent="0.25">
      <c r="A3" s="20" t="s">
        <v>21</v>
      </c>
      <c r="B3" s="20" t="s">
        <v>22</v>
      </c>
      <c r="C3" s="20" t="s">
        <v>23</v>
      </c>
      <c r="D3" s="15">
        <v>39</v>
      </c>
      <c r="E3" s="15">
        <v>70</v>
      </c>
      <c r="F3" s="22">
        <v>43771</v>
      </c>
      <c r="G3" s="15">
        <v>2</v>
      </c>
      <c r="H3" s="15">
        <v>11</v>
      </c>
      <c r="I3" s="15">
        <v>7</v>
      </c>
      <c r="J3" s="15">
        <v>2</v>
      </c>
      <c r="K3" s="15">
        <v>0</v>
      </c>
      <c r="L3" s="15">
        <v>5</v>
      </c>
      <c r="M3" s="15">
        <v>39</v>
      </c>
      <c r="N3" s="20" t="s">
        <v>24</v>
      </c>
      <c r="O3" s="13">
        <v>105</v>
      </c>
      <c r="P3" s="13">
        <f t="shared" ref="P3" si="0">Q3/I3</f>
        <v>75</v>
      </c>
      <c r="Q3" s="13">
        <v>525</v>
      </c>
      <c r="R3" s="21">
        <v>0.12820000000000001</v>
      </c>
      <c r="S3" s="13">
        <v>13.46</v>
      </c>
      <c r="T3" s="15">
        <v>0</v>
      </c>
      <c r="U3" s="20" t="s">
        <v>26</v>
      </c>
      <c r="V3" s="20" t="s">
        <v>27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10" t="s">
        <v>61</v>
      </c>
      <c r="G4" s="11">
        <v>0</v>
      </c>
      <c r="H4" s="11">
        <v>6</v>
      </c>
      <c r="I4" s="11">
        <v>0</v>
      </c>
      <c r="J4" s="11">
        <v>0</v>
      </c>
      <c r="K4" s="11">
        <v>0</v>
      </c>
      <c r="L4" s="11">
        <v>0</v>
      </c>
      <c r="M4" s="11">
        <v>39</v>
      </c>
      <c r="N4" s="10" t="s">
        <v>24</v>
      </c>
      <c r="O4" s="12">
        <v>0.01</v>
      </c>
      <c r="P4" s="13">
        <v>0</v>
      </c>
      <c r="Q4" s="12">
        <v>0</v>
      </c>
      <c r="R4" s="14">
        <v>0</v>
      </c>
      <c r="S4" s="12">
        <v>0</v>
      </c>
      <c r="T4" s="11">
        <v>0</v>
      </c>
      <c r="U4" s="10" t="s">
        <v>26</v>
      </c>
      <c r="V4" s="10" t="s">
        <v>27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60</v>
      </c>
      <c r="G5" s="11">
        <v>4</v>
      </c>
      <c r="H5" s="11">
        <v>2</v>
      </c>
      <c r="I5" s="11">
        <v>4</v>
      </c>
      <c r="J5" s="11">
        <v>2</v>
      </c>
      <c r="K5" s="11">
        <v>2</v>
      </c>
      <c r="L5" s="11">
        <v>4</v>
      </c>
      <c r="M5" s="11">
        <v>39</v>
      </c>
      <c r="N5" s="10" t="s">
        <v>24</v>
      </c>
      <c r="O5" s="12">
        <v>100</v>
      </c>
      <c r="P5" s="13">
        <f t="shared" ref="P5:P31" si="1">Q5/I5</f>
        <v>100</v>
      </c>
      <c r="Q5" s="12">
        <v>400</v>
      </c>
      <c r="R5" s="14">
        <v>0.1026</v>
      </c>
      <c r="S5" s="12">
        <v>10.26</v>
      </c>
      <c r="T5" s="11">
        <v>0</v>
      </c>
      <c r="U5" s="10" t="s">
        <v>26</v>
      </c>
      <c r="V5" s="10" t="s">
        <v>27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59</v>
      </c>
      <c r="G6" s="11">
        <v>18</v>
      </c>
      <c r="H6" s="11">
        <v>2</v>
      </c>
      <c r="I6" s="11">
        <v>27</v>
      </c>
      <c r="J6" s="11">
        <v>16</v>
      </c>
      <c r="K6" s="11">
        <v>2</v>
      </c>
      <c r="L6" s="11">
        <v>22</v>
      </c>
      <c r="M6" s="11">
        <v>39</v>
      </c>
      <c r="N6" s="10" t="s">
        <v>24</v>
      </c>
      <c r="O6" s="12">
        <v>95</v>
      </c>
      <c r="P6" s="13">
        <f t="shared" si="1"/>
        <v>77.407407407407405</v>
      </c>
      <c r="Q6" s="12">
        <v>2090</v>
      </c>
      <c r="R6" s="14">
        <v>0.56410000000000005</v>
      </c>
      <c r="S6" s="12">
        <v>53.59</v>
      </c>
      <c r="T6" s="11">
        <v>0</v>
      </c>
      <c r="U6" s="10" t="s">
        <v>26</v>
      </c>
      <c r="V6" s="10" t="s">
        <v>27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39</v>
      </c>
      <c r="E7" s="11">
        <v>70</v>
      </c>
      <c r="F7" s="10" t="s">
        <v>58</v>
      </c>
      <c r="G7" s="11">
        <v>12</v>
      </c>
      <c r="H7" s="11">
        <v>6</v>
      </c>
      <c r="I7" s="11">
        <v>30</v>
      </c>
      <c r="J7" s="11">
        <v>12</v>
      </c>
      <c r="K7" s="11">
        <v>0</v>
      </c>
      <c r="L7" s="11">
        <v>26</v>
      </c>
      <c r="M7" s="11">
        <v>39</v>
      </c>
      <c r="N7" s="10" t="s">
        <v>24</v>
      </c>
      <c r="O7" s="12">
        <v>95</v>
      </c>
      <c r="P7" s="13">
        <f t="shared" si="1"/>
        <v>82.333333333333329</v>
      </c>
      <c r="Q7" s="12">
        <v>2470</v>
      </c>
      <c r="R7" s="14">
        <v>0.66669999999999996</v>
      </c>
      <c r="S7" s="12">
        <v>63.33</v>
      </c>
      <c r="T7" s="11">
        <v>0</v>
      </c>
      <c r="U7" s="10" t="s">
        <v>26</v>
      </c>
      <c r="V7" s="10" t="s">
        <v>27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39</v>
      </c>
      <c r="E8" s="11">
        <v>70</v>
      </c>
      <c r="F8" s="10" t="s">
        <v>57</v>
      </c>
      <c r="G8" s="11">
        <v>8</v>
      </c>
      <c r="H8" s="11">
        <v>3</v>
      </c>
      <c r="I8" s="11">
        <v>33</v>
      </c>
      <c r="J8" s="11">
        <v>5</v>
      </c>
      <c r="K8" s="11">
        <v>3</v>
      </c>
      <c r="L8" s="11">
        <v>27</v>
      </c>
      <c r="M8" s="11">
        <v>39</v>
      </c>
      <c r="N8" s="10" t="s">
        <v>24</v>
      </c>
      <c r="O8" s="12">
        <v>75</v>
      </c>
      <c r="P8" s="13">
        <f t="shared" si="1"/>
        <v>61.363636363636367</v>
      </c>
      <c r="Q8" s="12">
        <v>2025</v>
      </c>
      <c r="R8" s="14">
        <v>0.69230000000000003</v>
      </c>
      <c r="S8" s="12">
        <v>51.92</v>
      </c>
      <c r="T8" s="11">
        <v>0</v>
      </c>
      <c r="U8" s="10" t="s">
        <v>26</v>
      </c>
      <c r="V8" s="10" t="s">
        <v>27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39</v>
      </c>
      <c r="E9" s="11">
        <v>70</v>
      </c>
      <c r="F9" s="10" t="s">
        <v>56</v>
      </c>
      <c r="G9" s="11">
        <v>10</v>
      </c>
      <c r="H9" s="11">
        <v>18</v>
      </c>
      <c r="I9" s="11">
        <v>38</v>
      </c>
      <c r="J9" s="11">
        <v>6</v>
      </c>
      <c r="K9" s="11">
        <v>4</v>
      </c>
      <c r="L9" s="11">
        <v>17</v>
      </c>
      <c r="M9" s="11">
        <v>39</v>
      </c>
      <c r="N9" s="10" t="s">
        <v>24</v>
      </c>
      <c r="O9" s="12">
        <v>90</v>
      </c>
      <c r="P9" s="13">
        <f t="shared" si="1"/>
        <v>40.263157894736842</v>
      </c>
      <c r="Q9" s="12">
        <v>1530</v>
      </c>
      <c r="R9" s="14">
        <v>0.43590000000000001</v>
      </c>
      <c r="S9" s="12">
        <v>39.229999999999997</v>
      </c>
      <c r="T9" s="11">
        <v>0</v>
      </c>
      <c r="U9" s="10" t="s">
        <v>26</v>
      </c>
      <c r="V9" s="10" t="s">
        <v>27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39</v>
      </c>
      <c r="E10" s="11">
        <v>70</v>
      </c>
      <c r="F10" s="10" t="s">
        <v>55</v>
      </c>
      <c r="G10" s="11">
        <v>2</v>
      </c>
      <c r="H10" s="11">
        <v>14</v>
      </c>
      <c r="I10" s="11">
        <v>38</v>
      </c>
      <c r="J10" s="11">
        <v>2</v>
      </c>
      <c r="K10" s="11">
        <v>0</v>
      </c>
      <c r="L10" s="11">
        <v>10</v>
      </c>
      <c r="M10" s="11">
        <v>39</v>
      </c>
      <c r="N10" s="10" t="s">
        <v>24</v>
      </c>
      <c r="O10" s="12">
        <v>75</v>
      </c>
      <c r="P10" s="13">
        <f t="shared" si="1"/>
        <v>19.736842105263158</v>
      </c>
      <c r="Q10" s="12">
        <v>750</v>
      </c>
      <c r="R10" s="14">
        <v>0.25640000000000002</v>
      </c>
      <c r="S10" s="12">
        <v>19.23</v>
      </c>
      <c r="T10" s="11">
        <v>0</v>
      </c>
      <c r="U10" s="10" t="s">
        <v>26</v>
      </c>
      <c r="V10" s="10" t="s">
        <v>27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39</v>
      </c>
      <c r="E11" s="11">
        <v>70</v>
      </c>
      <c r="F11" s="10" t="s">
        <v>54</v>
      </c>
      <c r="G11" s="11">
        <v>3</v>
      </c>
      <c r="H11" s="11">
        <v>8</v>
      </c>
      <c r="I11" s="11">
        <v>14</v>
      </c>
      <c r="J11" s="11">
        <v>3</v>
      </c>
      <c r="K11" s="11">
        <v>0</v>
      </c>
      <c r="L11" s="11">
        <v>3</v>
      </c>
      <c r="M11" s="11">
        <v>39</v>
      </c>
      <c r="N11" s="10" t="s">
        <v>24</v>
      </c>
      <c r="O11" s="12">
        <v>60</v>
      </c>
      <c r="P11" s="13">
        <f t="shared" si="1"/>
        <v>12.857142857142858</v>
      </c>
      <c r="Q11" s="12">
        <v>180</v>
      </c>
      <c r="R11" s="14">
        <v>7.6899999999999996E-2</v>
      </c>
      <c r="S11" s="12">
        <v>4.62</v>
      </c>
      <c r="T11" s="11">
        <v>0</v>
      </c>
      <c r="U11" s="10" t="s">
        <v>26</v>
      </c>
      <c r="V11" s="10" t="s">
        <v>27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39</v>
      </c>
      <c r="E12" s="11">
        <v>70</v>
      </c>
      <c r="F12" s="10" t="s">
        <v>53</v>
      </c>
      <c r="G12" s="11">
        <v>22</v>
      </c>
      <c r="H12" s="11">
        <v>1</v>
      </c>
      <c r="I12" s="11">
        <v>5</v>
      </c>
      <c r="J12" s="11">
        <v>22</v>
      </c>
      <c r="K12" s="11">
        <v>0</v>
      </c>
      <c r="L12" s="11">
        <v>22</v>
      </c>
      <c r="M12" s="11">
        <v>39</v>
      </c>
      <c r="N12" s="10" t="s">
        <v>24</v>
      </c>
      <c r="O12" s="12">
        <v>55</v>
      </c>
      <c r="P12" s="13">
        <f t="shared" si="1"/>
        <v>242</v>
      </c>
      <c r="Q12" s="12">
        <v>1210</v>
      </c>
      <c r="R12" s="14">
        <v>0.56410000000000005</v>
      </c>
      <c r="S12" s="12">
        <v>31.03</v>
      </c>
      <c r="T12" s="11">
        <v>0</v>
      </c>
      <c r="U12" s="10" t="s">
        <v>26</v>
      </c>
      <c r="V12" s="10" t="s">
        <v>27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52</v>
      </c>
      <c r="G13" s="11">
        <v>14</v>
      </c>
      <c r="H13" s="11">
        <v>2</v>
      </c>
      <c r="I13" s="11">
        <v>24</v>
      </c>
      <c r="J13" s="11">
        <v>14</v>
      </c>
      <c r="K13" s="11">
        <v>0</v>
      </c>
      <c r="L13" s="11">
        <v>31</v>
      </c>
      <c r="M13" s="11">
        <v>39</v>
      </c>
      <c r="N13" s="10" t="s">
        <v>24</v>
      </c>
      <c r="O13" s="12">
        <v>60</v>
      </c>
      <c r="P13" s="13">
        <f t="shared" si="1"/>
        <v>77.5</v>
      </c>
      <c r="Q13" s="12">
        <v>1860</v>
      </c>
      <c r="R13" s="14">
        <v>0.79490000000000005</v>
      </c>
      <c r="S13" s="12">
        <v>47.69</v>
      </c>
      <c r="T13" s="11">
        <v>0</v>
      </c>
      <c r="U13" s="10" t="s">
        <v>26</v>
      </c>
      <c r="V13" s="10" t="s">
        <v>27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51</v>
      </c>
      <c r="G14" s="11">
        <v>14</v>
      </c>
      <c r="H14" s="11">
        <v>11</v>
      </c>
      <c r="I14" s="11">
        <v>35</v>
      </c>
      <c r="J14" s="11">
        <v>10</v>
      </c>
      <c r="K14" s="11">
        <v>4</v>
      </c>
      <c r="L14" s="11">
        <v>33</v>
      </c>
      <c r="M14" s="11">
        <v>39</v>
      </c>
      <c r="N14" s="10" t="s">
        <v>24</v>
      </c>
      <c r="O14" s="12">
        <v>70</v>
      </c>
      <c r="P14" s="13">
        <f t="shared" si="1"/>
        <v>66</v>
      </c>
      <c r="Q14" s="12">
        <v>2310</v>
      </c>
      <c r="R14" s="14">
        <v>0.84619999999999995</v>
      </c>
      <c r="S14" s="12">
        <v>59.23</v>
      </c>
      <c r="T14" s="11">
        <v>0</v>
      </c>
      <c r="U14" s="10" t="s">
        <v>26</v>
      </c>
      <c r="V14" s="10" t="s">
        <v>27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50</v>
      </c>
      <c r="G15" s="11">
        <v>6</v>
      </c>
      <c r="H15" s="11">
        <v>7</v>
      </c>
      <c r="I15" s="11">
        <v>36</v>
      </c>
      <c r="J15" s="11">
        <v>6</v>
      </c>
      <c r="K15" s="11">
        <v>0</v>
      </c>
      <c r="L15" s="11">
        <v>35</v>
      </c>
      <c r="M15" s="11">
        <v>39</v>
      </c>
      <c r="N15" s="10" t="s">
        <v>24</v>
      </c>
      <c r="O15" s="12">
        <v>80</v>
      </c>
      <c r="P15" s="13">
        <f t="shared" si="1"/>
        <v>77.777777777777771</v>
      </c>
      <c r="Q15" s="12">
        <v>2800</v>
      </c>
      <c r="R15" s="14">
        <v>0.89739999999999998</v>
      </c>
      <c r="S15" s="12">
        <v>71.790000000000006</v>
      </c>
      <c r="T15" s="11">
        <v>0</v>
      </c>
      <c r="U15" s="10" t="s">
        <v>26</v>
      </c>
      <c r="V15" s="10" t="s">
        <v>27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49</v>
      </c>
      <c r="G16" s="11">
        <v>13</v>
      </c>
      <c r="H16" s="11">
        <v>31</v>
      </c>
      <c r="I16" s="11">
        <v>38</v>
      </c>
      <c r="J16" s="11">
        <v>3</v>
      </c>
      <c r="K16" s="11">
        <v>10</v>
      </c>
      <c r="L16" s="11">
        <v>16</v>
      </c>
      <c r="M16" s="11">
        <v>39</v>
      </c>
      <c r="N16" s="10" t="s">
        <v>24</v>
      </c>
      <c r="O16" s="12">
        <v>95</v>
      </c>
      <c r="P16" s="13">
        <f t="shared" si="1"/>
        <v>40</v>
      </c>
      <c r="Q16" s="12">
        <v>1520</v>
      </c>
      <c r="R16" s="14">
        <v>0.4103</v>
      </c>
      <c r="S16" s="12">
        <v>38.97</v>
      </c>
      <c r="T16" s="11">
        <v>0</v>
      </c>
      <c r="U16" s="10" t="s">
        <v>26</v>
      </c>
      <c r="V16" s="10" t="s">
        <v>27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48</v>
      </c>
      <c r="G17" s="11">
        <v>22</v>
      </c>
      <c r="H17" s="11">
        <v>4</v>
      </c>
      <c r="I17" s="11">
        <v>26</v>
      </c>
      <c r="J17" s="11">
        <v>18</v>
      </c>
      <c r="K17" s="11">
        <v>4</v>
      </c>
      <c r="L17" s="11">
        <v>15</v>
      </c>
      <c r="M17" s="11">
        <v>39</v>
      </c>
      <c r="N17" s="10" t="s">
        <v>24</v>
      </c>
      <c r="O17" s="12">
        <v>105</v>
      </c>
      <c r="P17" s="13">
        <f t="shared" si="1"/>
        <v>60.57692307692308</v>
      </c>
      <c r="Q17" s="12">
        <v>1575</v>
      </c>
      <c r="R17" s="14">
        <v>0.3846</v>
      </c>
      <c r="S17" s="12">
        <v>40.380000000000003</v>
      </c>
      <c r="T17" s="11">
        <v>0</v>
      </c>
      <c r="U17" s="10" t="s">
        <v>26</v>
      </c>
      <c r="V17" s="10" t="s">
        <v>27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47</v>
      </c>
      <c r="G18" s="11">
        <v>4</v>
      </c>
      <c r="H18" s="11">
        <v>29</v>
      </c>
      <c r="I18" s="11">
        <v>73</v>
      </c>
      <c r="J18" s="11">
        <v>4</v>
      </c>
      <c r="K18" s="11">
        <v>0</v>
      </c>
      <c r="L18" s="11">
        <v>10</v>
      </c>
      <c r="M18" s="11">
        <v>39</v>
      </c>
      <c r="N18" s="10" t="s">
        <v>24</v>
      </c>
      <c r="O18" s="12">
        <v>105</v>
      </c>
      <c r="P18" s="13">
        <f t="shared" si="1"/>
        <v>14.383561643835616</v>
      </c>
      <c r="Q18" s="12">
        <v>1050</v>
      </c>
      <c r="R18" s="14">
        <v>0.25640000000000002</v>
      </c>
      <c r="S18" s="12">
        <v>26.92</v>
      </c>
      <c r="T18" s="11">
        <v>0</v>
      </c>
      <c r="U18" s="10" t="s">
        <v>26</v>
      </c>
      <c r="V18" s="10" t="s">
        <v>27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46</v>
      </c>
      <c r="G19" s="11">
        <v>9</v>
      </c>
      <c r="H19" s="11">
        <v>6</v>
      </c>
      <c r="I19" s="11">
        <v>25</v>
      </c>
      <c r="J19" s="11">
        <v>5</v>
      </c>
      <c r="K19" s="11">
        <v>4</v>
      </c>
      <c r="L19" s="11">
        <v>22</v>
      </c>
      <c r="M19" s="11">
        <v>39</v>
      </c>
      <c r="N19" s="10" t="s">
        <v>24</v>
      </c>
      <c r="O19" s="12">
        <v>80</v>
      </c>
      <c r="P19" s="13">
        <f t="shared" si="1"/>
        <v>70.400000000000006</v>
      </c>
      <c r="Q19" s="12">
        <v>1760</v>
      </c>
      <c r="R19" s="14">
        <v>0.56410000000000005</v>
      </c>
      <c r="S19" s="12">
        <v>45.13</v>
      </c>
      <c r="T19" s="11">
        <v>0</v>
      </c>
      <c r="U19" s="10" t="s">
        <v>26</v>
      </c>
      <c r="V19" s="10" t="s">
        <v>27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45</v>
      </c>
      <c r="G20" s="11">
        <v>15</v>
      </c>
      <c r="H20" s="11">
        <v>4</v>
      </c>
      <c r="I20" s="11">
        <v>25</v>
      </c>
      <c r="J20" s="11">
        <v>15</v>
      </c>
      <c r="K20" s="11">
        <v>0</v>
      </c>
      <c r="L20" s="11">
        <v>21</v>
      </c>
      <c r="M20" s="11">
        <v>39</v>
      </c>
      <c r="N20" s="10" t="s">
        <v>24</v>
      </c>
      <c r="O20" s="12">
        <v>70</v>
      </c>
      <c r="P20" s="13">
        <f t="shared" si="1"/>
        <v>58.8</v>
      </c>
      <c r="Q20" s="12">
        <v>1470</v>
      </c>
      <c r="R20" s="14">
        <v>0.53849999999999998</v>
      </c>
      <c r="S20" s="12">
        <v>37.69</v>
      </c>
      <c r="T20" s="11">
        <v>0</v>
      </c>
      <c r="U20" s="10" t="s">
        <v>26</v>
      </c>
      <c r="V20" s="10" t="s">
        <v>27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44</v>
      </c>
      <c r="G21" s="11">
        <v>19</v>
      </c>
      <c r="H21" s="11">
        <v>10</v>
      </c>
      <c r="I21" s="11">
        <v>28</v>
      </c>
      <c r="J21" s="11">
        <v>19</v>
      </c>
      <c r="K21" s="11">
        <v>0</v>
      </c>
      <c r="L21" s="11">
        <v>32</v>
      </c>
      <c r="M21" s="11">
        <v>39</v>
      </c>
      <c r="N21" s="10" t="s">
        <v>24</v>
      </c>
      <c r="O21" s="12">
        <v>85</v>
      </c>
      <c r="P21" s="13">
        <f t="shared" si="1"/>
        <v>97.142857142857139</v>
      </c>
      <c r="Q21" s="12">
        <v>2720</v>
      </c>
      <c r="R21" s="14">
        <v>0.82050000000000001</v>
      </c>
      <c r="S21" s="12">
        <v>69.739999999999995</v>
      </c>
      <c r="T21" s="11">
        <v>0</v>
      </c>
      <c r="U21" s="10" t="s">
        <v>26</v>
      </c>
      <c r="V21" s="10" t="s">
        <v>27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43</v>
      </c>
      <c r="G22" s="11">
        <v>6</v>
      </c>
      <c r="H22" s="11">
        <v>9</v>
      </c>
      <c r="I22" s="11">
        <v>37</v>
      </c>
      <c r="J22" s="11">
        <v>6</v>
      </c>
      <c r="K22" s="11">
        <v>0</v>
      </c>
      <c r="L22" s="11">
        <v>29</v>
      </c>
      <c r="M22" s="11">
        <v>39</v>
      </c>
      <c r="N22" s="10" t="s">
        <v>24</v>
      </c>
      <c r="O22" s="12">
        <v>80</v>
      </c>
      <c r="P22" s="13">
        <f t="shared" si="1"/>
        <v>62.702702702702702</v>
      </c>
      <c r="Q22" s="12">
        <v>2320</v>
      </c>
      <c r="R22" s="14">
        <v>0.74360000000000004</v>
      </c>
      <c r="S22" s="12">
        <v>59.49</v>
      </c>
      <c r="T22" s="11">
        <v>0</v>
      </c>
      <c r="U22" s="10" t="s">
        <v>26</v>
      </c>
      <c r="V22" s="10" t="s">
        <v>27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39</v>
      </c>
      <c r="E23" s="11">
        <v>70</v>
      </c>
      <c r="F23" s="10" t="s">
        <v>42</v>
      </c>
      <c r="G23" s="11">
        <v>11</v>
      </c>
      <c r="H23" s="11">
        <v>27</v>
      </c>
      <c r="I23" s="11">
        <v>34</v>
      </c>
      <c r="J23" s="11">
        <v>11</v>
      </c>
      <c r="K23" s="11">
        <v>0</v>
      </c>
      <c r="L23" s="11">
        <v>9</v>
      </c>
      <c r="M23" s="11">
        <v>39</v>
      </c>
      <c r="N23" s="10" t="s">
        <v>24</v>
      </c>
      <c r="O23" s="12">
        <v>105</v>
      </c>
      <c r="P23" s="13">
        <f t="shared" si="1"/>
        <v>27.794117647058822</v>
      </c>
      <c r="Q23" s="12">
        <v>945</v>
      </c>
      <c r="R23" s="14">
        <v>0.23080000000000001</v>
      </c>
      <c r="S23" s="12">
        <v>24.23</v>
      </c>
      <c r="T23" s="11">
        <v>0</v>
      </c>
      <c r="U23" s="10" t="s">
        <v>26</v>
      </c>
      <c r="V23" s="10" t="s">
        <v>27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39</v>
      </c>
      <c r="E24" s="11">
        <v>70</v>
      </c>
      <c r="F24" s="10" t="s">
        <v>41</v>
      </c>
      <c r="G24" s="11">
        <v>4</v>
      </c>
      <c r="H24" s="11">
        <v>3</v>
      </c>
      <c r="I24" s="11">
        <v>24</v>
      </c>
      <c r="J24" s="11">
        <v>4</v>
      </c>
      <c r="K24" s="11">
        <v>0</v>
      </c>
      <c r="L24" s="11">
        <v>14</v>
      </c>
      <c r="M24" s="11">
        <v>39</v>
      </c>
      <c r="N24" s="10" t="s">
        <v>24</v>
      </c>
      <c r="O24" s="12">
        <v>105</v>
      </c>
      <c r="P24" s="13">
        <f t="shared" si="1"/>
        <v>61.25</v>
      </c>
      <c r="Q24" s="12">
        <v>1470</v>
      </c>
      <c r="R24" s="14">
        <v>0.35899999999999999</v>
      </c>
      <c r="S24" s="12">
        <v>37.69</v>
      </c>
      <c r="T24" s="11">
        <v>0</v>
      </c>
      <c r="U24" s="10" t="s">
        <v>26</v>
      </c>
      <c r="V24" s="10" t="s">
        <v>27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39</v>
      </c>
      <c r="E25" s="11">
        <v>70</v>
      </c>
      <c r="F25" s="10" t="s">
        <v>40</v>
      </c>
      <c r="G25" s="11">
        <v>2</v>
      </c>
      <c r="H25" s="11">
        <v>11</v>
      </c>
      <c r="I25" s="11">
        <v>7</v>
      </c>
      <c r="J25" s="11">
        <v>2</v>
      </c>
      <c r="K25" s="11">
        <v>0</v>
      </c>
      <c r="L25" s="11">
        <v>5</v>
      </c>
      <c r="M25" s="11">
        <v>39</v>
      </c>
      <c r="N25" s="10" t="s">
        <v>24</v>
      </c>
      <c r="O25" s="12">
        <v>105</v>
      </c>
      <c r="P25" s="13">
        <f t="shared" si="1"/>
        <v>75</v>
      </c>
      <c r="Q25" s="12">
        <v>525</v>
      </c>
      <c r="R25" s="14">
        <v>0.12820000000000001</v>
      </c>
      <c r="S25" s="12">
        <v>13.46</v>
      </c>
      <c r="T25" s="11">
        <v>0</v>
      </c>
      <c r="U25" s="10" t="s">
        <v>26</v>
      </c>
      <c r="V25" s="10" t="s">
        <v>27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39</v>
      </c>
      <c r="E26" s="11">
        <v>70</v>
      </c>
      <c r="F26" s="10" t="s">
        <v>39</v>
      </c>
      <c r="G26" s="11">
        <v>18</v>
      </c>
      <c r="H26" s="11">
        <v>5</v>
      </c>
      <c r="I26" s="11">
        <v>18</v>
      </c>
      <c r="J26" s="11">
        <v>15</v>
      </c>
      <c r="K26" s="11">
        <v>3</v>
      </c>
      <c r="L26" s="11">
        <v>17</v>
      </c>
      <c r="M26" s="11">
        <v>39</v>
      </c>
      <c r="N26" s="10" t="s">
        <v>24</v>
      </c>
      <c r="O26" s="12">
        <v>80</v>
      </c>
      <c r="P26" s="13">
        <f t="shared" si="1"/>
        <v>75.555555555555557</v>
      </c>
      <c r="Q26" s="12">
        <v>1360</v>
      </c>
      <c r="R26" s="14">
        <v>0.43590000000000001</v>
      </c>
      <c r="S26" s="12">
        <v>34.869999999999997</v>
      </c>
      <c r="T26" s="11">
        <v>0</v>
      </c>
      <c r="U26" s="10" t="s">
        <v>26</v>
      </c>
      <c r="V26" s="10" t="s">
        <v>27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39</v>
      </c>
      <c r="E27" s="11">
        <v>70</v>
      </c>
      <c r="F27" s="10" t="s">
        <v>38</v>
      </c>
      <c r="G27" s="11">
        <v>11</v>
      </c>
      <c r="H27" s="11">
        <v>4</v>
      </c>
      <c r="I27" s="11">
        <v>25</v>
      </c>
      <c r="J27" s="11">
        <v>11</v>
      </c>
      <c r="K27" s="11">
        <v>0</v>
      </c>
      <c r="L27" s="11">
        <v>22</v>
      </c>
      <c r="M27" s="11">
        <v>39</v>
      </c>
      <c r="N27" s="10" t="s">
        <v>24</v>
      </c>
      <c r="O27" s="12">
        <v>80</v>
      </c>
      <c r="P27" s="13">
        <f t="shared" si="1"/>
        <v>70.400000000000006</v>
      </c>
      <c r="Q27" s="12">
        <v>1760</v>
      </c>
      <c r="R27" s="14">
        <v>0.56410000000000005</v>
      </c>
      <c r="S27" s="12">
        <v>45.13</v>
      </c>
      <c r="T27" s="11">
        <v>0</v>
      </c>
      <c r="U27" s="10" t="s">
        <v>26</v>
      </c>
      <c r="V27" s="10" t="s">
        <v>27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39</v>
      </c>
      <c r="E28" s="11">
        <v>70</v>
      </c>
      <c r="F28" s="10" t="s">
        <v>37</v>
      </c>
      <c r="G28" s="11">
        <v>11</v>
      </c>
      <c r="H28" s="11">
        <v>4</v>
      </c>
      <c r="I28" s="11">
        <v>32</v>
      </c>
      <c r="J28" s="11">
        <v>11</v>
      </c>
      <c r="K28" s="11">
        <v>0</v>
      </c>
      <c r="L28" s="11">
        <v>28</v>
      </c>
      <c r="M28" s="11">
        <v>39</v>
      </c>
      <c r="N28" s="10" t="s">
        <v>24</v>
      </c>
      <c r="O28" s="12">
        <v>75</v>
      </c>
      <c r="P28" s="13">
        <f t="shared" si="1"/>
        <v>65.625</v>
      </c>
      <c r="Q28" s="12">
        <v>2100</v>
      </c>
      <c r="R28" s="14">
        <v>0.71789999999999998</v>
      </c>
      <c r="S28" s="12">
        <v>53.85</v>
      </c>
      <c r="T28" s="11">
        <v>0</v>
      </c>
      <c r="U28" s="10" t="s">
        <v>26</v>
      </c>
      <c r="V28" s="10" t="s">
        <v>27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39</v>
      </c>
      <c r="E29" s="11">
        <v>70</v>
      </c>
      <c r="F29" s="10" t="s">
        <v>36</v>
      </c>
      <c r="G29" s="11">
        <v>4</v>
      </c>
      <c r="H29" s="11">
        <v>17</v>
      </c>
      <c r="I29" s="11">
        <v>20</v>
      </c>
      <c r="J29" s="11">
        <v>4</v>
      </c>
      <c r="K29" s="11">
        <v>0</v>
      </c>
      <c r="L29" s="11">
        <v>19</v>
      </c>
      <c r="M29" s="11">
        <v>39</v>
      </c>
      <c r="N29" s="10" t="s">
        <v>24</v>
      </c>
      <c r="O29" s="12">
        <v>65</v>
      </c>
      <c r="P29" s="13">
        <f t="shared" si="1"/>
        <v>61.75</v>
      </c>
      <c r="Q29" s="12">
        <v>1235</v>
      </c>
      <c r="R29" s="14">
        <v>0.48720000000000002</v>
      </c>
      <c r="S29" s="12">
        <v>31.67</v>
      </c>
      <c r="T29" s="11">
        <v>0</v>
      </c>
      <c r="U29" s="10" t="s">
        <v>26</v>
      </c>
      <c r="V29" s="10" t="s">
        <v>27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39</v>
      </c>
      <c r="E30" s="11">
        <v>70</v>
      </c>
      <c r="F30" s="10" t="s">
        <v>35</v>
      </c>
      <c r="G30" s="11">
        <v>6</v>
      </c>
      <c r="H30" s="11">
        <v>16</v>
      </c>
      <c r="I30" s="11">
        <v>7</v>
      </c>
      <c r="J30" s="11">
        <v>3</v>
      </c>
      <c r="K30" s="11">
        <v>3</v>
      </c>
      <c r="L30" s="11">
        <v>5</v>
      </c>
      <c r="M30" s="11">
        <v>39</v>
      </c>
      <c r="N30" s="10" t="s">
        <v>24</v>
      </c>
      <c r="O30" s="12">
        <v>60</v>
      </c>
      <c r="P30" s="13">
        <f t="shared" si="1"/>
        <v>42.857142857142854</v>
      </c>
      <c r="Q30" s="12">
        <v>300</v>
      </c>
      <c r="R30" s="14">
        <v>0.12820000000000001</v>
      </c>
      <c r="S30" s="12">
        <v>7.69</v>
      </c>
      <c r="T30" s="11">
        <v>0</v>
      </c>
      <c r="U30" s="10" t="s">
        <v>26</v>
      </c>
      <c r="V30" s="10" t="s">
        <v>27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39</v>
      </c>
      <c r="E31" s="11">
        <v>70</v>
      </c>
      <c r="F31" s="10" t="s">
        <v>34</v>
      </c>
      <c r="G31" s="11">
        <v>8</v>
      </c>
      <c r="H31" s="11">
        <v>4</v>
      </c>
      <c r="I31" s="11">
        <v>13</v>
      </c>
      <c r="J31" s="11">
        <v>6</v>
      </c>
      <c r="K31" s="11">
        <v>2</v>
      </c>
      <c r="L31" s="11">
        <v>9</v>
      </c>
      <c r="M31" s="11">
        <v>39</v>
      </c>
      <c r="N31" s="10" t="s">
        <v>24</v>
      </c>
      <c r="O31" s="12">
        <v>70</v>
      </c>
      <c r="P31" s="13">
        <f t="shared" si="1"/>
        <v>48.46153846153846</v>
      </c>
      <c r="Q31" s="12">
        <v>630</v>
      </c>
      <c r="R31" s="14">
        <v>0.23080000000000001</v>
      </c>
      <c r="S31" s="12">
        <v>16.149999999999999</v>
      </c>
      <c r="T31" s="11">
        <v>0</v>
      </c>
      <c r="U31" s="10" t="s">
        <v>26</v>
      </c>
      <c r="V31" s="10" t="s">
        <v>27</v>
      </c>
    </row>
    <row r="32" spans="1:22" x14ac:dyDescent="0.25">
      <c r="A32" s="1" t="s">
        <v>25</v>
      </c>
      <c r="B32" s="2"/>
      <c r="C32" s="2"/>
      <c r="D32" s="3">
        <f>SUM(D2:D31)</f>
        <v>1170</v>
      </c>
      <c r="E32" s="2"/>
      <c r="F32" s="2"/>
      <c r="G32" s="3">
        <f>SUM(G2:G31)</f>
        <v>286</v>
      </c>
      <c r="H32" s="2"/>
      <c r="I32" s="3">
        <f>SUM(I2:I31)</f>
        <v>731</v>
      </c>
      <c r="J32" s="3">
        <f>SUM(J2:J31)</f>
        <v>245</v>
      </c>
      <c r="K32" s="3">
        <f>SUM(K2:K31)</f>
        <v>41</v>
      </c>
      <c r="L32" s="3">
        <f>SUM(L2:L31)</f>
        <v>514</v>
      </c>
      <c r="M32" s="3">
        <f>SUM(M2:M31)</f>
        <v>1170</v>
      </c>
      <c r="N32" s="2" t="str">
        <f>N31</f>
        <v>Por habitación</v>
      </c>
      <c r="O32" s="4">
        <f>Q32/L32</f>
        <v>80.661478599221795</v>
      </c>
      <c r="P32" s="6">
        <f>Q32/I32</f>
        <v>56.716826265389876</v>
      </c>
      <c r="Q32" s="4">
        <f>SUM(Q2:Q31)</f>
        <v>41460</v>
      </c>
      <c r="R32" s="5">
        <f>L32/M32</f>
        <v>0.43931623931623931</v>
      </c>
      <c r="S32" s="4">
        <f>Q32/M32</f>
        <v>35.435897435897438</v>
      </c>
      <c r="T32" s="2"/>
      <c r="U32" s="2"/>
      <c r="V32" s="2"/>
    </row>
  </sheetData>
  <autoFilter ref="A1:V31">
    <sortState ref="A2:U30">
      <sortCondition ref="F1:F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</vt:lpstr>
      <vt:lpstr>MAR-AGO</vt:lpstr>
      <vt:lpstr>SEP</vt:lpstr>
      <vt:lpstr>OCT</vt:lpstr>
      <vt:lpstr>NOV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USUARIO</cp:lastModifiedBy>
  <dcterms:created xsi:type="dcterms:W3CDTF">2019-07-09T04:04:48Z</dcterms:created>
  <dcterms:modified xsi:type="dcterms:W3CDTF">2020-10-14T20:47:15Z</dcterms:modified>
</cp:coreProperties>
</file>