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24226"/>
  <xr:revisionPtr revIDLastSave="275" documentId="11_56A21CB9D068BD182D46FFC7DC3C5E2F1A2059EF" xr6:coauthVersionLast="46" xr6:coauthVersionMax="46" xr10:uidLastSave="{CCE0480C-D6A9-4548-8672-5AEEAD08DDA3}"/>
  <bookViews>
    <workbookView xWindow="-108" yWindow="-108" windowWidth="23256" windowHeight="12576" activeTab="1" xr2:uid="{00000000-000D-0000-FFFF-FFFF00000000}"/>
  </bookViews>
  <sheets>
    <sheet name="Variance-Covariance Matrix" sheetId="8" r:id="rId1"/>
    <sheet name="Avg Return and Risk" sheetId="1" r:id="rId2"/>
  </sheets>
  <calcPr calcId="181029"/>
</workbook>
</file>

<file path=xl/calcChain.xml><?xml version="1.0" encoding="utf-8"?>
<calcChain xmlns="http://schemas.openxmlformats.org/spreadsheetml/2006/main">
  <c r="B14" i="8" l="1"/>
  <c r="C14" i="8"/>
  <c r="D14" i="8"/>
  <c r="B13" i="8"/>
  <c r="C13" i="8"/>
  <c r="D13" i="8"/>
  <c r="C12" i="8"/>
  <c r="D12" i="8"/>
  <c r="B12" i="8"/>
  <c r="D4" i="8"/>
  <c r="C3" i="8"/>
  <c r="B2" i="8"/>
  <c r="E18" i="1" l="1"/>
  <c r="G15" i="1"/>
  <c r="F15" i="1"/>
  <c r="E15" i="1"/>
  <c r="J9" i="1"/>
  <c r="I9" i="1"/>
  <c r="H9" i="1"/>
  <c r="F9" i="1"/>
  <c r="G9" i="1"/>
  <c r="E9" i="1"/>
</calcChain>
</file>

<file path=xl/sharedStrings.xml><?xml version="1.0" encoding="utf-8"?>
<sst xmlns="http://schemas.openxmlformats.org/spreadsheetml/2006/main" count="51" uniqueCount="33">
  <si>
    <t>Company 1 (OMV PETROM S.A)</t>
  </si>
  <si>
    <t>Company 2(TURISM FELIX S.A.)</t>
  </si>
  <si>
    <t>Company 3 (AEROSTAR S.A. )</t>
  </si>
  <si>
    <t>Date (Consecutive Days)</t>
  </si>
  <si>
    <t>Portfolio Return</t>
  </si>
  <si>
    <t>Mean Return C1</t>
  </si>
  <si>
    <t>Mean Return C2</t>
  </si>
  <si>
    <t>Mean Return C3</t>
  </si>
  <si>
    <t>Risk C1</t>
  </si>
  <si>
    <t>Risk C2</t>
  </si>
  <si>
    <t>Risk C3</t>
  </si>
  <si>
    <t>Weights C1</t>
  </si>
  <si>
    <t>Weights C2</t>
  </si>
  <si>
    <t>Weights C3</t>
  </si>
  <si>
    <t>Weighted Return C1</t>
  </si>
  <si>
    <t>Weighted Return C2</t>
  </si>
  <si>
    <t>Weighted Return C3</t>
  </si>
  <si>
    <t>FINAL VERSION</t>
  </si>
  <si>
    <t>26.11.2020</t>
  </si>
  <si>
    <t>27.11.2020</t>
  </si>
  <si>
    <t>2.12.2020</t>
  </si>
  <si>
    <t>3.12.2020</t>
  </si>
  <si>
    <t>4.12.2020</t>
  </si>
  <si>
    <t>7.12.2020</t>
  </si>
  <si>
    <t>8.12.2020</t>
  </si>
  <si>
    <t>9.12.2020</t>
  </si>
  <si>
    <t>10.12.2020</t>
  </si>
  <si>
    <t>11.12.2020</t>
  </si>
  <si>
    <t>14.12.2020</t>
  </si>
  <si>
    <t>15.12.2020</t>
  </si>
  <si>
    <t>16.12.2020</t>
  </si>
  <si>
    <t>17.12.2020</t>
  </si>
  <si>
    <t>25.11.2020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</si>
</sst>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%"/>
    <numFmt numFmtId="165" formatCode="#.0000000"/>
    <numFmt numFmtId="166" formatCode="0.000000000"/>
    <numFmt numFmtId="167" formatCode="0.0000000000"/>
    <numFmt numFmtId="168" formatCode="0.00000000000"/>
    <numFmt numFmtId="169" formatCode="0.0000"/>
    <numFmt numFmtId="170" formatCode="#,##0.0000"/>
    <numFmt numFmtId="171" formatCode="0.00000"/>
    <numFmt numFmtId="172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5">
    <xf numFmtId="0" fontId="0" fillId="0" borderId="0" xfId="0"/>
    <xf numFmtId="0" fontId="3" fillId="0" borderId="0" xfId="0" applyFont="1" applyFill="1"/>
    <xf numFmtId="0" fontId="5" fillId="0" borderId="0" xfId="0" applyFont="1"/>
    <xf numFmtId="0" fontId="0" fillId="0" borderId="0" xfId="0" applyFill="1"/>
    <xf numFmtId="167" fontId="0" fillId="0" borderId="0" xfId="0" applyNumberFormat="1" applyFill="1" applyBorder="1" applyAlignment="1"/>
    <xf numFmtId="0" fontId="5" fillId="0" borderId="0" xfId="0" applyFont="1" applyBorder="1"/>
    <xf numFmtId="0" fontId="5" fillId="0" borderId="0" xfId="0" applyFont="1" applyFill="1"/>
    <xf numFmtId="9" fontId="0" fillId="0" borderId="0" xfId="0" applyNumberFormat="1" applyBorder="1"/>
    <xf numFmtId="0" fontId="0" fillId="0" borderId="0" xfId="0" applyBorder="1"/>
    <xf numFmtId="168" fontId="0" fillId="0" borderId="0" xfId="0" applyNumberFormat="1" applyBorder="1"/>
    <xf numFmtId="168" fontId="3" fillId="0" borderId="0" xfId="0" applyNumberFormat="1" applyFont="1" applyFill="1" applyBorder="1"/>
    <xf numFmtId="169" fontId="2" fillId="0" borderId="0" xfId="2" applyNumberFormat="1" applyFont="1" applyFill="1" applyBorder="1"/>
    <xf numFmtId="170" fontId="0" fillId="0" borderId="0" xfId="0" applyNumberFormat="1"/>
    <xf numFmtId="170" fontId="2" fillId="0" borderId="0" xfId="2" applyNumberFormat="1" applyFont="1" applyFill="1" applyBorder="1"/>
    <xf numFmtId="164" fontId="0" fillId="0" borderId="0" xfId="0" applyNumberFormat="1"/>
    <xf numFmtId="164" fontId="7" fillId="0" borderId="0" xfId="0" applyNumberFormat="1" applyFont="1" applyFill="1" applyBorder="1"/>
    <xf numFmtId="9" fontId="7" fillId="0" borderId="0" xfId="0" applyNumberFormat="1" applyFont="1" applyFill="1" applyBorder="1"/>
    <xf numFmtId="165" fontId="6" fillId="0" borderId="0" xfId="0" applyNumberFormat="1" applyFont="1" applyFill="1" applyBorder="1"/>
    <xf numFmtId="0" fontId="7" fillId="0" borderId="0" xfId="0" applyFont="1" applyFill="1" applyBorder="1"/>
    <xf numFmtId="169" fontId="0" fillId="0" borderId="0" xfId="1" applyNumberFormat="1" applyFont="1" applyBorder="1"/>
    <xf numFmtId="172" fontId="0" fillId="0" borderId="0" xfId="1" applyNumberFormat="1" applyFont="1" applyBorder="1"/>
    <xf numFmtId="171" fontId="0" fillId="0" borderId="0" xfId="0" applyNumberFormat="1" applyFill="1"/>
    <xf numFmtId="169" fontId="0" fillId="0" borderId="0" xfId="0" applyNumberForma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168" fontId="0" fillId="0" borderId="0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171" fontId="5" fillId="4" borderId="0" xfId="0" applyNumberFormat="1" applyFont="1" applyFill="1"/>
    <xf numFmtId="10" fontId="0" fillId="0" borderId="0" xfId="0" applyNumberFormat="1" applyFill="1"/>
    <xf numFmtId="171" fontId="5" fillId="2" borderId="0" xfId="0" applyNumberFormat="1" applyFont="1" applyFill="1"/>
    <xf numFmtId="9" fontId="0" fillId="0" borderId="0" xfId="1" applyNumberFormat="1" applyFont="1" applyFill="1"/>
    <xf numFmtId="9" fontId="5" fillId="0" borderId="0" xfId="0" applyNumberFormat="1" applyFont="1" applyBorder="1"/>
    <xf numFmtId="0" fontId="0" fillId="0" borderId="0" xfId="0" applyFill="1" applyBorder="1"/>
    <xf numFmtId="0" fontId="6" fillId="0" borderId="0" xfId="0" applyFont="1" applyFill="1" applyBorder="1"/>
    <xf numFmtId="0" fontId="4" fillId="0" borderId="9" xfId="0" applyFont="1" applyFill="1" applyBorder="1" applyAlignment="1">
      <alignment horizontal="center"/>
    </xf>
    <xf numFmtId="167" fontId="0" fillId="0" borderId="1" xfId="0" applyNumberFormat="1" applyFill="1" applyBorder="1" applyAlignment="1"/>
    <xf numFmtId="167" fontId="0" fillId="0" borderId="0" xfId="0" applyNumberFormat="1"/>
    <xf numFmtId="0" fontId="9" fillId="0" borderId="0" xfId="0" applyFont="1"/>
    <xf numFmtId="0" fontId="0" fillId="0" borderId="2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167" fontId="4" fillId="0" borderId="0" xfId="0" applyNumberFormat="1" applyFont="1" applyBorder="1"/>
    <xf numFmtId="167" fontId="4" fillId="0" borderId="6" xfId="0" applyNumberFormat="1" applyFont="1" applyBorder="1"/>
    <xf numFmtId="0" fontId="5" fillId="3" borderId="7" xfId="0" applyFont="1" applyFill="1" applyBorder="1"/>
    <xf numFmtId="167" fontId="4" fillId="0" borderId="1" xfId="0" applyNumberFormat="1" applyFont="1" applyBorder="1"/>
    <xf numFmtId="167" fontId="4" fillId="0" borderId="8" xfId="0" applyNumberFormat="1" applyFont="1" applyBorder="1"/>
    <xf numFmtId="0" fontId="8" fillId="0" borderId="0" xfId="0" applyFont="1" applyFill="1" applyBorder="1"/>
    <xf numFmtId="164" fontId="6" fillId="0" borderId="0" xfId="0" applyNumberFormat="1" applyFont="1" applyFill="1" applyBorder="1"/>
    <xf numFmtId="166" fontId="6" fillId="0" borderId="0" xfId="0" applyNumberFormat="1" applyFont="1" applyFill="1" applyBorder="1"/>
    <xf numFmtId="166" fontId="7" fillId="0" borderId="0" xfId="0" applyNumberFormat="1" applyFont="1" applyFill="1" applyBorder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'Avg Return and Risk'!$B$8</c:f>
              <c:strCache>
                <c:ptCount val="1"/>
                <c:pt idx="0">
                  <c:v>Company 1 (OMV PETROM S.A)</c:v>
                </c:pt>
              </c:strCache>
            </c:strRef>
          </c:tx>
          <c:marker>
            <c:symbol val="none"/>
          </c:marker>
          <c:cat>
            <c:strRef>
              <c:f>'Avg Return and Risk'!$A$9:$A$23</c:f>
              <c:strCache>
                <c:ptCount val="15"/>
                <c:pt idx="0">
                  <c:v>25.11.2020</c:v>
                </c:pt>
                <c:pt idx="1">
                  <c:v>26.11.2020</c:v>
                </c:pt>
                <c:pt idx="2">
                  <c:v>27.11.2020</c:v>
                </c:pt>
                <c:pt idx="3">
                  <c:v>2.12.2020</c:v>
                </c:pt>
                <c:pt idx="4">
                  <c:v>3.12.2020</c:v>
                </c:pt>
                <c:pt idx="5">
                  <c:v>4.12.2020</c:v>
                </c:pt>
                <c:pt idx="6">
                  <c:v>7.12.2020</c:v>
                </c:pt>
                <c:pt idx="7">
                  <c:v>8.12.2020</c:v>
                </c:pt>
                <c:pt idx="8">
                  <c:v>9.12.2020</c:v>
                </c:pt>
                <c:pt idx="9">
                  <c:v>10.12.2020</c:v>
                </c:pt>
                <c:pt idx="10">
                  <c:v>11.12.2020</c:v>
                </c:pt>
                <c:pt idx="11">
                  <c:v>14.12.2020</c:v>
                </c:pt>
                <c:pt idx="12">
                  <c:v>15.12.2020</c:v>
                </c:pt>
                <c:pt idx="13">
                  <c:v>16.12.2020</c:v>
                </c:pt>
                <c:pt idx="14">
                  <c:v>17.12.2020</c:v>
                </c:pt>
              </c:strCache>
            </c:strRef>
          </c:cat>
          <c:val>
            <c:numRef>
              <c:f>'Avg Return and Risk'!$B$9:$B$23</c:f>
              <c:numCache>
                <c:formatCode>0.0000</c:formatCode>
                <c:ptCount val="15"/>
                <c:pt idx="0">
                  <c:v>0.35799999999999998</c:v>
                </c:pt>
                <c:pt idx="1">
                  <c:v>0.35799999999999998</c:v>
                </c:pt>
                <c:pt idx="2">
                  <c:v>0.35649999999999998</c:v>
                </c:pt>
                <c:pt idx="3">
                  <c:v>0.35699999999999998</c:v>
                </c:pt>
                <c:pt idx="4">
                  <c:v>0.35949999999999999</c:v>
                </c:pt>
                <c:pt idx="5">
                  <c:v>0.36399999999999999</c:v>
                </c:pt>
                <c:pt idx="6">
                  <c:v>0.36</c:v>
                </c:pt>
                <c:pt idx="7">
                  <c:v>0.36</c:v>
                </c:pt>
                <c:pt idx="8">
                  <c:v>0.35949999999999999</c:v>
                </c:pt>
                <c:pt idx="9">
                  <c:v>0.35949999999999999</c:v>
                </c:pt>
                <c:pt idx="10">
                  <c:v>0.35849999999999999</c:v>
                </c:pt>
                <c:pt idx="11">
                  <c:v>0.36299999999999999</c:v>
                </c:pt>
                <c:pt idx="12">
                  <c:v>0.36299999999999999</c:v>
                </c:pt>
                <c:pt idx="13">
                  <c:v>0.36249999999999999</c:v>
                </c:pt>
                <c:pt idx="14">
                  <c:v>0.36449999999999999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1-43E2-A9E3-224165CC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85024"/>
        <c:axId val="194386560"/>
      </c:lineChart>
      <c:catAx>
        <c:axId val="1943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386560"/>
        <c:crosses val="autoZero"/>
        <c:auto val="1"/>
        <c:lblAlgn val="ctr"/>
        <c:lblOffset val="100"/>
        <c:noMultiLvlLbl val="0"/>
      </c:catAx>
      <c:valAx>
        <c:axId val="1943865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43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layout>
        <c:manualLayout>
          <c:xMode val="edge"/>
          <c:yMode val="edge"/>
          <c:x val="0.17715649379977769"/>
          <c:y val="2.30111816223644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71341021534718"/>
          <c:y val="0.20057403919560945"/>
          <c:w val="0.53526471381409513"/>
          <c:h val="0.58724915342918416"/>
        </c:manualLayout>
      </c:layout>
      <c:lineChart>
        <c:grouping val="stacked"/>
        <c:varyColors val="0"/>
        <c:ser>
          <c:idx val="0"/>
          <c:order val="0"/>
          <c:tx>
            <c:strRef>
              <c:f>'Avg Return and Risk'!$C$8</c:f>
              <c:strCache>
                <c:ptCount val="1"/>
                <c:pt idx="0">
                  <c:v>Company 2(TURISM FELIX S.A.)</c:v>
                </c:pt>
              </c:strCache>
            </c:strRef>
          </c:tx>
          <c:marker>
            <c:symbol val="none"/>
          </c:marker>
          <c:cat>
            <c:strRef>
              <c:f>'Avg Return and Risk'!$A$9:$A$23</c:f>
              <c:strCache>
                <c:ptCount val="15"/>
                <c:pt idx="0">
                  <c:v>25.11.2020</c:v>
                </c:pt>
                <c:pt idx="1">
                  <c:v>26.11.2020</c:v>
                </c:pt>
                <c:pt idx="2">
                  <c:v>27.11.2020</c:v>
                </c:pt>
                <c:pt idx="3">
                  <c:v>2.12.2020</c:v>
                </c:pt>
                <c:pt idx="4">
                  <c:v>3.12.2020</c:v>
                </c:pt>
                <c:pt idx="5">
                  <c:v>4.12.2020</c:v>
                </c:pt>
                <c:pt idx="6">
                  <c:v>7.12.2020</c:v>
                </c:pt>
                <c:pt idx="7">
                  <c:v>8.12.2020</c:v>
                </c:pt>
                <c:pt idx="8">
                  <c:v>9.12.2020</c:v>
                </c:pt>
                <c:pt idx="9">
                  <c:v>10.12.2020</c:v>
                </c:pt>
                <c:pt idx="10">
                  <c:v>11.12.2020</c:v>
                </c:pt>
                <c:pt idx="11">
                  <c:v>14.12.2020</c:v>
                </c:pt>
                <c:pt idx="12">
                  <c:v>15.12.2020</c:v>
                </c:pt>
                <c:pt idx="13">
                  <c:v>16.12.2020</c:v>
                </c:pt>
                <c:pt idx="14">
                  <c:v>17.12.2020</c:v>
                </c:pt>
              </c:strCache>
            </c:strRef>
          </c:cat>
          <c:val>
            <c:numRef>
              <c:f>'Avg Return and Risk'!$C$9:$C$23</c:f>
              <c:numCache>
                <c:formatCode>#,##0.0000</c:formatCode>
                <c:ptCount val="15"/>
                <c:pt idx="0">
                  <c:v>0.33200000000000002</c:v>
                </c:pt>
                <c:pt idx="1">
                  <c:v>0.33200000000000002</c:v>
                </c:pt>
                <c:pt idx="2">
                  <c:v>0.318</c:v>
                </c:pt>
                <c:pt idx="3">
                  <c:v>0.318</c:v>
                </c:pt>
                <c:pt idx="4">
                  <c:v>0.316</c:v>
                </c:pt>
                <c:pt idx="5">
                  <c:v>0.33</c:v>
                </c:pt>
                <c:pt idx="6">
                  <c:v>0.314</c:v>
                </c:pt>
                <c:pt idx="7">
                  <c:v>0.33200000000000002</c:v>
                </c:pt>
                <c:pt idx="8">
                  <c:v>0.314</c:v>
                </c:pt>
                <c:pt idx="9">
                  <c:v>0.316</c:v>
                </c:pt>
                <c:pt idx="10">
                  <c:v>0.316</c:v>
                </c:pt>
                <c:pt idx="11">
                  <c:v>0.316</c:v>
                </c:pt>
                <c:pt idx="12">
                  <c:v>0.314</c:v>
                </c:pt>
                <c:pt idx="13">
                  <c:v>0.318</c:v>
                </c:pt>
                <c:pt idx="1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8-4314-AB73-8C3CAE8BE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15232"/>
        <c:axId val="194417024"/>
      </c:lineChart>
      <c:catAx>
        <c:axId val="19441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17024"/>
        <c:crosses val="autoZero"/>
        <c:auto val="1"/>
        <c:lblAlgn val="ctr"/>
        <c:lblOffset val="100"/>
        <c:noMultiLvlLbl val="0"/>
      </c:catAx>
      <c:valAx>
        <c:axId val="19441702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19441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36500045904801"/>
          <c:y val="0.49227660002683482"/>
          <c:w val="0.30337488141016344"/>
          <c:h val="0.1437935530751670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'Avg Return and Risk'!$D$8</c:f>
              <c:strCache>
                <c:ptCount val="1"/>
                <c:pt idx="0">
                  <c:v>Company 3 (AEROSTAR S.A. )</c:v>
                </c:pt>
              </c:strCache>
            </c:strRef>
          </c:tx>
          <c:marker>
            <c:symbol val="none"/>
          </c:marker>
          <c:cat>
            <c:strRef>
              <c:f>'Avg Return and Risk'!$A$9:$A$23</c:f>
              <c:strCache>
                <c:ptCount val="15"/>
                <c:pt idx="0">
                  <c:v>25.11.2020</c:v>
                </c:pt>
                <c:pt idx="1">
                  <c:v>26.11.2020</c:v>
                </c:pt>
                <c:pt idx="2">
                  <c:v>27.11.2020</c:v>
                </c:pt>
                <c:pt idx="3">
                  <c:v>2.12.2020</c:v>
                </c:pt>
                <c:pt idx="4">
                  <c:v>3.12.2020</c:v>
                </c:pt>
                <c:pt idx="5">
                  <c:v>4.12.2020</c:v>
                </c:pt>
                <c:pt idx="6">
                  <c:v>7.12.2020</c:v>
                </c:pt>
                <c:pt idx="7">
                  <c:v>8.12.2020</c:v>
                </c:pt>
                <c:pt idx="8">
                  <c:v>9.12.2020</c:v>
                </c:pt>
                <c:pt idx="9">
                  <c:v>10.12.2020</c:v>
                </c:pt>
                <c:pt idx="10">
                  <c:v>11.12.2020</c:v>
                </c:pt>
                <c:pt idx="11">
                  <c:v>14.12.2020</c:v>
                </c:pt>
                <c:pt idx="12">
                  <c:v>15.12.2020</c:v>
                </c:pt>
                <c:pt idx="13">
                  <c:v>16.12.2020</c:v>
                </c:pt>
                <c:pt idx="14">
                  <c:v>17.12.2020</c:v>
                </c:pt>
              </c:strCache>
            </c:strRef>
          </c:cat>
          <c:val>
            <c:numRef>
              <c:f>'Avg Return and Risk'!$D$9:$D$23</c:f>
              <c:numCache>
                <c:formatCode>#,##0.0000</c:formatCode>
                <c:ptCount val="15"/>
                <c:pt idx="0">
                  <c:v>4.0599999999999996</c:v>
                </c:pt>
                <c:pt idx="1">
                  <c:v>4.1399999999999997</c:v>
                </c:pt>
                <c:pt idx="2">
                  <c:v>4.18</c:v>
                </c:pt>
                <c:pt idx="3">
                  <c:v>4.2</c:v>
                </c:pt>
                <c:pt idx="4">
                  <c:v>4.18</c:v>
                </c:pt>
                <c:pt idx="5">
                  <c:v>4.22</c:v>
                </c:pt>
                <c:pt idx="6">
                  <c:v>4.1399999999999997</c:v>
                </c:pt>
                <c:pt idx="7">
                  <c:v>4.3</c:v>
                </c:pt>
                <c:pt idx="8">
                  <c:v>4.24</c:v>
                </c:pt>
                <c:pt idx="9">
                  <c:v>4.28</c:v>
                </c:pt>
                <c:pt idx="10">
                  <c:v>4.3</c:v>
                </c:pt>
                <c:pt idx="11">
                  <c:v>4.28</c:v>
                </c:pt>
                <c:pt idx="12">
                  <c:v>4.28</c:v>
                </c:pt>
                <c:pt idx="13">
                  <c:v>4.26</c:v>
                </c:pt>
                <c:pt idx="1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0-4470-B12A-1CDF9799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23808"/>
        <c:axId val="199701248"/>
      </c:lineChart>
      <c:catAx>
        <c:axId val="19442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701248"/>
        <c:crosses val="autoZero"/>
        <c:auto val="1"/>
        <c:lblAlgn val="ctr"/>
        <c:lblOffset val="100"/>
        <c:noMultiLvlLbl val="0"/>
      </c:catAx>
      <c:valAx>
        <c:axId val="199701248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1944238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i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2</xdr:row>
      <xdr:rowOff>89808</xdr:rowOff>
    </xdr:from>
    <xdr:to>
      <xdr:col>3</xdr:col>
      <xdr:colOff>356508</xdr:colOff>
      <xdr:row>6</xdr:row>
      <xdr:rowOff>21773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939143" y="459922"/>
          <a:ext cx="2947308" cy="6721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STOCK PRICES</a:t>
          </a:r>
        </a:p>
      </xdr:txBody>
    </xdr:sp>
    <xdr:clientData/>
  </xdr:twoCellAnchor>
  <xdr:twoCellAnchor>
    <xdr:from>
      <xdr:col>5</xdr:col>
      <xdr:colOff>1330782</xdr:colOff>
      <xdr:row>2</xdr:row>
      <xdr:rowOff>157842</xdr:rowOff>
    </xdr:from>
    <xdr:to>
      <xdr:col>8</xdr:col>
      <xdr:colOff>1</xdr:colOff>
      <xdr:row>6</xdr:row>
      <xdr:rowOff>62592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039353" y="527956"/>
          <a:ext cx="3001734" cy="6449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STOCK</a:t>
          </a:r>
          <a:r>
            <a:rPr lang="en-US" sz="3600" baseline="0"/>
            <a:t> Analysis</a:t>
          </a:r>
          <a:endParaRPr lang="en-US" sz="3600"/>
        </a:p>
      </xdr:txBody>
    </xdr:sp>
    <xdr:clientData/>
  </xdr:twoCellAnchor>
  <xdr:twoCellAnchor>
    <xdr:from>
      <xdr:col>2</xdr:col>
      <xdr:colOff>435429</xdr:colOff>
      <xdr:row>26</xdr:row>
      <xdr:rowOff>54429</xdr:rowOff>
    </xdr:from>
    <xdr:to>
      <xdr:col>5</xdr:col>
      <xdr:colOff>285751</xdr:colOff>
      <xdr:row>29</xdr:row>
      <xdr:rowOff>108857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932465" y="5075465"/>
          <a:ext cx="4708072" cy="639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400"/>
            <a:t>STOCK PRICE EVOLUTION</a:t>
          </a:r>
        </a:p>
      </xdr:txBody>
    </xdr:sp>
    <xdr:clientData/>
  </xdr:twoCellAnchor>
  <xdr:twoCellAnchor>
    <xdr:from>
      <xdr:col>1</xdr:col>
      <xdr:colOff>299359</xdr:colOff>
      <xdr:row>30</xdr:row>
      <xdr:rowOff>54427</xdr:rowOff>
    </xdr:from>
    <xdr:to>
      <xdr:col>3</xdr:col>
      <xdr:colOff>1020538</xdr:colOff>
      <xdr:row>44</xdr:row>
      <xdr:rowOff>65314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1006927</xdr:colOff>
      <xdr:row>30</xdr:row>
      <xdr:rowOff>54428</xdr:rowOff>
    </xdr:from>
    <xdr:to>
      <xdr:col>6</xdr:col>
      <xdr:colOff>1156607</xdr:colOff>
      <xdr:row>44</xdr:row>
      <xdr:rowOff>51706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408214</xdr:colOff>
      <xdr:row>44</xdr:row>
      <xdr:rowOff>29933</xdr:rowOff>
    </xdr:from>
    <xdr:to>
      <xdr:col>5</xdr:col>
      <xdr:colOff>612322</xdr:colOff>
      <xdr:row>60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B884-2CA4-401A-A7C1-23C1B0297FD7}">
  <dimension ref="A1:F14"/>
  <sheetViews>
    <sheetView workbookViewId="0">
      <selection activeCell="D11" sqref="D11"/>
    </sheetView>
  </sheetViews>
  <sheetFormatPr defaultRowHeight="14.4" x14ac:dyDescent="0.3"/>
  <cols>
    <col min="1" max="2" width="27.77734375" customWidth="1"/>
    <col min="3" max="3" width="27.5546875" customWidth="1"/>
    <col min="4" max="4" width="26.44140625" customWidth="1"/>
    <col min="6" max="6" width="16.77734375" customWidth="1"/>
  </cols>
  <sheetData>
    <row r="1" spans="1:6" x14ac:dyDescent="0.3">
      <c r="A1" s="38"/>
      <c r="B1" s="24" t="s">
        <v>0</v>
      </c>
      <c r="C1" s="24" t="s">
        <v>1</v>
      </c>
      <c r="D1" s="24" t="s">
        <v>2</v>
      </c>
    </row>
    <row r="2" spans="1:6" x14ac:dyDescent="0.3">
      <c r="A2" s="24" t="s">
        <v>0</v>
      </c>
      <c r="B2" s="4">
        <f>VARP('Avg Return and Risk'!$B$10:$B$23)</f>
        <v>6.1849489795918471E-6</v>
      </c>
      <c r="C2" s="4"/>
      <c r="D2" s="4"/>
    </row>
    <row r="3" spans="1:6" x14ac:dyDescent="0.3">
      <c r="A3" s="24" t="s">
        <v>1</v>
      </c>
      <c r="B3" s="4">
        <v>6.6836734693877705E-7</v>
      </c>
      <c r="C3" s="4">
        <f>VARP('Avg Return and Risk'!$C$10:$C$23)</f>
        <v>4.0673469387755161E-5</v>
      </c>
      <c r="D3" s="4"/>
    </row>
    <row r="4" spans="1:6" ht="15" thickBot="1" x14ac:dyDescent="0.35">
      <c r="A4" s="24" t="s">
        <v>2</v>
      </c>
      <c r="B4" s="39">
        <v>3.8775510204081844E-5</v>
      </c>
      <c r="C4" s="39">
        <v>-3.9183673469388439E-5</v>
      </c>
      <c r="D4" s="39">
        <f>VARP('Avg Return and Risk'!$D$10:$D$23)</f>
        <v>2.9551020408163384E-3</v>
      </c>
    </row>
    <row r="6" spans="1:6" x14ac:dyDescent="0.3">
      <c r="B6" s="24" t="s">
        <v>0</v>
      </c>
      <c r="C6" s="24" t="s">
        <v>1</v>
      </c>
      <c r="D6" s="24" t="s">
        <v>2</v>
      </c>
    </row>
    <row r="7" spans="1:6" x14ac:dyDescent="0.3">
      <c r="A7" s="24" t="s">
        <v>0</v>
      </c>
      <c r="B7" s="40">
        <v>6.1849489795918471E-6</v>
      </c>
      <c r="C7" s="40">
        <v>6.6836734693877705E-7</v>
      </c>
      <c r="D7" s="40">
        <v>3.8775510204081844E-5</v>
      </c>
    </row>
    <row r="8" spans="1:6" x14ac:dyDescent="0.3">
      <c r="A8" s="24" t="s">
        <v>1</v>
      </c>
      <c r="B8" s="40"/>
      <c r="C8" s="40">
        <v>4.0673469387755161E-5</v>
      </c>
      <c r="D8" s="40">
        <v>-3.9183673469388439E-5</v>
      </c>
    </row>
    <row r="9" spans="1:6" x14ac:dyDescent="0.3">
      <c r="A9" s="24" t="s">
        <v>2</v>
      </c>
      <c r="B9" s="40"/>
      <c r="C9" s="40"/>
      <c r="D9" s="40">
        <v>2.9551020408163384E-3</v>
      </c>
    </row>
    <row r="10" spans="1:6" ht="15" thickBot="1" x14ac:dyDescent="0.35"/>
    <row r="11" spans="1:6" x14ac:dyDescent="0.3">
      <c r="A11" s="42"/>
      <c r="B11" s="43" t="s">
        <v>0</v>
      </c>
      <c r="C11" s="43" t="s">
        <v>1</v>
      </c>
      <c r="D11" s="44" t="s">
        <v>2</v>
      </c>
    </row>
    <row r="12" spans="1:6" x14ac:dyDescent="0.3">
      <c r="A12" s="45" t="s">
        <v>0</v>
      </c>
      <c r="B12" s="46">
        <f>IF(B2="",B7,B2)</f>
        <v>6.1849489795918471E-6</v>
      </c>
      <c r="C12" s="46">
        <f t="shared" ref="C12:D14" si="0">IF(C2="",C7,C2)</f>
        <v>6.6836734693877705E-7</v>
      </c>
      <c r="D12" s="47">
        <f t="shared" si="0"/>
        <v>3.8775510204081844E-5</v>
      </c>
    </row>
    <row r="13" spans="1:6" ht="18" x14ac:dyDescent="0.35">
      <c r="A13" s="45" t="s">
        <v>1</v>
      </c>
      <c r="B13" s="46">
        <f>IF(B3="",B8,B3)</f>
        <v>6.6836734693877705E-7</v>
      </c>
      <c r="C13" s="46">
        <f t="shared" si="0"/>
        <v>4.0673469387755161E-5</v>
      </c>
      <c r="D13" s="47">
        <f t="shared" si="0"/>
        <v>-3.9183673469388439E-5</v>
      </c>
      <c r="F13" s="41" t="s">
        <v>17</v>
      </c>
    </row>
    <row r="14" spans="1:6" ht="15" thickBot="1" x14ac:dyDescent="0.35">
      <c r="A14" s="48" t="s">
        <v>2</v>
      </c>
      <c r="B14" s="49">
        <f>IF(B4="",B9,B4)</f>
        <v>3.8775510204081844E-5</v>
      </c>
      <c r="C14" s="49">
        <f t="shared" si="0"/>
        <v>-3.9183673469388439E-5</v>
      </c>
      <c r="D14" s="50">
        <f t="shared" si="0"/>
        <v>2.9551020408163384E-3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abSelected="1" zoomScale="70" zoomScaleNormal="70" workbookViewId="0">
      <selection activeCell="J42" sqref="J42"/>
    </sheetView>
  </sheetViews>
  <sheetFormatPr defaultRowHeight="14.4" x14ac:dyDescent="0.3"/>
  <cols>
    <col min="1" max="1" width="23.88671875" customWidth="1"/>
    <col min="2" max="2" width="28.5546875" customWidth="1"/>
    <col min="3" max="3" width="28.109375" customWidth="1"/>
    <col min="4" max="4" width="26.88671875" customWidth="1"/>
    <col min="5" max="5" width="19.5546875" customWidth="1"/>
    <col min="6" max="6" width="22.88671875" customWidth="1"/>
    <col min="7" max="7" width="20" customWidth="1"/>
    <col min="8" max="8" width="20.33203125" bestFit="1" customWidth="1"/>
    <col min="9" max="9" width="27.33203125" customWidth="1"/>
    <col min="10" max="10" width="14.5546875" customWidth="1"/>
    <col min="11" max="11" width="12.44140625" customWidth="1"/>
    <col min="12" max="12" width="27.6640625" customWidth="1"/>
    <col min="13" max="13" width="21.109375" customWidth="1"/>
    <col min="14" max="14" width="38.5546875" customWidth="1"/>
    <col min="15" max="15" width="29" customWidth="1"/>
    <col min="16" max="16" width="27.88671875" customWidth="1"/>
    <col min="17" max="17" width="26.33203125" customWidth="1"/>
    <col min="18" max="18" width="30" customWidth="1"/>
    <col min="19" max="19" width="31.6640625" customWidth="1"/>
  </cols>
  <sheetData>
    <row r="1" spans="1:18" x14ac:dyDescent="0.3">
      <c r="H1" s="1"/>
      <c r="I1" s="1"/>
      <c r="N1" s="3"/>
      <c r="O1" s="3"/>
      <c r="P1" s="3"/>
      <c r="Q1" s="3"/>
    </row>
    <row r="2" spans="1:18" x14ac:dyDescent="0.3">
      <c r="M2" s="2"/>
      <c r="N2" s="6"/>
      <c r="O2" s="3"/>
      <c r="P2" s="3"/>
      <c r="Q2" s="3"/>
    </row>
    <row r="3" spans="1:18" x14ac:dyDescent="0.3">
      <c r="M3" s="14"/>
      <c r="N3" s="1"/>
      <c r="O3" s="1"/>
      <c r="P3" s="1"/>
      <c r="Q3" s="1"/>
    </row>
    <row r="4" spans="1:18" x14ac:dyDescent="0.3">
      <c r="N4" s="3"/>
      <c r="O4" s="3"/>
      <c r="P4" s="3"/>
      <c r="Q4" s="3"/>
    </row>
    <row r="5" spans="1:18" x14ac:dyDescent="0.3">
      <c r="N5" s="3"/>
      <c r="O5" s="3"/>
      <c r="P5" s="3"/>
      <c r="Q5" s="3"/>
    </row>
    <row r="6" spans="1:18" x14ac:dyDescent="0.3">
      <c r="N6" s="3"/>
      <c r="O6" s="3"/>
      <c r="P6" s="3"/>
      <c r="Q6" s="3"/>
    </row>
    <row r="7" spans="1:18" x14ac:dyDescent="0.3">
      <c r="N7" s="3"/>
      <c r="O7" s="3"/>
      <c r="P7" s="3"/>
      <c r="Q7" s="3"/>
    </row>
    <row r="8" spans="1:18" x14ac:dyDescent="0.3">
      <c r="A8" s="23" t="s">
        <v>3</v>
      </c>
      <c r="B8" s="24" t="s">
        <v>0</v>
      </c>
      <c r="C8" s="24" t="s">
        <v>1</v>
      </c>
      <c r="D8" s="24" t="s">
        <v>2</v>
      </c>
      <c r="E8" s="25" t="s">
        <v>5</v>
      </c>
      <c r="F8" s="25" t="s">
        <v>6</v>
      </c>
      <c r="G8" s="25" t="s">
        <v>7</v>
      </c>
      <c r="H8" s="31" t="s">
        <v>8</v>
      </c>
      <c r="I8" s="31" t="s">
        <v>9</v>
      </c>
      <c r="J8" s="31" t="s">
        <v>10</v>
      </c>
      <c r="K8" s="5"/>
      <c r="L8" s="5"/>
      <c r="M8" s="8"/>
      <c r="N8" s="18"/>
      <c r="O8" s="37"/>
      <c r="P8" s="37"/>
      <c r="Q8" s="37"/>
      <c r="R8" s="27"/>
    </row>
    <row r="9" spans="1:18" x14ac:dyDescent="0.3">
      <c r="A9" t="s">
        <v>32</v>
      </c>
      <c r="B9" s="11">
        <v>0.35799999999999998</v>
      </c>
      <c r="C9" s="12">
        <v>0.33200000000000002</v>
      </c>
      <c r="D9" s="13">
        <v>4.0599999999999996</v>
      </c>
      <c r="E9" s="22">
        <f>AVERAGE(B9:B23)</f>
        <v>0.36023333333333324</v>
      </c>
      <c r="F9" s="22">
        <f t="shared" ref="F9:G9" si="0">AVERAGE(C9:C23)</f>
        <v>0.32039999999999996</v>
      </c>
      <c r="G9" s="22">
        <f t="shared" si="0"/>
        <v>4.2173333333333334</v>
      </c>
      <c r="H9" s="21">
        <f>_xlfn.STDEV.S(B9:B23)</f>
        <v>2.5625508125043449E-3</v>
      </c>
      <c r="I9" s="21">
        <f>_xlfn.STDEV.S(C9:C23)</f>
        <v>7.1394277481762252E-3</v>
      </c>
      <c r="J9" s="21">
        <f>_xlfn.STDEV.S(D9:D23)</f>
        <v>6.9638522453623536E-2</v>
      </c>
      <c r="K9" s="20"/>
      <c r="L9" s="20"/>
      <c r="M9" s="5"/>
      <c r="N9" s="37"/>
      <c r="O9" s="15"/>
      <c r="P9" s="15"/>
      <c r="Q9" s="15"/>
      <c r="R9" s="30"/>
    </row>
    <row r="10" spans="1:18" x14ac:dyDescent="0.3">
      <c r="A10" t="s">
        <v>18</v>
      </c>
      <c r="B10" s="11">
        <v>0.35799999999999998</v>
      </c>
      <c r="C10" s="12">
        <v>0.33200000000000002</v>
      </c>
      <c r="D10" s="13">
        <v>4.1399999999999997</v>
      </c>
      <c r="I10" s="5"/>
      <c r="J10" s="20"/>
      <c r="K10" s="20"/>
      <c r="L10" s="20"/>
      <c r="M10" s="5"/>
      <c r="N10" s="37"/>
      <c r="O10" s="16"/>
      <c r="P10" s="16"/>
      <c r="Q10" s="16"/>
      <c r="R10" s="30"/>
    </row>
    <row r="11" spans="1:18" x14ac:dyDescent="0.3">
      <c r="A11" t="s">
        <v>19</v>
      </c>
      <c r="B11" s="11">
        <v>0.35649999999999998</v>
      </c>
      <c r="C11" s="12">
        <v>0.318</v>
      </c>
      <c r="D11" s="13">
        <v>4.18</v>
      </c>
      <c r="E11" s="23" t="s">
        <v>11</v>
      </c>
      <c r="F11" s="23" t="s">
        <v>12</v>
      </c>
      <c r="G11" s="23" t="s">
        <v>13</v>
      </c>
      <c r="I11" s="5"/>
      <c r="J11" s="19"/>
      <c r="K11" s="8"/>
      <c r="L11" s="8"/>
      <c r="M11" s="5"/>
      <c r="N11" s="37"/>
      <c r="O11" s="15"/>
      <c r="P11" s="15"/>
      <c r="Q11" s="15"/>
      <c r="R11" s="30"/>
    </row>
    <row r="12" spans="1:18" x14ac:dyDescent="0.3">
      <c r="A12" t="s">
        <v>20</v>
      </c>
      <c r="B12" s="11">
        <v>0.35699999999999998</v>
      </c>
      <c r="C12" s="12">
        <v>0.318</v>
      </c>
      <c r="D12" s="13">
        <v>4.2</v>
      </c>
      <c r="E12" s="32">
        <v>0.39</v>
      </c>
      <c r="F12" s="32">
        <v>0.01</v>
      </c>
      <c r="G12" s="32">
        <v>0.6</v>
      </c>
      <c r="I12" s="35"/>
      <c r="J12" s="19"/>
      <c r="K12" s="8"/>
      <c r="L12" s="8"/>
      <c r="N12" s="37"/>
      <c r="O12" s="52"/>
      <c r="P12" s="17"/>
      <c r="Q12" s="18"/>
      <c r="R12" s="36"/>
    </row>
    <row r="13" spans="1:18" x14ac:dyDescent="0.3">
      <c r="A13" t="s">
        <v>21</v>
      </c>
      <c r="B13" s="11">
        <v>0.35949999999999999</v>
      </c>
      <c r="C13" s="12">
        <v>0.316</v>
      </c>
      <c r="D13" s="13">
        <v>4.18</v>
      </c>
      <c r="E13" s="21"/>
      <c r="F13" s="21"/>
      <c r="G13" s="21"/>
      <c r="I13" s="35"/>
      <c r="J13" s="19"/>
      <c r="K13" s="8"/>
      <c r="L13" s="8"/>
      <c r="N13" s="51"/>
      <c r="O13" s="51"/>
      <c r="P13" s="18"/>
      <c r="Q13" s="18"/>
      <c r="R13" s="36"/>
    </row>
    <row r="14" spans="1:18" x14ac:dyDescent="0.3">
      <c r="A14" t="s">
        <v>22</v>
      </c>
      <c r="B14" s="11">
        <v>0.36399999999999999</v>
      </c>
      <c r="C14" s="12">
        <v>0.33</v>
      </c>
      <c r="D14" s="13">
        <v>4.22</v>
      </c>
      <c r="E14" s="33" t="s">
        <v>14</v>
      </c>
      <c r="F14" s="33" t="s">
        <v>15</v>
      </c>
      <c r="G14" s="33" t="s">
        <v>16</v>
      </c>
      <c r="I14" s="35"/>
      <c r="J14" s="7"/>
      <c r="K14" s="7"/>
      <c r="L14" s="7"/>
      <c r="N14" s="37"/>
      <c r="O14" s="53"/>
      <c r="P14" s="18"/>
      <c r="Q14" s="51"/>
      <c r="R14" s="36"/>
    </row>
    <row r="15" spans="1:18" x14ac:dyDescent="0.3">
      <c r="A15" t="s">
        <v>23</v>
      </c>
      <c r="B15" s="11">
        <v>0.36</v>
      </c>
      <c r="C15" s="12">
        <v>0.314</v>
      </c>
      <c r="D15" s="13">
        <v>4.1399999999999997</v>
      </c>
      <c r="E15" s="21">
        <f>E12*E9</f>
        <v>0.14049099999999998</v>
      </c>
      <c r="F15" s="21">
        <f>F12*F9</f>
        <v>3.2039999999999998E-3</v>
      </c>
      <c r="G15" s="21">
        <f>G12*G9</f>
        <v>2.5303999999999998</v>
      </c>
      <c r="N15" s="37"/>
      <c r="O15" s="54"/>
      <c r="P15" s="51"/>
      <c r="Q15" s="18"/>
      <c r="R15" s="36"/>
    </row>
    <row r="16" spans="1:18" x14ac:dyDescent="0.3">
      <c r="A16" t="s">
        <v>24</v>
      </c>
      <c r="B16" s="11">
        <v>0.36</v>
      </c>
      <c r="C16" s="12">
        <v>0.33200000000000002</v>
      </c>
      <c r="D16" s="13">
        <v>4.3</v>
      </c>
      <c r="E16" s="21"/>
      <c r="F16" s="21"/>
      <c r="G16" s="21"/>
      <c r="K16" s="8"/>
    </row>
    <row r="17" spans="1:17" x14ac:dyDescent="0.3">
      <c r="A17" t="s">
        <v>25</v>
      </c>
      <c r="B17" s="11">
        <v>0.35949999999999999</v>
      </c>
      <c r="C17" s="12">
        <v>0.314</v>
      </c>
      <c r="D17" s="13">
        <v>4.24</v>
      </c>
      <c r="E17" s="33" t="s">
        <v>4</v>
      </c>
      <c r="F17" s="21"/>
      <c r="G17" s="21"/>
      <c r="K17" s="8"/>
    </row>
    <row r="18" spans="1:17" x14ac:dyDescent="0.3">
      <c r="A18" t="s">
        <v>26</v>
      </c>
      <c r="B18" s="11">
        <v>0.35949999999999999</v>
      </c>
      <c r="C18" s="12">
        <v>0.316</v>
      </c>
      <c r="D18" s="13">
        <v>4.28</v>
      </c>
      <c r="E18" s="21">
        <f>SUM(E15:G15)</f>
        <v>2.6740949999999999</v>
      </c>
      <c r="F18" s="34"/>
      <c r="G18" s="21"/>
      <c r="K18" s="8"/>
      <c r="N18" s="8"/>
      <c r="O18" s="8"/>
      <c r="P18" s="8"/>
      <c r="Q18" s="8"/>
    </row>
    <row r="19" spans="1:17" x14ac:dyDescent="0.3">
      <c r="A19" t="s">
        <v>27</v>
      </c>
      <c r="B19" s="11">
        <v>0.35849999999999999</v>
      </c>
      <c r="C19" s="12">
        <v>0.316</v>
      </c>
      <c r="D19" s="13">
        <v>4.3</v>
      </c>
      <c r="E19" s="21"/>
      <c r="F19" s="21"/>
      <c r="G19" s="21"/>
      <c r="K19" s="8"/>
      <c r="N19" s="8"/>
      <c r="O19" s="8"/>
      <c r="P19" s="8"/>
      <c r="Q19" s="8"/>
    </row>
    <row r="20" spans="1:17" x14ac:dyDescent="0.3">
      <c r="A20" t="s">
        <v>28</v>
      </c>
      <c r="B20" s="11">
        <v>0.36299999999999999</v>
      </c>
      <c r="C20" s="12">
        <v>0.316</v>
      </c>
      <c r="D20" s="13">
        <v>4.28</v>
      </c>
      <c r="E20" s="21"/>
      <c r="F20" s="21"/>
      <c r="G20" s="21"/>
      <c r="K20" s="8"/>
      <c r="N20" s="8"/>
      <c r="O20" s="8"/>
      <c r="P20" s="8"/>
      <c r="Q20" s="8"/>
    </row>
    <row r="21" spans="1:17" x14ac:dyDescent="0.3">
      <c r="A21" t="s">
        <v>29</v>
      </c>
      <c r="B21" s="11">
        <v>0.36299999999999999</v>
      </c>
      <c r="C21" s="12">
        <v>0.314</v>
      </c>
      <c r="D21" s="13">
        <v>4.28</v>
      </c>
      <c r="E21" s="21"/>
      <c r="F21" s="21"/>
      <c r="G21" s="21"/>
      <c r="K21" s="8"/>
      <c r="N21" s="8"/>
      <c r="O21" s="8"/>
      <c r="P21" s="8"/>
      <c r="Q21" s="8"/>
    </row>
    <row r="22" spans="1:17" x14ac:dyDescent="0.3">
      <c r="A22" t="s">
        <v>30</v>
      </c>
      <c r="B22" s="11">
        <v>0.36249999999999999</v>
      </c>
      <c r="C22" s="12">
        <v>0.318</v>
      </c>
      <c r="D22" s="13">
        <v>4.26</v>
      </c>
      <c r="E22" s="21"/>
      <c r="F22" s="21"/>
      <c r="G22" s="21"/>
      <c r="K22" s="8"/>
      <c r="N22" s="8"/>
      <c r="O22" s="8"/>
      <c r="P22" s="26"/>
      <c r="Q22" s="26"/>
    </row>
    <row r="23" spans="1:17" x14ac:dyDescent="0.3">
      <c r="A23" t="s">
        <v>31</v>
      </c>
      <c r="B23" s="11">
        <v>0.36449999999999999</v>
      </c>
      <c r="C23" s="12">
        <v>0.32</v>
      </c>
      <c r="D23" s="13">
        <v>4.2</v>
      </c>
      <c r="E23" s="21"/>
      <c r="F23" s="21"/>
      <c r="G23" s="21"/>
      <c r="K23" s="8"/>
      <c r="N23" s="8"/>
      <c r="O23" s="5"/>
      <c r="P23" s="26"/>
      <c r="Q23" s="27"/>
    </row>
    <row r="24" spans="1:17" x14ac:dyDescent="0.3">
      <c r="N24" s="5"/>
      <c r="O24" s="9"/>
      <c r="P24" s="10"/>
      <c r="Q24" s="28"/>
    </row>
    <row r="25" spans="1:17" x14ac:dyDescent="0.3">
      <c r="N25" s="5"/>
      <c r="O25" s="9"/>
      <c r="P25" s="9"/>
      <c r="Q25" s="9"/>
    </row>
    <row r="26" spans="1:17" x14ac:dyDescent="0.3">
      <c r="N26" s="5"/>
      <c r="O26" s="9"/>
      <c r="P26" s="9"/>
      <c r="Q26" s="9"/>
    </row>
    <row r="27" spans="1:17" x14ac:dyDescent="0.3">
      <c r="N27" s="5"/>
      <c r="O27" s="29"/>
      <c r="P27" s="30"/>
      <c r="Q27" s="30"/>
    </row>
  </sheetData>
  <sortState xmlns:xlrd2="http://schemas.microsoft.com/office/spreadsheetml/2017/richdata2" ref="F9:G23">
    <sortCondition descending="1" ref="G2:G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Variance-Covariance Matrix</vt:lpstr>
      <vt:lpstr>Avg Return and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2021-02-02T18:05:51Z</dcterms:modified>
</cp:coreProperties>
</file>