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\GoogleDrv\"/>
    </mc:Choice>
  </mc:AlternateContent>
  <xr:revisionPtr revIDLastSave="0" documentId="13_ncr:1_{260A1493-ADF0-4843-A7C1-8849133D77AA}" xr6:coauthVersionLast="47" xr6:coauthVersionMax="47" xr10:uidLastSave="{00000000-0000-0000-0000-000000000000}"/>
  <bookViews>
    <workbookView xWindow="-120" yWindow="-120" windowWidth="38640" windowHeight="21240" activeTab="3" xr2:uid="{52EE87B3-F994-4C0D-B819-B7F5F6C0AEF6}"/>
  </bookViews>
  <sheets>
    <sheet name="down" sheetId="3" r:id="rId1"/>
    <sheet name="down-byt-table" sheetId="9" r:id="rId2"/>
    <sheet name="up" sheetId="4" r:id="rId3"/>
    <sheet name="up-byt-table" sheetId="10" r:id="rId4"/>
    <sheet name="Лист2" sheetId="6" r:id="rId5"/>
    <sheet name="measure" sheetId="8" r:id="rId6"/>
  </sheets>
  <definedNames>
    <definedName name="_xlnm._FilterDatabase" localSheetId="1" hidden="1">'down-byt-table'!$A$1:$C$79</definedName>
    <definedName name="_xlnm._FilterDatabase" localSheetId="4" hidden="1">Лист2!$A$1:$K$42</definedName>
    <definedName name="meas">measure!$A$1:$B$239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" i="10" l="1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V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10" i="3"/>
  <c r="V3" i="3"/>
  <c r="V21" i="3"/>
  <c r="V20" i="3"/>
  <c r="V19" i="3"/>
  <c r="V18" i="3"/>
  <c r="V17" i="3"/>
  <c r="V16" i="3"/>
  <c r="V15" i="3"/>
  <c r="V14" i="3"/>
  <c r="V13" i="3"/>
  <c r="V12" i="3"/>
  <c r="V11" i="3"/>
  <c r="V9" i="3"/>
  <c r="V8" i="3"/>
  <c r="V7" i="3"/>
  <c r="V6" i="3"/>
  <c r="V5" i="3"/>
  <c r="V4" i="3"/>
  <c r="Q20" i="4"/>
  <c r="Q19" i="4"/>
  <c r="Q16" i="4"/>
  <c r="Q15" i="4"/>
  <c r="Q12" i="4"/>
  <c r="Q11" i="4"/>
  <c r="Q8" i="4"/>
  <c r="Q7" i="4"/>
  <c r="Q4" i="4"/>
  <c r="Q3" i="4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0" i="4"/>
  <c r="P19" i="4"/>
  <c r="P18" i="4"/>
  <c r="Q18" i="4" s="1"/>
  <c r="P17" i="4"/>
  <c r="Q17" i="4" s="1"/>
  <c r="P16" i="4"/>
  <c r="P15" i="4"/>
  <c r="P14" i="4"/>
  <c r="Q14" i="4" s="1"/>
  <c r="P13" i="4"/>
  <c r="Q13" i="4" s="1"/>
  <c r="P12" i="4"/>
  <c r="P11" i="4"/>
  <c r="P10" i="4"/>
  <c r="Q10" i="4" s="1"/>
  <c r="P9" i="4"/>
  <c r="Q9" i="4" s="1"/>
  <c r="P8" i="4"/>
  <c r="P7" i="4"/>
  <c r="P6" i="4"/>
  <c r="Q6" i="4" s="1"/>
  <c r="P5" i="4"/>
  <c r="Q5" i="4" s="1"/>
  <c r="P4" i="4"/>
  <c r="P3" i="4"/>
  <c r="P2" i="4"/>
  <c r="Q2" i="4" s="1"/>
  <c r="P21" i="4"/>
  <c r="Q21" i="4" s="1"/>
  <c r="I81" i="4"/>
  <c r="J81" i="4" s="1"/>
  <c r="K81" i="4" s="1"/>
  <c r="I80" i="4"/>
  <c r="J80" i="4" s="1"/>
  <c r="K80" i="4" s="1"/>
  <c r="I79" i="4"/>
  <c r="J79" i="4" s="1"/>
  <c r="K79" i="4" s="1"/>
  <c r="I78" i="4"/>
  <c r="J78" i="4" s="1"/>
  <c r="K78" i="4" s="1"/>
  <c r="I77" i="4"/>
  <c r="J77" i="4" s="1"/>
  <c r="K77" i="4" s="1"/>
  <c r="I76" i="4"/>
  <c r="J76" i="4" s="1"/>
  <c r="K76" i="4" s="1"/>
  <c r="I75" i="4"/>
  <c r="J75" i="4" s="1"/>
  <c r="K75" i="4" s="1"/>
  <c r="I74" i="4"/>
  <c r="J74" i="4" s="1"/>
  <c r="K74" i="4" s="1"/>
  <c r="I73" i="4"/>
  <c r="J73" i="4" s="1"/>
  <c r="K73" i="4" s="1"/>
  <c r="I72" i="4"/>
  <c r="J72" i="4" s="1"/>
  <c r="K72" i="4" s="1"/>
  <c r="I71" i="4"/>
  <c r="J71" i="4" s="1"/>
  <c r="K71" i="4" s="1"/>
  <c r="I70" i="4"/>
  <c r="J70" i="4" s="1"/>
  <c r="K70" i="4" s="1"/>
  <c r="I69" i="4"/>
  <c r="J69" i="4" s="1"/>
  <c r="K69" i="4" s="1"/>
  <c r="I68" i="4"/>
  <c r="J68" i="4" s="1"/>
  <c r="K68" i="4" s="1"/>
  <c r="I67" i="4"/>
  <c r="J67" i="4" s="1"/>
  <c r="K67" i="4" s="1"/>
  <c r="I66" i="4"/>
  <c r="J66" i="4" s="1"/>
  <c r="K66" i="4" s="1"/>
  <c r="I65" i="4"/>
  <c r="J65" i="4" s="1"/>
  <c r="K65" i="4" s="1"/>
  <c r="I64" i="4"/>
  <c r="J64" i="4" s="1"/>
  <c r="K64" i="4" s="1"/>
  <c r="I63" i="4"/>
  <c r="J63" i="4" s="1"/>
  <c r="K63" i="4" s="1"/>
  <c r="I62" i="4"/>
  <c r="J62" i="4" s="1"/>
  <c r="K62" i="4" s="1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R66" i="3" s="1"/>
  <c r="Q65" i="3"/>
  <c r="Q64" i="3"/>
  <c r="Q63" i="3"/>
  <c r="Q62" i="3"/>
  <c r="R62" i="3" s="1"/>
  <c r="Q61" i="3"/>
  <c r="Q60" i="3"/>
  <c r="Q59" i="3"/>
  <c r="Q58" i="3"/>
  <c r="R58" i="3" s="1"/>
  <c r="Q57" i="3"/>
  <c r="Q56" i="3"/>
  <c r="Q55" i="3"/>
  <c r="Q54" i="3"/>
  <c r="R54" i="3" s="1"/>
  <c r="Q53" i="3"/>
  <c r="Q52" i="3"/>
  <c r="Q51" i="3"/>
  <c r="Q50" i="3"/>
  <c r="R50" i="3" s="1"/>
  <c r="Q49" i="3"/>
  <c r="Q48" i="3"/>
  <c r="Q47" i="3"/>
  <c r="Q46" i="3"/>
  <c r="Q45" i="3"/>
  <c r="Q44" i="3"/>
  <c r="Q43" i="3"/>
  <c r="Q42" i="3"/>
  <c r="R42" i="3" s="1"/>
  <c r="Q41" i="3"/>
  <c r="Q40" i="3"/>
  <c r="Q39" i="3"/>
  <c r="Q38" i="3"/>
  <c r="R38" i="3" s="1"/>
  <c r="Q37" i="3"/>
  <c r="Q36" i="3"/>
  <c r="Q35" i="3"/>
  <c r="Q34" i="3"/>
  <c r="Q33" i="3"/>
  <c r="Q32" i="3"/>
  <c r="Q31" i="3"/>
  <c r="Q30" i="3"/>
  <c r="R30" i="3" s="1"/>
  <c r="Q29" i="3"/>
  <c r="Q28" i="3"/>
  <c r="Q27" i="3"/>
  <c r="Q26" i="3"/>
  <c r="R26" i="3" s="1"/>
  <c r="Q25" i="3"/>
  <c r="Q24" i="3"/>
  <c r="Q23" i="3"/>
  <c r="Q22" i="3"/>
  <c r="Q21" i="3"/>
  <c r="Q20" i="3"/>
  <c r="Q19" i="3"/>
  <c r="Q18" i="3"/>
  <c r="R18" i="3" s="1"/>
  <c r="Q17" i="3"/>
  <c r="Q16" i="3"/>
  <c r="Q15" i="3"/>
  <c r="Q14" i="3"/>
  <c r="R14" i="3" s="1"/>
  <c r="Q13" i="3"/>
  <c r="Q12" i="3"/>
  <c r="Q11" i="3"/>
  <c r="Q10" i="3"/>
  <c r="R10" i="3" s="1"/>
  <c r="Q9" i="3"/>
  <c r="Q8" i="3"/>
  <c r="Q7" i="3"/>
  <c r="Q6" i="3"/>
  <c r="R6" i="3" s="1"/>
  <c r="Q5" i="3"/>
  <c r="Q4" i="3"/>
  <c r="Q3" i="3"/>
  <c r="Q2" i="3"/>
  <c r="R46" i="3"/>
  <c r="R22" i="3"/>
  <c r="R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4" i="3"/>
  <c r="R67" i="3"/>
  <c r="R65" i="3"/>
  <c r="R63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O29" i="6"/>
  <c r="J46" i="6"/>
  <c r="K46" i="6" s="1"/>
  <c r="I46" i="6"/>
  <c r="J45" i="6"/>
  <c r="K45" i="6" s="1"/>
  <c r="I45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R61" i="3"/>
  <c r="R59" i="3"/>
  <c r="R55" i="3"/>
  <c r="R53" i="3"/>
  <c r="R45" i="3"/>
  <c r="R41" i="3"/>
  <c r="R35" i="3"/>
  <c r="R34" i="3"/>
  <c r="R33" i="3"/>
  <c r="R29" i="3"/>
  <c r="R27" i="3"/>
  <c r="R25" i="3"/>
  <c r="R21" i="3"/>
  <c r="R19" i="3"/>
  <c r="R17" i="3"/>
  <c r="R13" i="3"/>
  <c r="R9" i="3"/>
  <c r="R7" i="3"/>
  <c r="R5" i="3"/>
  <c r="R51" i="3"/>
  <c r="R39" i="3"/>
  <c r="R23" i="3"/>
  <c r="R3" i="3"/>
  <c r="R60" i="3"/>
  <c r="R57" i="3"/>
  <c r="R56" i="3"/>
  <c r="R52" i="3"/>
  <c r="R49" i="3"/>
  <c r="R48" i="3"/>
  <c r="R47" i="3"/>
  <c r="R44" i="3"/>
  <c r="R43" i="3"/>
  <c r="R40" i="3"/>
  <c r="R37" i="3"/>
  <c r="R36" i="3"/>
  <c r="R32" i="3"/>
  <c r="R31" i="3"/>
  <c r="R28" i="3"/>
  <c r="R24" i="3"/>
  <c r="R20" i="3"/>
  <c r="R16" i="3"/>
  <c r="R15" i="3"/>
  <c r="R12" i="3"/>
  <c r="R11" i="3"/>
  <c r="R8" i="3"/>
  <c r="R4" i="3"/>
  <c r="I61" i="4"/>
  <c r="F61" i="4"/>
  <c r="I60" i="4"/>
  <c r="F60" i="4"/>
  <c r="I59" i="4"/>
  <c r="F59" i="4"/>
  <c r="I58" i="4"/>
  <c r="F58" i="4"/>
  <c r="I57" i="4"/>
  <c r="F57" i="4"/>
  <c r="I56" i="4"/>
  <c r="F56" i="4"/>
  <c r="I55" i="4"/>
  <c r="F55" i="4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5" i="4"/>
  <c r="F45" i="4"/>
  <c r="I46" i="4"/>
  <c r="F46" i="4"/>
  <c r="I44" i="4"/>
  <c r="F44" i="4"/>
  <c r="I43" i="4"/>
  <c r="F43" i="4"/>
  <c r="I42" i="4"/>
  <c r="F42" i="4"/>
  <c r="I41" i="4"/>
  <c r="F41" i="4"/>
  <c r="I40" i="4"/>
  <c r="F40" i="4"/>
  <c r="I39" i="4"/>
  <c r="F39" i="4"/>
  <c r="I37" i="4"/>
  <c r="F37" i="4"/>
  <c r="I38" i="4"/>
  <c r="F38" i="4"/>
  <c r="I36" i="4"/>
  <c r="F36" i="4"/>
  <c r="I35" i="4"/>
  <c r="F35" i="4"/>
  <c r="I34" i="4"/>
  <c r="F34" i="4"/>
  <c r="I33" i="4"/>
  <c r="F33" i="4"/>
  <c r="I32" i="4"/>
  <c r="F32" i="4"/>
  <c r="I31" i="4"/>
  <c r="F31" i="4"/>
  <c r="I29" i="4"/>
  <c r="F29" i="4"/>
  <c r="I30" i="4"/>
  <c r="F30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3" i="4"/>
  <c r="F13" i="4"/>
  <c r="I14" i="4"/>
  <c r="F14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I61" i="3"/>
  <c r="I60" i="3"/>
  <c r="I59" i="3"/>
  <c r="I58" i="3"/>
  <c r="I57" i="3"/>
  <c r="I56" i="3"/>
  <c r="I55" i="3"/>
  <c r="I54" i="3"/>
  <c r="I53" i="3"/>
  <c r="I52" i="3"/>
  <c r="I51" i="3"/>
  <c r="I49" i="3"/>
  <c r="I50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3" i="3"/>
  <c r="I34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7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61" i="3"/>
  <c r="F60" i="3"/>
  <c r="F59" i="3"/>
  <c r="F58" i="3"/>
  <c r="F57" i="3"/>
  <c r="F56" i="3"/>
  <c r="F55" i="3"/>
  <c r="F54" i="3"/>
  <c r="F53" i="3"/>
  <c r="F52" i="3"/>
  <c r="F51" i="3"/>
  <c r="F49" i="3"/>
  <c r="F50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3" i="3"/>
  <c r="F34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8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2" i="6" l="1"/>
  <c r="K6" i="6"/>
  <c r="K10" i="6"/>
  <c r="K14" i="6"/>
  <c r="K18" i="6"/>
  <c r="K22" i="6"/>
  <c r="K24" i="6"/>
  <c r="K28" i="6"/>
  <c r="K32" i="6"/>
  <c r="K36" i="6"/>
  <c r="K40" i="6"/>
  <c r="K4" i="6"/>
  <c r="K8" i="6"/>
  <c r="K12" i="6"/>
  <c r="K16" i="6"/>
  <c r="K20" i="6"/>
  <c r="K26" i="6"/>
  <c r="K30" i="6"/>
  <c r="K34" i="6"/>
  <c r="K38" i="6"/>
  <c r="K42" i="6"/>
  <c r="K3" i="6"/>
  <c r="K7" i="6"/>
  <c r="K9" i="6"/>
  <c r="K11" i="6"/>
  <c r="K17" i="6"/>
  <c r="K19" i="6"/>
  <c r="K21" i="6"/>
  <c r="K23" i="6"/>
  <c r="K25" i="6"/>
  <c r="K27" i="6"/>
  <c r="K29" i="6"/>
  <c r="K31" i="6"/>
  <c r="K33" i="6"/>
  <c r="K35" i="6"/>
  <c r="K37" i="6"/>
  <c r="K39" i="6"/>
  <c r="K41" i="6"/>
  <c r="K5" i="6"/>
  <c r="K15" i="6"/>
  <c r="K13" i="6"/>
  <c r="J2" i="4"/>
  <c r="K2" i="4" s="1"/>
  <c r="J4" i="4"/>
  <c r="K4" i="4" s="1"/>
  <c r="J6" i="4"/>
  <c r="K6" i="4" s="1"/>
  <c r="J8" i="4"/>
  <c r="K8" i="4" s="1"/>
  <c r="J10" i="4"/>
  <c r="K10" i="4" s="1"/>
  <c r="J12" i="4"/>
  <c r="K12" i="4" s="1"/>
  <c r="J13" i="4"/>
  <c r="K13" i="4" s="1"/>
  <c r="J16" i="4"/>
  <c r="K16" i="4" s="1"/>
  <c r="J18" i="4"/>
  <c r="K18" i="4" s="1"/>
  <c r="J20" i="4"/>
  <c r="K20" i="4" s="1"/>
  <c r="J22" i="4"/>
  <c r="K22" i="4" s="1"/>
  <c r="J24" i="4"/>
  <c r="K24" i="4" s="1"/>
  <c r="J26" i="4"/>
  <c r="K26" i="4" s="1"/>
  <c r="J28" i="4"/>
  <c r="K28" i="4" s="1"/>
  <c r="J29" i="4"/>
  <c r="K29" i="4" s="1"/>
  <c r="J32" i="4"/>
  <c r="K32" i="4" s="1"/>
  <c r="J34" i="4"/>
  <c r="K34" i="4" s="1"/>
  <c r="J36" i="4"/>
  <c r="K36" i="4" s="1"/>
  <c r="J37" i="4"/>
  <c r="K37" i="4" s="1"/>
  <c r="J40" i="4"/>
  <c r="K40" i="4" s="1"/>
  <c r="J42" i="4"/>
  <c r="K42" i="4" s="1"/>
  <c r="J44" i="4"/>
  <c r="K44" i="4" s="1"/>
  <c r="J45" i="4"/>
  <c r="K45" i="4" s="1"/>
  <c r="J48" i="4"/>
  <c r="K48" i="4" s="1"/>
  <c r="J50" i="4"/>
  <c r="K50" i="4" s="1"/>
  <c r="J52" i="4"/>
  <c r="K52" i="4" s="1"/>
  <c r="J54" i="4"/>
  <c r="K54" i="4" s="1"/>
  <c r="J56" i="4"/>
  <c r="K56" i="4" s="1"/>
  <c r="J58" i="4"/>
  <c r="K58" i="4" s="1"/>
  <c r="J60" i="4"/>
  <c r="K60" i="4" s="1"/>
  <c r="J3" i="4"/>
  <c r="K3" i="4" s="1"/>
  <c r="J5" i="4"/>
  <c r="K5" i="4" s="1"/>
  <c r="J7" i="4"/>
  <c r="K7" i="4" s="1"/>
  <c r="J9" i="4"/>
  <c r="K9" i="4" s="1"/>
  <c r="J11" i="4"/>
  <c r="K11" i="4" s="1"/>
  <c r="J14" i="4"/>
  <c r="K14" i="4" s="1"/>
  <c r="J15" i="4"/>
  <c r="K15" i="4" s="1"/>
  <c r="J17" i="4"/>
  <c r="K17" i="4" s="1"/>
  <c r="J19" i="4"/>
  <c r="K19" i="4" s="1"/>
  <c r="J21" i="4"/>
  <c r="K21" i="4" s="1"/>
  <c r="J23" i="4"/>
  <c r="K23" i="4" s="1"/>
  <c r="J25" i="4"/>
  <c r="K25" i="4" s="1"/>
  <c r="J27" i="4"/>
  <c r="K27" i="4" s="1"/>
  <c r="J30" i="4"/>
  <c r="K30" i="4" s="1"/>
  <c r="J31" i="4"/>
  <c r="K31" i="4" s="1"/>
  <c r="J33" i="4"/>
  <c r="K33" i="4" s="1"/>
  <c r="J35" i="4"/>
  <c r="K35" i="4" s="1"/>
  <c r="J38" i="4"/>
  <c r="K38" i="4" s="1"/>
  <c r="J39" i="4"/>
  <c r="K39" i="4" s="1"/>
  <c r="J41" i="4"/>
  <c r="K41" i="4" s="1"/>
  <c r="J43" i="4"/>
  <c r="K43" i="4" s="1"/>
  <c r="J46" i="4"/>
  <c r="K46" i="4" s="1"/>
  <c r="J47" i="4"/>
  <c r="K47" i="4" s="1"/>
  <c r="J49" i="4"/>
  <c r="K49" i="4" s="1"/>
  <c r="J51" i="4"/>
  <c r="K51" i="4" s="1"/>
  <c r="J53" i="4"/>
  <c r="K53" i="4" s="1"/>
  <c r="J55" i="4"/>
  <c r="K55" i="4" s="1"/>
  <c r="J57" i="4"/>
  <c r="K57" i="4" s="1"/>
  <c r="J59" i="4"/>
  <c r="K59" i="4" s="1"/>
  <c r="J61" i="4"/>
  <c r="K61" i="4" s="1"/>
  <c r="J2" i="3"/>
  <c r="K2" i="3" s="1"/>
  <c r="J4" i="3"/>
  <c r="K4" i="3" s="1"/>
  <c r="J6" i="3"/>
  <c r="K6" i="3" s="1"/>
  <c r="J8" i="3"/>
  <c r="K8" i="3" s="1"/>
  <c r="J10" i="3"/>
  <c r="K10" i="3" s="1"/>
  <c r="J12" i="3"/>
  <c r="K12" i="3" s="1"/>
  <c r="J14" i="3"/>
  <c r="K14" i="3" s="1"/>
  <c r="J16" i="3"/>
  <c r="K16" i="3" s="1"/>
  <c r="J17" i="3"/>
  <c r="K17" i="3" s="1"/>
  <c r="J20" i="3"/>
  <c r="K20" i="3" s="1"/>
  <c r="J22" i="3"/>
  <c r="K22" i="3" s="1"/>
  <c r="J24" i="3"/>
  <c r="K24" i="3" s="1"/>
  <c r="J26" i="3"/>
  <c r="K26" i="3" s="1"/>
  <c r="J28" i="3"/>
  <c r="K28" i="3" s="1"/>
  <c r="J30" i="3"/>
  <c r="K30" i="3" s="1"/>
  <c r="J32" i="3"/>
  <c r="K32" i="3" s="1"/>
  <c r="J33" i="3"/>
  <c r="K33" i="3" s="1"/>
  <c r="J36" i="3"/>
  <c r="K36" i="3" s="1"/>
  <c r="J38" i="3"/>
  <c r="K38" i="3" s="1"/>
  <c r="J40" i="3"/>
  <c r="K40" i="3" s="1"/>
  <c r="J42" i="3"/>
  <c r="K42" i="3" s="1"/>
  <c r="J44" i="3"/>
  <c r="K44" i="3" s="1"/>
  <c r="J46" i="3"/>
  <c r="K46" i="3" s="1"/>
  <c r="J48" i="3"/>
  <c r="K48" i="3" s="1"/>
  <c r="J49" i="3"/>
  <c r="K49" i="3" s="1"/>
  <c r="J52" i="3"/>
  <c r="K52" i="3" s="1"/>
  <c r="J54" i="3"/>
  <c r="K54" i="3" s="1"/>
  <c r="J56" i="3"/>
  <c r="K56" i="3" s="1"/>
  <c r="J58" i="3"/>
  <c r="K58" i="3" s="1"/>
  <c r="J60" i="3"/>
  <c r="K60" i="3" s="1"/>
  <c r="J3" i="3"/>
  <c r="K3" i="3" s="1"/>
  <c r="J5" i="3"/>
  <c r="K5" i="3" s="1"/>
  <c r="J7" i="3"/>
  <c r="K7" i="3" s="1"/>
  <c r="J9" i="3"/>
  <c r="K9" i="3" s="1"/>
  <c r="J11" i="3"/>
  <c r="K11" i="3" s="1"/>
  <c r="J13" i="3"/>
  <c r="K13" i="3" s="1"/>
  <c r="J15" i="3"/>
  <c r="K15" i="3" s="1"/>
  <c r="J18" i="3"/>
  <c r="K18" i="3" s="1"/>
  <c r="J19" i="3"/>
  <c r="K19" i="3" s="1"/>
  <c r="J21" i="3"/>
  <c r="K21" i="3" s="1"/>
  <c r="J23" i="3"/>
  <c r="K23" i="3" s="1"/>
  <c r="J25" i="3"/>
  <c r="K25" i="3" s="1"/>
  <c r="J27" i="3"/>
  <c r="K27" i="3" s="1"/>
  <c r="J29" i="3"/>
  <c r="K29" i="3" s="1"/>
  <c r="J31" i="3"/>
  <c r="K31" i="3" s="1"/>
  <c r="J34" i="3"/>
  <c r="K34" i="3" s="1"/>
  <c r="J35" i="3"/>
  <c r="K35" i="3" s="1"/>
  <c r="J37" i="3"/>
  <c r="K37" i="3" s="1"/>
  <c r="J39" i="3"/>
  <c r="K39" i="3" s="1"/>
  <c r="J41" i="3"/>
  <c r="K41" i="3" s="1"/>
  <c r="J43" i="3"/>
  <c r="K43" i="3" s="1"/>
  <c r="J45" i="3"/>
  <c r="K45" i="3" s="1"/>
  <c r="J47" i="3"/>
  <c r="K47" i="3" s="1"/>
  <c r="J50" i="3"/>
  <c r="K50" i="3" s="1"/>
  <c r="J51" i="3"/>
  <c r="K51" i="3" s="1"/>
  <c r="J53" i="3"/>
  <c r="K53" i="3" s="1"/>
  <c r="J55" i="3"/>
  <c r="K55" i="3" s="1"/>
  <c r="J57" i="3"/>
  <c r="K57" i="3" s="1"/>
  <c r="J59" i="3"/>
  <c r="K59" i="3" s="1"/>
  <c r="J61" i="3"/>
  <c r="K61" i="3" s="1"/>
</calcChain>
</file>

<file path=xl/sharedStrings.xml><?xml version="1.0" encoding="utf-8"?>
<sst xmlns="http://schemas.openxmlformats.org/spreadsheetml/2006/main" count="65" uniqueCount="33">
  <si>
    <t>a0v</t>
  </si>
  <si>
    <t>start</t>
  </si>
  <si>
    <t>end</t>
  </si>
  <si>
    <t xml:space="preserve"> byte</t>
  </si>
  <si>
    <t>v</t>
  </si>
  <si>
    <t>start-s</t>
  </si>
  <si>
    <t>e-s</t>
  </si>
  <si>
    <t>start_ms</t>
  </si>
  <si>
    <t>end_ms</t>
  </si>
  <si>
    <t>dur_ms</t>
  </si>
  <si>
    <t>dir</t>
  </si>
  <si>
    <t>speed grad/s</t>
  </si>
  <si>
    <t>speed_calc</t>
  </si>
  <si>
    <t>diff</t>
  </si>
  <si>
    <t>byte</t>
  </si>
  <si>
    <t>start_m</t>
  </si>
  <si>
    <t>start_s</t>
  </si>
  <si>
    <t>end_m</t>
  </si>
  <si>
    <t>end_s</t>
  </si>
  <si>
    <t>start2</t>
  </si>
  <si>
    <t>end2</t>
  </si>
  <si>
    <t>dur</t>
  </si>
  <si>
    <t>start_sec</t>
  </si>
  <si>
    <t>end_sec</t>
  </si>
  <si>
    <t>y=0.000805040515930x2−0.611219370242547x+119.776857043842281</t>
  </si>
  <si>
    <t>https://arachnoid.com/polysolve/</t>
  </si>
  <si>
    <t>double regress(double x) {
  double terms[] = {
     1.3762263750998270e+002,
    -8.5108736772488736e-001,
     1.8224621955865404e-003,
    -1.3716224613745268e-006
  };
  size_t csz = sizeof terms / sizeof *terms;
  double t = 1;
  double r = 0;
  for (int i = 0; i &lt; csz;i++) {
    r += terms[i] * t;
    t *= x;
  }
  return r;
}
1,3762263750998270e+002*1 -8,5108736772488736e-001*x + 1,8224621955865404e-003*x*x -1,3716224613745268e-006*x*x*x</t>
  </si>
  <si>
    <t>down</t>
  </si>
  <si>
    <t>up</t>
  </si>
  <si>
    <t>"double regress(double x) {
  double terms[] = {
    -3.9222084180623028e+002,
     1.9719667508699341e+000,
    -3.3712554941848546e-003,
     1.9572386600605156e-006
};
  size_t csz = sizeof terms / sizeof *terms;
  double t = 1;
  double r = 0;
  for (int i = 0; i &lt; csz;i++) {
    r += terms[i] * t;
    t *= x;
  }
  return r;
}"      
-3,9222084180623028e+002 + 1,9719667508699341e+000*x -3,3712554941848546e-003*(x^2) + 1,9572386600605156e-006*(x^3)</t>
  </si>
  <si>
    <t>byt</t>
  </si>
  <si>
    <t>byt_meas</t>
  </si>
  <si>
    <t>byt-meas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</si>
</sst>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0" borderId="0" xfId="0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28283551332943E-2"/>
          <c:y val="7.4876579145391475E-2"/>
          <c:w val="0.9424116613522483"/>
          <c:h val="0.89274936447574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down!$P$1</c:f>
              <c:strCache>
                <c:ptCount val="1"/>
                <c:pt idx="0">
                  <c:v>speed grad/s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down!$O$2:$O$81</c:f>
              <c:numCache>
                <c:formatCode>General</c:formatCode>
                <c:ptCount val="80"/>
                <c:pt idx="0">
                  <c:v>128</c:v>
                </c:pt>
                <c:pt idx="1">
                  <c:v>133</c:v>
                </c:pt>
                <c:pt idx="2">
                  <c:v>135</c:v>
                </c:pt>
                <c:pt idx="3">
                  <c:v>140</c:v>
                </c:pt>
                <c:pt idx="4">
                  <c:v>141</c:v>
                </c:pt>
                <c:pt idx="5">
                  <c:v>146</c:v>
                </c:pt>
                <c:pt idx="6">
                  <c:v>148</c:v>
                </c:pt>
                <c:pt idx="7">
                  <c:v>153</c:v>
                </c:pt>
                <c:pt idx="8">
                  <c:v>153</c:v>
                </c:pt>
                <c:pt idx="9">
                  <c:v>157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170</c:v>
                </c:pt>
                <c:pt idx="14">
                  <c:v>173</c:v>
                </c:pt>
                <c:pt idx="15">
                  <c:v>176</c:v>
                </c:pt>
                <c:pt idx="16">
                  <c:v>178</c:v>
                </c:pt>
                <c:pt idx="17">
                  <c:v>181</c:v>
                </c:pt>
                <c:pt idx="18">
                  <c:v>183</c:v>
                </c:pt>
                <c:pt idx="19">
                  <c:v>188</c:v>
                </c:pt>
                <c:pt idx="20">
                  <c:v>189</c:v>
                </c:pt>
                <c:pt idx="21">
                  <c:v>194</c:v>
                </c:pt>
                <c:pt idx="22">
                  <c:v>196</c:v>
                </c:pt>
                <c:pt idx="23">
                  <c:v>201</c:v>
                </c:pt>
                <c:pt idx="24">
                  <c:v>201</c:v>
                </c:pt>
                <c:pt idx="25">
                  <c:v>206</c:v>
                </c:pt>
                <c:pt idx="26">
                  <c:v>208</c:v>
                </c:pt>
                <c:pt idx="27">
                  <c:v>213</c:v>
                </c:pt>
                <c:pt idx="28">
                  <c:v>214</c:v>
                </c:pt>
                <c:pt idx="29">
                  <c:v>218</c:v>
                </c:pt>
                <c:pt idx="30">
                  <c:v>221</c:v>
                </c:pt>
                <c:pt idx="31">
                  <c:v>223</c:v>
                </c:pt>
                <c:pt idx="32">
                  <c:v>226</c:v>
                </c:pt>
                <c:pt idx="33">
                  <c:v>227</c:v>
                </c:pt>
                <c:pt idx="34">
                  <c:v>230</c:v>
                </c:pt>
                <c:pt idx="35">
                  <c:v>234</c:v>
                </c:pt>
                <c:pt idx="36">
                  <c:v>235</c:v>
                </c:pt>
                <c:pt idx="37">
                  <c:v>240</c:v>
                </c:pt>
                <c:pt idx="38">
                  <c:v>243</c:v>
                </c:pt>
                <c:pt idx="39">
                  <c:v>247</c:v>
                </c:pt>
                <c:pt idx="40">
                  <c:v>247</c:v>
                </c:pt>
                <c:pt idx="41">
                  <c:v>252</c:v>
                </c:pt>
                <c:pt idx="42">
                  <c:v>254</c:v>
                </c:pt>
                <c:pt idx="43">
                  <c:v>259</c:v>
                </c:pt>
                <c:pt idx="44">
                  <c:v>260</c:v>
                </c:pt>
                <c:pt idx="45">
                  <c:v>265</c:v>
                </c:pt>
                <c:pt idx="46">
                  <c:v>267</c:v>
                </c:pt>
                <c:pt idx="47">
                  <c:v>271</c:v>
                </c:pt>
                <c:pt idx="48">
                  <c:v>272</c:v>
                </c:pt>
                <c:pt idx="49">
                  <c:v>275</c:v>
                </c:pt>
                <c:pt idx="50">
                  <c:v>278</c:v>
                </c:pt>
                <c:pt idx="51">
                  <c:v>282</c:v>
                </c:pt>
                <c:pt idx="52">
                  <c:v>284</c:v>
                </c:pt>
                <c:pt idx="53">
                  <c:v>288</c:v>
                </c:pt>
                <c:pt idx="54">
                  <c:v>291</c:v>
                </c:pt>
                <c:pt idx="55">
                  <c:v>295</c:v>
                </c:pt>
                <c:pt idx="56">
                  <c:v>295</c:v>
                </c:pt>
                <c:pt idx="57">
                  <c:v>300</c:v>
                </c:pt>
                <c:pt idx="58">
                  <c:v>302</c:v>
                </c:pt>
                <c:pt idx="59">
                  <c:v>307</c:v>
                </c:pt>
                <c:pt idx="60">
                  <c:v>312</c:v>
                </c:pt>
                <c:pt idx="61">
                  <c:v>317</c:v>
                </c:pt>
                <c:pt idx="62">
                  <c:v>318</c:v>
                </c:pt>
                <c:pt idx="63">
                  <c:v>320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330</c:v>
                </c:pt>
                <c:pt idx="68">
                  <c:v>331</c:v>
                </c:pt>
                <c:pt idx="69">
                  <c:v>335</c:v>
                </c:pt>
                <c:pt idx="70">
                  <c:v>338</c:v>
                </c:pt>
                <c:pt idx="71">
                  <c:v>342</c:v>
                </c:pt>
                <c:pt idx="72">
                  <c:v>342</c:v>
                </c:pt>
                <c:pt idx="73">
                  <c:v>347</c:v>
                </c:pt>
                <c:pt idx="74">
                  <c:v>349</c:v>
                </c:pt>
                <c:pt idx="75">
                  <c:v>354</c:v>
                </c:pt>
                <c:pt idx="76">
                  <c:v>355</c:v>
                </c:pt>
                <c:pt idx="77">
                  <c:v>360</c:v>
                </c:pt>
                <c:pt idx="78">
                  <c:v>362</c:v>
                </c:pt>
                <c:pt idx="79">
                  <c:v>367</c:v>
                </c:pt>
              </c:numCache>
            </c:numRef>
          </c:xVal>
          <c:yVal>
            <c:numRef>
              <c:f>down!$P$2:$P$81</c:f>
              <c:numCache>
                <c:formatCode>General</c:formatCode>
                <c:ptCount val="80"/>
                <c:pt idx="0">
                  <c:v>56.390977443609017</c:v>
                </c:pt>
                <c:pt idx="1">
                  <c:v>53.412462908012024</c:v>
                </c:pt>
                <c:pt idx="2">
                  <c:v>53.827751196172343</c:v>
                </c:pt>
                <c:pt idx="3">
                  <c:v>50.139275766016667</c:v>
                </c:pt>
                <c:pt idx="4">
                  <c:v>48.387096774193566</c:v>
                </c:pt>
                <c:pt idx="5">
                  <c:v>48.727666486193982</c:v>
                </c:pt>
                <c:pt idx="6">
                  <c:v>47.770700636942664</c:v>
                </c:pt>
                <c:pt idx="7">
                  <c:v>44.291338582677241</c:v>
                </c:pt>
                <c:pt idx="8">
                  <c:v>45.918367346938922</c:v>
                </c:pt>
                <c:pt idx="9">
                  <c:v>42.273367778299288</c:v>
                </c:pt>
                <c:pt idx="10">
                  <c:v>41.782729805013446</c:v>
                </c:pt>
                <c:pt idx="11">
                  <c:v>40.268456375838682</c:v>
                </c:pt>
                <c:pt idx="12">
                  <c:v>40.286481647269312</c:v>
                </c:pt>
                <c:pt idx="13">
                  <c:v>38.610038610038323</c:v>
                </c:pt>
                <c:pt idx="14">
                  <c:v>38.006756756756836</c:v>
                </c:pt>
                <c:pt idx="15">
                  <c:v>36.900369003689711</c:v>
                </c:pt>
                <c:pt idx="16">
                  <c:v>35.601265822784931</c:v>
                </c:pt>
                <c:pt idx="17">
                  <c:v>35.98560575769644</c:v>
                </c:pt>
                <c:pt idx="18">
                  <c:v>34.682080924855129</c:v>
                </c:pt>
                <c:pt idx="19">
                  <c:v>32.954961552544233</c:v>
                </c:pt>
                <c:pt idx="20">
                  <c:v>32.327586206896648</c:v>
                </c:pt>
                <c:pt idx="21">
                  <c:v>30.99173553719012</c:v>
                </c:pt>
                <c:pt idx="22">
                  <c:v>30.436252959080214</c:v>
                </c:pt>
                <c:pt idx="23">
                  <c:v>29.258777633290322</c:v>
                </c:pt>
                <c:pt idx="24">
                  <c:v>28.920308483290274</c:v>
                </c:pt>
                <c:pt idx="25">
                  <c:v>28.266331658291229</c:v>
                </c:pt>
                <c:pt idx="26">
                  <c:v>27.464144034178187</c:v>
                </c:pt>
                <c:pt idx="27">
                  <c:v>25.996533795494017</c:v>
                </c:pt>
                <c:pt idx="28">
                  <c:v>25.546409310246769</c:v>
                </c:pt>
                <c:pt idx="29">
                  <c:v>24.509803921568459</c:v>
                </c:pt>
                <c:pt idx="30">
                  <c:v>23.603461841070096</c:v>
                </c:pt>
                <c:pt idx="31">
                  <c:v>23.554043444124414</c:v>
                </c:pt>
                <c:pt idx="32">
                  <c:v>22.483137646765325</c:v>
                </c:pt>
                <c:pt idx="33">
                  <c:v>22.321428571428356</c:v>
                </c:pt>
                <c:pt idx="34">
                  <c:v>21.73913043478268</c:v>
                </c:pt>
                <c:pt idx="35">
                  <c:v>20.713463751438304</c:v>
                </c:pt>
                <c:pt idx="36">
                  <c:v>20.394289598912255</c:v>
                </c:pt>
                <c:pt idx="37">
                  <c:v>19.61211592939663</c:v>
                </c:pt>
                <c:pt idx="38">
                  <c:v>18.796992481203411</c:v>
                </c:pt>
                <c:pt idx="39">
                  <c:v>18.061408789885391</c:v>
                </c:pt>
                <c:pt idx="40">
                  <c:v>17.960486928756854</c:v>
                </c:pt>
                <c:pt idx="41">
                  <c:v>16.987542468856166</c:v>
                </c:pt>
                <c:pt idx="42">
                  <c:v>16.492578339747478</c:v>
                </c:pt>
                <c:pt idx="43">
                  <c:v>15.592515592515769</c:v>
                </c:pt>
                <c:pt idx="44">
                  <c:v>15.527950310558875</c:v>
                </c:pt>
                <c:pt idx="45">
                  <c:v>14.600908500973423</c:v>
                </c:pt>
                <c:pt idx="46">
                  <c:v>14.14427157001402</c:v>
                </c:pt>
                <c:pt idx="47">
                  <c:v>13.467005835702544</c:v>
                </c:pt>
                <c:pt idx="48">
                  <c:v>13.365013365013517</c:v>
                </c:pt>
                <c:pt idx="49">
                  <c:v>12.794995735001644</c:v>
                </c:pt>
                <c:pt idx="50">
                  <c:v>12.271611671666111</c:v>
                </c:pt>
                <c:pt idx="51">
                  <c:v>11.580030880082445</c:v>
                </c:pt>
                <c:pt idx="52">
                  <c:v>11.355034065102295</c:v>
                </c:pt>
                <c:pt idx="53">
                  <c:v>10.81730769230748</c:v>
                </c:pt>
                <c:pt idx="54">
                  <c:v>10.407030527289542</c:v>
                </c:pt>
                <c:pt idx="55">
                  <c:v>9.8479045847466793</c:v>
                </c:pt>
                <c:pt idx="56">
                  <c:v>9.7582131627452959</c:v>
                </c:pt>
                <c:pt idx="57">
                  <c:v>9.4309965419679571</c:v>
                </c:pt>
                <c:pt idx="58">
                  <c:v>8.9436549736659146</c:v>
                </c:pt>
                <c:pt idx="59">
                  <c:v>8.3853535824093886</c:v>
                </c:pt>
                <c:pt idx="60">
                  <c:v>7.7566146686201831</c:v>
                </c:pt>
                <c:pt idx="61">
                  <c:v>7.3248148449580821</c:v>
                </c:pt>
                <c:pt idx="62">
                  <c:v>7.2615781829917667</c:v>
                </c:pt>
                <c:pt idx="63">
                  <c:v>7.0104377628914039</c:v>
                </c:pt>
                <c:pt idx="64">
                  <c:v>6.8602789846787253</c:v>
                </c:pt>
                <c:pt idx="65">
                  <c:v>6.6264173170372587</c:v>
                </c:pt>
                <c:pt idx="66">
                  <c:v>6.5832784726793978</c:v>
                </c:pt>
                <c:pt idx="67">
                  <c:v>6.1783483215487029</c:v>
                </c:pt>
                <c:pt idx="68">
                  <c:v>6.1542669584244978</c:v>
                </c:pt>
                <c:pt idx="69">
                  <c:v>3.5319048740287262</c:v>
                </c:pt>
                <c:pt idx="70">
                  <c:v>5.2832403874376297</c:v>
                </c:pt>
                <c:pt idx="71">
                  <c:v>5.0047266863148518</c:v>
                </c:pt>
                <c:pt idx="72">
                  <c:v>4.975399414008514</c:v>
                </c:pt>
                <c:pt idx="73">
                  <c:v>4.5850527281063691</c:v>
                </c:pt>
                <c:pt idx="74">
                  <c:v>4.3842556508183961</c:v>
                </c:pt>
                <c:pt idx="75">
                  <c:v>3.9373523492869009</c:v>
                </c:pt>
                <c:pt idx="76">
                  <c:v>3.8474692202462482</c:v>
                </c:pt>
                <c:pt idx="77">
                  <c:v>3.5350956439765975</c:v>
                </c:pt>
                <c:pt idx="78">
                  <c:v>3.3810436154626502</c:v>
                </c:pt>
                <c:pt idx="79">
                  <c:v>2.9780616127858108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C-4C8B-AAE5-9CE8E248710E}"/>
            </c:ext>
          </c:extLst>
        </c:ser>
        <c:ser>
          <c:idx val="1"/>
          <c:order val="1"/>
          <c:tx>
            <c:strRef>
              <c:f>down!$Q$1</c:f>
              <c:strCache>
                <c:ptCount val="1"/>
                <c:pt idx="0">
                  <c:v>speed_calc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down!$O$2:$O$81</c:f>
              <c:numCache>
                <c:formatCode>General</c:formatCode>
                <c:ptCount val="80"/>
                <c:pt idx="0">
                  <c:v>128</c:v>
                </c:pt>
                <c:pt idx="1">
                  <c:v>133</c:v>
                </c:pt>
                <c:pt idx="2">
                  <c:v>135</c:v>
                </c:pt>
                <c:pt idx="3">
                  <c:v>140</c:v>
                </c:pt>
                <c:pt idx="4">
                  <c:v>141</c:v>
                </c:pt>
                <c:pt idx="5">
                  <c:v>146</c:v>
                </c:pt>
                <c:pt idx="6">
                  <c:v>148</c:v>
                </c:pt>
                <c:pt idx="7">
                  <c:v>153</c:v>
                </c:pt>
                <c:pt idx="8">
                  <c:v>153</c:v>
                </c:pt>
                <c:pt idx="9">
                  <c:v>157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170</c:v>
                </c:pt>
                <c:pt idx="14">
                  <c:v>173</c:v>
                </c:pt>
                <c:pt idx="15">
                  <c:v>176</c:v>
                </c:pt>
                <c:pt idx="16">
                  <c:v>178</c:v>
                </c:pt>
                <c:pt idx="17">
                  <c:v>181</c:v>
                </c:pt>
                <c:pt idx="18">
                  <c:v>183</c:v>
                </c:pt>
                <c:pt idx="19">
                  <c:v>188</c:v>
                </c:pt>
                <c:pt idx="20">
                  <c:v>189</c:v>
                </c:pt>
                <c:pt idx="21">
                  <c:v>194</c:v>
                </c:pt>
                <c:pt idx="22">
                  <c:v>196</c:v>
                </c:pt>
                <c:pt idx="23">
                  <c:v>201</c:v>
                </c:pt>
                <c:pt idx="24">
                  <c:v>201</c:v>
                </c:pt>
                <c:pt idx="25">
                  <c:v>206</c:v>
                </c:pt>
                <c:pt idx="26">
                  <c:v>208</c:v>
                </c:pt>
                <c:pt idx="27">
                  <c:v>213</c:v>
                </c:pt>
                <c:pt idx="28">
                  <c:v>214</c:v>
                </c:pt>
                <c:pt idx="29">
                  <c:v>218</c:v>
                </c:pt>
                <c:pt idx="30">
                  <c:v>221</c:v>
                </c:pt>
                <c:pt idx="31">
                  <c:v>223</c:v>
                </c:pt>
                <c:pt idx="32">
                  <c:v>226</c:v>
                </c:pt>
                <c:pt idx="33">
                  <c:v>227</c:v>
                </c:pt>
                <c:pt idx="34">
                  <c:v>230</c:v>
                </c:pt>
                <c:pt idx="35">
                  <c:v>234</c:v>
                </c:pt>
                <c:pt idx="36">
                  <c:v>235</c:v>
                </c:pt>
                <c:pt idx="37">
                  <c:v>240</c:v>
                </c:pt>
                <c:pt idx="38">
                  <c:v>243</c:v>
                </c:pt>
                <c:pt idx="39">
                  <c:v>247</c:v>
                </c:pt>
                <c:pt idx="40">
                  <c:v>247</c:v>
                </c:pt>
                <c:pt idx="41">
                  <c:v>252</c:v>
                </c:pt>
                <c:pt idx="42">
                  <c:v>254</c:v>
                </c:pt>
                <c:pt idx="43">
                  <c:v>259</c:v>
                </c:pt>
                <c:pt idx="44">
                  <c:v>260</c:v>
                </c:pt>
                <c:pt idx="45">
                  <c:v>265</c:v>
                </c:pt>
                <c:pt idx="46">
                  <c:v>267</c:v>
                </c:pt>
                <c:pt idx="47">
                  <c:v>271</c:v>
                </c:pt>
                <c:pt idx="48">
                  <c:v>272</c:v>
                </c:pt>
                <c:pt idx="49">
                  <c:v>275</c:v>
                </c:pt>
                <c:pt idx="50">
                  <c:v>278</c:v>
                </c:pt>
                <c:pt idx="51">
                  <c:v>282</c:v>
                </c:pt>
                <c:pt idx="52">
                  <c:v>284</c:v>
                </c:pt>
                <c:pt idx="53">
                  <c:v>288</c:v>
                </c:pt>
                <c:pt idx="54">
                  <c:v>291</c:v>
                </c:pt>
                <c:pt idx="55">
                  <c:v>295</c:v>
                </c:pt>
                <c:pt idx="56">
                  <c:v>295</c:v>
                </c:pt>
                <c:pt idx="57">
                  <c:v>300</c:v>
                </c:pt>
                <c:pt idx="58">
                  <c:v>302</c:v>
                </c:pt>
                <c:pt idx="59">
                  <c:v>307</c:v>
                </c:pt>
                <c:pt idx="60">
                  <c:v>312</c:v>
                </c:pt>
                <c:pt idx="61">
                  <c:v>317</c:v>
                </c:pt>
                <c:pt idx="62">
                  <c:v>318</c:v>
                </c:pt>
                <c:pt idx="63">
                  <c:v>320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330</c:v>
                </c:pt>
                <c:pt idx="68">
                  <c:v>331</c:v>
                </c:pt>
                <c:pt idx="69">
                  <c:v>335</c:v>
                </c:pt>
                <c:pt idx="70">
                  <c:v>338</c:v>
                </c:pt>
                <c:pt idx="71">
                  <c:v>342</c:v>
                </c:pt>
                <c:pt idx="72">
                  <c:v>342</c:v>
                </c:pt>
                <c:pt idx="73">
                  <c:v>347</c:v>
                </c:pt>
                <c:pt idx="74">
                  <c:v>349</c:v>
                </c:pt>
                <c:pt idx="75">
                  <c:v>354</c:v>
                </c:pt>
                <c:pt idx="76">
                  <c:v>355</c:v>
                </c:pt>
                <c:pt idx="77">
                  <c:v>360</c:v>
                </c:pt>
                <c:pt idx="78">
                  <c:v>362</c:v>
                </c:pt>
                <c:pt idx="79">
                  <c:v>367</c:v>
                </c:pt>
              </c:numCache>
            </c:numRef>
          </c:xVal>
          <c:yVal>
            <c:numRef>
              <c:f>down!$Q$2:$Q$81</c:f>
              <c:numCache>
                <c:formatCode>General</c:formatCode>
                <c:ptCount val="80"/>
                <c:pt idx="0">
                  <c:v>55.66617426556985</c:v>
                </c:pt>
                <c:pt idx="1">
                  <c:v>53.438621627641581</c:v>
                </c:pt>
                <c:pt idx="2">
                  <c:v>52.565510768282621</c:v>
                </c:pt>
                <c:pt idx="3">
                  <c:v>50.426933027982336</c:v>
                </c:pt>
                <c:pt idx="4">
                  <c:v>50.0067286834322</c:v>
                </c:pt>
                <c:pt idx="5">
                  <c:v>47.942810342818952</c:v>
                </c:pt>
                <c:pt idx="6">
                  <c:v>47.134404296522085</c:v>
                </c:pt>
                <c:pt idx="7">
                  <c:v>45.155716324217238</c:v>
                </c:pt>
                <c:pt idx="8">
                  <c:v>45.155716324217238</c:v>
                </c:pt>
                <c:pt idx="9">
                  <c:v>43.615759274271348</c:v>
                </c:pt>
                <c:pt idx="10">
                  <c:v>42.485525279225477</c:v>
                </c:pt>
                <c:pt idx="11">
                  <c:v>41.011102549330943</c:v>
                </c:pt>
                <c:pt idx="12">
                  <c:v>40.28769559065784</c:v>
                </c:pt>
                <c:pt idx="13">
                  <c:v>38.868161296469204</c:v>
                </c:pt>
                <c:pt idx="14">
                  <c:v>37.82712100944542</c:v>
                </c:pt>
                <c:pt idx="15">
                  <c:v>36.806071344908027</c:v>
                </c:pt>
                <c:pt idx="16">
                  <c:v>36.136367740134183</c:v>
                </c:pt>
                <c:pt idx="17">
                  <c:v>35.14814199565469</c:v>
                </c:pt>
                <c:pt idx="18">
                  <c:v>34.500115260883575</c:v>
                </c:pt>
                <c:pt idx="19">
                  <c:v>32.917334854847567</c:v>
                </c:pt>
                <c:pt idx="20">
                  <c:v>32.607104895343674</c:v>
                </c:pt>
                <c:pt idx="21">
                  <c:v>31.087133070928417</c:v>
                </c:pt>
                <c:pt idx="22">
                  <c:v>30.493540440228635</c:v>
                </c:pt>
                <c:pt idx="23">
                  <c:v>29.044973029711137</c:v>
                </c:pt>
                <c:pt idx="24">
                  <c:v>29.044973029711137</c:v>
                </c:pt>
                <c:pt idx="25">
                  <c:v>27.64617431176255</c:v>
                </c:pt>
                <c:pt idx="26">
                  <c:v>27.100359625928888</c:v>
                </c:pt>
                <c:pt idx="27">
                  <c:v>25.769508833275403</c:v>
                </c:pt>
                <c:pt idx="28">
                  <c:v>25.509047566340357</c:v>
                </c:pt>
                <c:pt idx="29">
                  <c:v>24.485957812760287</c:v>
                </c:pt>
                <c:pt idx="30">
                  <c:v>23.738103144869733</c:v>
                </c:pt>
                <c:pt idx="31">
                  <c:v>23.248677847537586</c:v>
                </c:pt>
                <c:pt idx="32">
                  <c:v>22.528092028736367</c:v>
                </c:pt>
                <c:pt idx="33">
                  <c:v>22.291477737449412</c:v>
                </c:pt>
                <c:pt idx="34">
                  <c:v>21.592262592242164</c:v>
                </c:pt>
                <c:pt idx="35">
                  <c:v>20.684466522059598</c:v>
                </c:pt>
                <c:pt idx="36">
                  <c:v>20.461835994989382</c:v>
                </c:pt>
                <c:pt idx="37">
                  <c:v>19.374182815752466</c:v>
                </c:pt>
                <c:pt idx="38">
                  <c:v>18.741694202649981</c:v>
                </c:pt>
                <c:pt idx="39">
                  <c:v>17.921369030212599</c:v>
                </c:pt>
                <c:pt idx="40">
                  <c:v>17.921369030212599</c:v>
                </c:pt>
                <c:pt idx="41">
                  <c:v>16.932174889481985</c:v>
                </c:pt>
                <c:pt idx="42">
                  <c:v>16.547552059940134</c:v>
                </c:pt>
                <c:pt idx="43">
                  <c:v>15.613055971527743</c:v>
                </c:pt>
                <c:pt idx="44">
                  <c:v>15.430729942042934</c:v>
                </c:pt>
                <c:pt idx="45">
                  <c:v>14.541513100194923</c:v>
                </c:pt>
                <c:pt idx="46">
                  <c:v>14.19613228434222</c:v>
                </c:pt>
                <c:pt idx="47">
                  <c:v>13.522675837255246</c:v>
                </c:pt>
                <c:pt idx="48">
                  <c:v>13.357868965492894</c:v>
                </c:pt>
                <c:pt idx="49">
                  <c:v>12.871854050471946</c:v>
                </c:pt>
                <c:pt idx="50">
                  <c:v>12.398274861420163</c:v>
                </c:pt>
                <c:pt idx="51">
                  <c:v>11.785796351013925</c:v>
                </c:pt>
                <c:pt idx="52">
                  <c:v>11.487534849869071</c:v>
                </c:pt>
                <c:pt idx="53">
                  <c:v>10.906638166305065</c:v>
                </c:pt>
                <c:pt idx="54">
                  <c:v>10.484379445871888</c:v>
                </c:pt>
                <c:pt idx="55">
                  <c:v>9.9388304152293045</c:v>
                </c:pt>
                <c:pt idx="56">
                  <c:v>9.9388304152293045</c:v>
                </c:pt>
                <c:pt idx="57">
                  <c:v>9.2842183381924528</c:v>
                </c:pt>
                <c:pt idx="58">
                  <c:v>9.0306631432459881</c:v>
                </c:pt>
                <c:pt idx="59">
                  <c:v>8.4169231641167599</c:v>
                </c:pt>
                <c:pt idx="60">
                  <c:v>7.8311430804205244</c:v>
                </c:pt>
                <c:pt idx="61">
                  <c:v>7.2722941753113375</c:v>
                </c:pt>
                <c:pt idx="62">
                  <c:v>7.1636656086374515</c:v>
                </c:pt>
                <c:pt idx="63">
                  <c:v>6.9494838517595809</c:v>
                </c:pt>
                <c:pt idx="64">
                  <c:v>6.7393477319430488</c:v>
                </c:pt>
                <c:pt idx="65">
                  <c:v>6.5331914113097227</c:v>
                </c:pt>
                <c:pt idx="66">
                  <c:v>6.4315851013498531</c:v>
                </c:pt>
                <c:pt idx="67">
                  <c:v>5.9379428657273579</c:v>
                </c:pt>
                <c:pt idx="68">
                  <c:v>5.8420346732949469</c:v>
                </c:pt>
                <c:pt idx="69">
                  <c:v>5.4675284280462435</c:v>
                </c:pt>
                <c:pt idx="70">
                  <c:v>5.1960011622413731</c:v>
                </c:pt>
                <c:pt idx="71">
                  <c:v>4.846012238959112</c:v>
                </c:pt>
                <c:pt idx="72">
                  <c:v>4.846012238959112</c:v>
                </c:pt>
                <c:pt idx="73">
                  <c:v>4.427147351605214</c:v>
                </c:pt>
                <c:pt idx="74">
                  <c:v>4.2651834497931702</c:v>
                </c:pt>
                <c:pt idx="75">
                  <c:v>3.8736527466531356</c:v>
                </c:pt>
                <c:pt idx="76">
                  <c:v>3.797574319813819</c:v>
                </c:pt>
                <c:pt idx="77">
                  <c:v>3.4278681191486697</c:v>
                </c:pt>
                <c:pt idx="78">
                  <c:v>3.2848187861481932</c:v>
                </c:pt>
                <c:pt idx="79">
                  <c:v>2.9387022403772391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C-4C8B-AAE5-9CE8E248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10912"/>
        <c:axId val="540816488"/>
      </c:scatterChart>
      <c:valAx>
        <c:axId val="5408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16488"/>
        <c:crosses val="autoZero"/>
        <c:crossBetween val="midCat"/>
      </c:valAx>
      <c:valAx>
        <c:axId val="5408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up!$O$1</c:f>
              <c:strCache>
                <c:ptCount val="1"/>
                <c:pt idx="0">
                  <c:v>speed grad/s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up!$N$2:$N$81</c:f>
              <c:numCache>
                <c:formatCode>General</c:formatCode>
                <c:ptCount val="80"/>
                <c:pt idx="0">
                  <c:v>639</c:v>
                </c:pt>
                <c:pt idx="1">
                  <c:v>643</c:v>
                </c:pt>
                <c:pt idx="2">
                  <c:v>646</c:v>
                </c:pt>
                <c:pt idx="3">
                  <c:v>650</c:v>
                </c:pt>
                <c:pt idx="4">
                  <c:v>652</c:v>
                </c:pt>
                <c:pt idx="5">
                  <c:v>656</c:v>
                </c:pt>
                <c:pt idx="6">
                  <c:v>659</c:v>
                </c:pt>
                <c:pt idx="7">
                  <c:v>663</c:v>
                </c:pt>
                <c:pt idx="8">
                  <c:v>663</c:v>
                </c:pt>
                <c:pt idx="9">
                  <c:v>668</c:v>
                </c:pt>
                <c:pt idx="10">
                  <c:v>670</c:v>
                </c:pt>
                <c:pt idx="11">
                  <c:v>675</c:v>
                </c:pt>
                <c:pt idx="12">
                  <c:v>676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686</c:v>
                </c:pt>
                <c:pt idx="17">
                  <c:v>688</c:v>
                </c:pt>
                <c:pt idx="18">
                  <c:v>689</c:v>
                </c:pt>
                <c:pt idx="19">
                  <c:v>692</c:v>
                </c:pt>
                <c:pt idx="20">
                  <c:v>694</c:v>
                </c:pt>
                <c:pt idx="21">
                  <c:v>697</c:v>
                </c:pt>
                <c:pt idx="22">
                  <c:v>699</c:v>
                </c:pt>
                <c:pt idx="23">
                  <c:v>704</c:v>
                </c:pt>
                <c:pt idx="24">
                  <c:v>704</c:v>
                </c:pt>
                <c:pt idx="25">
                  <c:v>708</c:v>
                </c:pt>
                <c:pt idx="26">
                  <c:v>711</c:v>
                </c:pt>
                <c:pt idx="27">
                  <c:v>716</c:v>
                </c:pt>
                <c:pt idx="28">
                  <c:v>717</c:v>
                </c:pt>
                <c:pt idx="29">
                  <c:v>721</c:v>
                </c:pt>
                <c:pt idx="30">
                  <c:v>724</c:v>
                </c:pt>
                <c:pt idx="31">
                  <c:v>727</c:v>
                </c:pt>
                <c:pt idx="32">
                  <c:v>729</c:v>
                </c:pt>
                <c:pt idx="33">
                  <c:v>732</c:v>
                </c:pt>
                <c:pt idx="34">
                  <c:v>734</c:v>
                </c:pt>
                <c:pt idx="35">
                  <c:v>739</c:v>
                </c:pt>
                <c:pt idx="36">
                  <c:v>740</c:v>
                </c:pt>
                <c:pt idx="37">
                  <c:v>745</c:v>
                </c:pt>
                <c:pt idx="38">
                  <c:v>747</c:v>
                </c:pt>
                <c:pt idx="39">
                  <c:v>752</c:v>
                </c:pt>
                <c:pt idx="40">
                  <c:v>752</c:v>
                </c:pt>
                <c:pt idx="41">
                  <c:v>756</c:v>
                </c:pt>
                <c:pt idx="42">
                  <c:v>759</c:v>
                </c:pt>
                <c:pt idx="43">
                  <c:v>764</c:v>
                </c:pt>
                <c:pt idx="44">
                  <c:v>765</c:v>
                </c:pt>
                <c:pt idx="45">
                  <c:v>770</c:v>
                </c:pt>
                <c:pt idx="46">
                  <c:v>772</c:v>
                </c:pt>
                <c:pt idx="47">
                  <c:v>774</c:v>
                </c:pt>
                <c:pt idx="48">
                  <c:v>777</c:v>
                </c:pt>
                <c:pt idx="49">
                  <c:v>778</c:v>
                </c:pt>
                <c:pt idx="50">
                  <c:v>781</c:v>
                </c:pt>
                <c:pt idx="51">
                  <c:v>786</c:v>
                </c:pt>
                <c:pt idx="52">
                  <c:v>787</c:v>
                </c:pt>
                <c:pt idx="53">
                  <c:v>791</c:v>
                </c:pt>
                <c:pt idx="54">
                  <c:v>794</c:v>
                </c:pt>
                <c:pt idx="55">
                  <c:v>798</c:v>
                </c:pt>
                <c:pt idx="56">
                  <c:v>799</c:v>
                </c:pt>
                <c:pt idx="57">
                  <c:v>803</c:v>
                </c:pt>
                <c:pt idx="58">
                  <c:v>806</c:v>
                </c:pt>
                <c:pt idx="59">
                  <c:v>810</c:v>
                </c:pt>
                <c:pt idx="60">
                  <c:v>811</c:v>
                </c:pt>
                <c:pt idx="61">
                  <c:v>816</c:v>
                </c:pt>
                <c:pt idx="62">
                  <c:v>819</c:v>
                </c:pt>
                <c:pt idx="63">
                  <c:v>822</c:v>
                </c:pt>
                <c:pt idx="64">
                  <c:v>823</c:v>
                </c:pt>
                <c:pt idx="65">
                  <c:v>827</c:v>
                </c:pt>
                <c:pt idx="66">
                  <c:v>829</c:v>
                </c:pt>
                <c:pt idx="67">
                  <c:v>834</c:v>
                </c:pt>
                <c:pt idx="68">
                  <c:v>835</c:v>
                </c:pt>
                <c:pt idx="69">
                  <c:v>840</c:v>
                </c:pt>
                <c:pt idx="70">
                  <c:v>842</c:v>
                </c:pt>
                <c:pt idx="71">
                  <c:v>847</c:v>
                </c:pt>
                <c:pt idx="72">
                  <c:v>847</c:v>
                </c:pt>
                <c:pt idx="73">
                  <c:v>852</c:v>
                </c:pt>
                <c:pt idx="74">
                  <c:v>854</c:v>
                </c:pt>
                <c:pt idx="75">
                  <c:v>859</c:v>
                </c:pt>
                <c:pt idx="76">
                  <c:v>860</c:v>
                </c:pt>
                <c:pt idx="77">
                  <c:v>865</c:v>
                </c:pt>
                <c:pt idx="78">
                  <c:v>867</c:v>
                </c:pt>
                <c:pt idx="79">
                  <c:v>872</c:v>
                </c:pt>
              </c:numCache>
            </c:numRef>
          </c:xVal>
          <c:yVal>
            <c:numRef>
              <c:f>up!$O$2:$O$81</c:f>
              <c:numCache>
                <c:formatCode>General</c:formatCode>
                <c:ptCount val="80"/>
                <c:pt idx="0">
                  <c:v>1.9985344081007255</c:v>
                </c:pt>
                <c:pt idx="1">
                  <c:v>2.2844958879074042</c:v>
                </c:pt>
                <c:pt idx="2">
                  <c:v>2.4289531212047608</c:v>
                </c:pt>
                <c:pt idx="3">
                  <c:v>2.7288438798095926</c:v>
                </c:pt>
                <c:pt idx="4">
                  <c:v>2.9264485920530645</c:v>
                </c:pt>
                <c:pt idx="5">
                  <c:v>3.1768443346276016</c:v>
                </c:pt>
                <c:pt idx="6">
                  <c:v>3.3504578959124456</c:v>
                </c:pt>
                <c:pt idx="7">
                  <c:v>3.6582391675473573</c:v>
                </c:pt>
                <c:pt idx="8">
                  <c:v>3.7256281823074087</c:v>
                </c:pt>
                <c:pt idx="9">
                  <c:v>4.0808923551283209</c:v>
                </c:pt>
                <c:pt idx="10">
                  <c:v>4.24828888364409</c:v>
                </c:pt>
                <c:pt idx="11">
                  <c:v>4.7928426882522048</c:v>
                </c:pt>
                <c:pt idx="12">
                  <c:v>4.8987589810581431</c:v>
                </c:pt>
                <c:pt idx="13">
                  <c:v>5.4011882614175084</c:v>
                </c:pt>
                <c:pt idx="14">
                  <c:v>5.473453749315814</c:v>
                </c:pt>
                <c:pt idx="15">
                  <c:v>5.6482992343416702</c:v>
                </c:pt>
                <c:pt idx="16">
                  <c:v>5.9880239520958076</c:v>
                </c:pt>
                <c:pt idx="17">
                  <c:v>6.2060405461315762</c:v>
                </c:pt>
                <c:pt idx="18">
                  <c:v>6.2344139650872785</c:v>
                </c:pt>
                <c:pt idx="19">
                  <c:v>6.5616797900262425</c:v>
                </c:pt>
                <c:pt idx="20">
                  <c:v>6.7796610169491531</c:v>
                </c:pt>
                <c:pt idx="21">
                  <c:v>7.1078818512083206</c:v>
                </c:pt>
                <c:pt idx="22">
                  <c:v>7.4159525379037428</c:v>
                </c:pt>
                <c:pt idx="23">
                  <c:v>8.0572963294539033</c:v>
                </c:pt>
                <c:pt idx="24">
                  <c:v>7.992895204262874</c:v>
                </c:pt>
                <c:pt idx="25">
                  <c:v>8.7015372715846482</c:v>
                </c:pt>
                <c:pt idx="26">
                  <c:v>8.8915234143449293</c:v>
                </c:pt>
                <c:pt idx="27">
                  <c:v>9.7097853058582313</c:v>
                </c:pt>
                <c:pt idx="28">
                  <c:v>9.8922840184656451</c:v>
                </c:pt>
                <c:pt idx="29">
                  <c:v>10.585744530698719</c:v>
                </c:pt>
                <c:pt idx="30">
                  <c:v>11.102886750555152</c:v>
                </c:pt>
                <c:pt idx="31">
                  <c:v>11.548825869370106</c:v>
                </c:pt>
                <c:pt idx="32">
                  <c:v>11.88118811881181</c:v>
                </c:pt>
                <c:pt idx="33">
                  <c:v>12.508686587907984</c:v>
                </c:pt>
                <c:pt idx="34">
                  <c:v>12.91248206599708</c:v>
                </c:pt>
                <c:pt idx="35">
                  <c:v>13.717421124828221</c:v>
                </c:pt>
                <c:pt idx="36">
                  <c:v>14.202303929304112</c:v>
                </c:pt>
                <c:pt idx="37">
                  <c:v>15.077902496230395</c:v>
                </c:pt>
                <c:pt idx="38">
                  <c:v>15.511892450879255</c:v>
                </c:pt>
                <c:pt idx="39">
                  <c:v>16.444363237712196</c:v>
                </c:pt>
                <c:pt idx="40">
                  <c:v>16.713091922005599</c:v>
                </c:pt>
                <c:pt idx="41">
                  <c:v>17.737485218762473</c:v>
                </c:pt>
                <c:pt idx="42">
                  <c:v>18.333672845793473</c:v>
                </c:pt>
                <c:pt idx="43">
                  <c:v>19.404915912031381</c:v>
                </c:pt>
                <c:pt idx="44">
                  <c:v>19.788918205804741</c:v>
                </c:pt>
                <c:pt idx="45">
                  <c:v>20.920502092050661</c:v>
                </c:pt>
                <c:pt idx="46">
                  <c:v>21.739130434782084</c:v>
                </c:pt>
                <c:pt idx="47">
                  <c:v>22.129333661175274</c:v>
                </c:pt>
                <c:pt idx="48">
                  <c:v>22.796352583586746</c:v>
                </c:pt>
                <c:pt idx="49">
                  <c:v>23.106546854942341</c:v>
                </c:pt>
                <c:pt idx="50">
                  <c:v>24.006401707121746</c:v>
                </c:pt>
                <c:pt idx="51">
                  <c:v>25.118615685179432</c:v>
                </c:pt>
                <c:pt idx="52">
                  <c:v>25.21714766040936</c:v>
                </c:pt>
                <c:pt idx="53">
                  <c:v>27.280994240678705</c:v>
                </c:pt>
                <c:pt idx="54">
                  <c:v>27.89832610043398</c:v>
                </c:pt>
                <c:pt idx="55">
                  <c:v>29.421379535795761</c:v>
                </c:pt>
                <c:pt idx="56">
                  <c:v>29.712776493891852</c:v>
                </c:pt>
                <c:pt idx="57">
                  <c:v>31.347962382445349</c:v>
                </c:pt>
                <c:pt idx="58">
                  <c:v>32.062700391877264</c:v>
                </c:pt>
                <c:pt idx="59">
                  <c:v>33.271719038817203</c:v>
                </c:pt>
                <c:pt idx="60">
                  <c:v>33.872788859616335</c:v>
                </c:pt>
                <c:pt idx="61">
                  <c:v>35.559067562228286</c:v>
                </c:pt>
                <c:pt idx="62">
                  <c:v>35.95685177786676</c:v>
                </c:pt>
                <c:pt idx="63">
                  <c:v>37.751677852349211</c:v>
                </c:pt>
                <c:pt idx="64">
                  <c:v>38.793103448275026</c:v>
                </c:pt>
                <c:pt idx="65">
                  <c:v>39.181541140618251</c:v>
                </c:pt>
                <c:pt idx="66">
                  <c:v>41.133455210237884</c:v>
                </c:pt>
                <c:pt idx="67">
                  <c:v>43.021032504779846</c:v>
                </c:pt>
                <c:pt idx="68">
                  <c:v>42.979942693409278</c:v>
                </c:pt>
                <c:pt idx="69">
                  <c:v>44.554455445544328</c:v>
                </c:pt>
                <c:pt idx="70">
                  <c:v>46.801872074882603</c:v>
                </c:pt>
                <c:pt idx="71">
                  <c:v>49.019607843137294</c:v>
                </c:pt>
                <c:pt idx="72">
                  <c:v>49.42339373970313</c:v>
                </c:pt>
                <c:pt idx="73">
                  <c:v>50.704225352112921</c:v>
                </c:pt>
                <c:pt idx="74">
                  <c:v>51.753881541115454</c:v>
                </c:pt>
                <c:pt idx="75">
                  <c:v>53.699284009546936</c:v>
                </c:pt>
                <c:pt idx="76">
                  <c:v>55.113288426209337</c:v>
                </c:pt>
                <c:pt idx="77">
                  <c:v>58.823529411764937</c:v>
                </c:pt>
                <c:pt idx="78">
                  <c:v>59.760956175298652</c:v>
                </c:pt>
                <c:pt idx="79">
                  <c:v>61.349693251533644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E-416E-93DA-EC211E86B313}"/>
            </c:ext>
          </c:extLst>
        </c:ser>
        <c:ser>
          <c:idx val="1"/>
          <c:order val="1"/>
          <c:tx>
            <c:strRef>
              <c:f>up!$P$1</c:f>
              <c:strCache>
                <c:ptCount val="1"/>
                <c:pt idx="0">
                  <c:v>speed_calc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up!$N$2:$N$81</c:f>
              <c:numCache>
                <c:formatCode>General</c:formatCode>
                <c:ptCount val="80"/>
                <c:pt idx="0">
                  <c:v>639</c:v>
                </c:pt>
                <c:pt idx="1">
                  <c:v>643</c:v>
                </c:pt>
                <c:pt idx="2">
                  <c:v>646</c:v>
                </c:pt>
                <c:pt idx="3">
                  <c:v>650</c:v>
                </c:pt>
                <c:pt idx="4">
                  <c:v>652</c:v>
                </c:pt>
                <c:pt idx="5">
                  <c:v>656</c:v>
                </c:pt>
                <c:pt idx="6">
                  <c:v>659</c:v>
                </c:pt>
                <c:pt idx="7">
                  <c:v>663</c:v>
                </c:pt>
                <c:pt idx="8">
                  <c:v>663</c:v>
                </c:pt>
                <c:pt idx="9">
                  <c:v>668</c:v>
                </c:pt>
                <c:pt idx="10">
                  <c:v>670</c:v>
                </c:pt>
                <c:pt idx="11">
                  <c:v>675</c:v>
                </c:pt>
                <c:pt idx="12">
                  <c:v>676</c:v>
                </c:pt>
                <c:pt idx="13">
                  <c:v>681</c:v>
                </c:pt>
                <c:pt idx="14">
                  <c:v>682</c:v>
                </c:pt>
                <c:pt idx="15">
                  <c:v>683</c:v>
                </c:pt>
                <c:pt idx="16">
                  <c:v>686</c:v>
                </c:pt>
                <c:pt idx="17">
                  <c:v>688</c:v>
                </c:pt>
                <c:pt idx="18">
                  <c:v>689</c:v>
                </c:pt>
                <c:pt idx="19">
                  <c:v>692</c:v>
                </c:pt>
                <c:pt idx="20">
                  <c:v>694</c:v>
                </c:pt>
                <c:pt idx="21">
                  <c:v>697</c:v>
                </c:pt>
                <c:pt idx="22">
                  <c:v>699</c:v>
                </c:pt>
                <c:pt idx="23">
                  <c:v>704</c:v>
                </c:pt>
                <c:pt idx="24">
                  <c:v>704</c:v>
                </c:pt>
                <c:pt idx="25">
                  <c:v>708</c:v>
                </c:pt>
                <c:pt idx="26">
                  <c:v>711</c:v>
                </c:pt>
                <c:pt idx="27">
                  <c:v>716</c:v>
                </c:pt>
                <c:pt idx="28">
                  <c:v>717</c:v>
                </c:pt>
                <c:pt idx="29">
                  <c:v>721</c:v>
                </c:pt>
                <c:pt idx="30">
                  <c:v>724</c:v>
                </c:pt>
                <c:pt idx="31">
                  <c:v>727</c:v>
                </c:pt>
                <c:pt idx="32">
                  <c:v>729</c:v>
                </c:pt>
                <c:pt idx="33">
                  <c:v>732</c:v>
                </c:pt>
                <c:pt idx="34">
                  <c:v>734</c:v>
                </c:pt>
                <c:pt idx="35">
                  <c:v>739</c:v>
                </c:pt>
                <c:pt idx="36">
                  <c:v>740</c:v>
                </c:pt>
                <c:pt idx="37">
                  <c:v>745</c:v>
                </c:pt>
                <c:pt idx="38">
                  <c:v>747</c:v>
                </c:pt>
                <c:pt idx="39">
                  <c:v>752</c:v>
                </c:pt>
                <c:pt idx="40">
                  <c:v>752</c:v>
                </c:pt>
                <c:pt idx="41">
                  <c:v>756</c:v>
                </c:pt>
                <c:pt idx="42">
                  <c:v>759</c:v>
                </c:pt>
                <c:pt idx="43">
                  <c:v>764</c:v>
                </c:pt>
                <c:pt idx="44">
                  <c:v>765</c:v>
                </c:pt>
                <c:pt idx="45">
                  <c:v>770</c:v>
                </c:pt>
                <c:pt idx="46">
                  <c:v>772</c:v>
                </c:pt>
                <c:pt idx="47">
                  <c:v>774</c:v>
                </c:pt>
                <c:pt idx="48">
                  <c:v>777</c:v>
                </c:pt>
                <c:pt idx="49">
                  <c:v>778</c:v>
                </c:pt>
                <c:pt idx="50">
                  <c:v>781</c:v>
                </c:pt>
                <c:pt idx="51">
                  <c:v>786</c:v>
                </c:pt>
                <c:pt idx="52">
                  <c:v>787</c:v>
                </c:pt>
                <c:pt idx="53">
                  <c:v>791</c:v>
                </c:pt>
                <c:pt idx="54">
                  <c:v>794</c:v>
                </c:pt>
                <c:pt idx="55">
                  <c:v>798</c:v>
                </c:pt>
                <c:pt idx="56">
                  <c:v>799</c:v>
                </c:pt>
                <c:pt idx="57">
                  <c:v>803</c:v>
                </c:pt>
                <c:pt idx="58">
                  <c:v>806</c:v>
                </c:pt>
                <c:pt idx="59">
                  <c:v>810</c:v>
                </c:pt>
                <c:pt idx="60">
                  <c:v>811</c:v>
                </c:pt>
                <c:pt idx="61">
                  <c:v>816</c:v>
                </c:pt>
                <c:pt idx="62">
                  <c:v>819</c:v>
                </c:pt>
                <c:pt idx="63">
                  <c:v>822</c:v>
                </c:pt>
                <c:pt idx="64">
                  <c:v>823</c:v>
                </c:pt>
                <c:pt idx="65">
                  <c:v>827</c:v>
                </c:pt>
                <c:pt idx="66">
                  <c:v>829</c:v>
                </c:pt>
                <c:pt idx="67">
                  <c:v>834</c:v>
                </c:pt>
                <c:pt idx="68">
                  <c:v>835</c:v>
                </c:pt>
                <c:pt idx="69">
                  <c:v>840</c:v>
                </c:pt>
                <c:pt idx="70">
                  <c:v>842</c:v>
                </c:pt>
                <c:pt idx="71">
                  <c:v>847</c:v>
                </c:pt>
                <c:pt idx="72">
                  <c:v>847</c:v>
                </c:pt>
                <c:pt idx="73">
                  <c:v>852</c:v>
                </c:pt>
                <c:pt idx="74">
                  <c:v>854</c:v>
                </c:pt>
                <c:pt idx="75">
                  <c:v>859</c:v>
                </c:pt>
                <c:pt idx="76">
                  <c:v>860</c:v>
                </c:pt>
                <c:pt idx="77">
                  <c:v>865</c:v>
                </c:pt>
                <c:pt idx="78">
                  <c:v>867</c:v>
                </c:pt>
                <c:pt idx="79">
                  <c:v>872</c:v>
                </c:pt>
              </c:numCache>
            </c:numRef>
          </c:xVal>
          <c:yVal>
            <c:numRef>
              <c:f>up!$P$2:$P$81</c:f>
              <c:numCache>
                <c:formatCode>General</c:formatCode>
                <c:ptCount val="80"/>
                <c:pt idx="0">
                  <c:v>1.9885697370116304</c:v>
                </c:pt>
                <c:pt idx="1">
                  <c:v>2.2389760167420718</c:v>
                </c:pt>
                <c:pt idx="2">
                  <c:v>2.4352290400303218</c:v>
                </c:pt>
                <c:pt idx="3">
                  <c:v>2.7087669852429599</c:v>
                </c:pt>
                <c:pt idx="4">
                  <c:v>2.8508333028364632</c:v>
                </c:pt>
                <c:pt idx="5">
                  <c:v>3.1460303652768289</c:v>
                </c:pt>
                <c:pt idx="6">
                  <c:v>3.3774794540605626</c:v>
                </c:pt>
                <c:pt idx="7">
                  <c:v>3.7000827912169143</c:v>
                </c:pt>
                <c:pt idx="8">
                  <c:v>3.7000827912169143</c:v>
                </c:pt>
                <c:pt idx="9">
                  <c:v>4.1269011874323951</c:v>
                </c:pt>
                <c:pt idx="10">
                  <c:v>4.3052610528230844</c:v>
                </c:pt>
                <c:pt idx="11">
                  <c:v>4.7710640237976349</c:v>
                </c:pt>
                <c:pt idx="12">
                  <c:v>4.8677305610192434</c:v>
                </c:pt>
                <c:pt idx="13">
                  <c:v>5.3692388510195315</c:v>
                </c:pt>
                <c:pt idx="14">
                  <c:v>5.4732578338217763</c:v>
                </c:pt>
                <c:pt idx="15">
                  <c:v>5.5785433262321931</c:v>
                </c:pt>
                <c:pt idx="16">
                  <c:v>5.9021162954355759</c:v>
                </c:pt>
                <c:pt idx="17">
                  <c:v>6.1243794525333897</c:v>
                </c:pt>
                <c:pt idx="18">
                  <c:v>6.2375106146670305</c:v>
                </c:pt>
                <c:pt idx="19">
                  <c:v>6.5850433565889261</c:v>
                </c:pt>
                <c:pt idx="20">
                  <c:v>6.8236319984582678</c:v>
                </c:pt>
                <c:pt idx="21">
                  <c:v>7.1921000507827557</c:v>
                </c:pt>
                <c:pt idx="22">
                  <c:v>7.4449391520525978</c:v>
                </c:pt>
                <c:pt idx="23">
                  <c:v>8.1029000044451323</c:v>
                </c:pt>
                <c:pt idx="24">
                  <c:v>8.1029000044451323</c:v>
                </c:pt>
                <c:pt idx="25">
                  <c:v>8.6566457977784239</c:v>
                </c:pt>
                <c:pt idx="26">
                  <c:v>9.0884183485820813</c:v>
                </c:pt>
                <c:pt idx="27">
                  <c:v>9.8403372283897852</c:v>
                </c:pt>
                <c:pt idx="28">
                  <c:v>9.9956713895089706</c:v>
                </c:pt>
                <c:pt idx="29">
                  <c:v>10.633900765578574</c:v>
                </c:pt>
                <c:pt idx="30">
                  <c:v>11.130638981896936</c:v>
                </c:pt>
                <c:pt idx="31">
                  <c:v>11.643214801973727</c:v>
                </c:pt>
                <c:pt idx="32">
                  <c:v>11.993887263205579</c:v>
                </c:pt>
                <c:pt idx="33">
                  <c:v>12.533563695464068</c:v>
                </c:pt>
                <c:pt idx="34">
                  <c:v>12.902596817282756</c:v>
                </c:pt>
                <c:pt idx="35">
                  <c:v>13.858235573123238</c:v>
                </c:pt>
                <c:pt idx="36">
                  <c:v>14.055124006254459</c:v>
                </c:pt>
                <c:pt idx="37">
                  <c:v>15.069015470484601</c:v>
                </c:pt>
                <c:pt idx="38">
                  <c:v>15.488534272907486</c:v>
                </c:pt>
                <c:pt idx="39">
                  <c:v>16.573058861029835</c:v>
                </c:pt>
                <c:pt idx="40">
                  <c:v>16.573058861029835</c:v>
                </c:pt>
                <c:pt idx="41">
                  <c:v>17.478201968160533</c:v>
                </c:pt>
                <c:pt idx="42">
                  <c:v>18.179441194020114</c:v>
                </c:pt>
                <c:pt idx="43">
                  <c:v>19.391744893603573</c:v>
                </c:pt>
                <c:pt idx="44">
                  <c:v>19.640847072880206</c:v>
                </c:pt>
                <c:pt idx="45">
                  <c:v>20.920211054823312</c:v>
                </c:pt>
                <c:pt idx="46">
                  <c:v>21.447973964924472</c:v>
                </c:pt>
                <c:pt idx="47">
                  <c:v>21.985030548966279</c:v>
                </c:pt>
                <c:pt idx="48">
                  <c:v>22.808246573725</c:v>
                </c:pt>
                <c:pt idx="49">
                  <c:v>23.087400528691887</c:v>
                </c:pt>
                <c:pt idx="50">
                  <c:v>23.939272641780803</c:v>
                </c:pt>
                <c:pt idx="51">
                  <c:v>25.40779826347557</c:v>
                </c:pt>
                <c:pt idx="52">
                  <c:v>25.708919893683742</c:v>
                </c:pt>
                <c:pt idx="53">
                  <c:v>26.938519548481509</c:v>
                </c:pt>
                <c:pt idx="54">
                  <c:v>27.887416896337186</c:v>
                </c:pt>
                <c:pt idx="55">
                  <c:v>29.188812998661092</c:v>
                </c:pt>
                <c:pt idx="56">
                  <c:v>29.520704534951847</c:v>
                </c:pt>
                <c:pt idx="57">
                  <c:v>30.874793025915892</c:v>
                </c:pt>
                <c:pt idx="58">
                  <c:v>31.918536673322478</c:v>
                </c:pt>
                <c:pt idx="59">
                  <c:v>33.348367404950977</c:v>
                </c:pt>
                <c:pt idx="60">
                  <c:v>33.712719901526498</c:v>
                </c:pt>
                <c:pt idx="61">
                  <c:v>35.576438438018386</c:v>
                </c:pt>
                <c:pt idx="62">
                  <c:v>36.728657166352832</c:v>
                </c:pt>
                <c:pt idx="63">
                  <c:v>37.906754132772221</c:v>
                </c:pt>
                <c:pt idx="64">
                  <c:v>38.305258643835259</c:v>
                </c:pt>
                <c:pt idx="65">
                  <c:v>39.928617457557721</c:v>
                </c:pt>
                <c:pt idx="66">
                  <c:v>40.758065734148431</c:v>
                </c:pt>
                <c:pt idx="67">
                  <c:v>42.884265832552046</c:v>
                </c:pt>
                <c:pt idx="68">
                  <c:v>43.318613412304785</c:v>
                </c:pt>
                <c:pt idx="69">
                  <c:v>45.536535000185722</c:v>
                </c:pt>
                <c:pt idx="70">
                  <c:v>46.445475234322203</c:v>
                </c:pt>
                <c:pt idx="71">
                  <c:v>48.773076857363549</c:v>
                </c:pt>
                <c:pt idx="72">
                  <c:v>48.773076857363549</c:v>
                </c:pt>
                <c:pt idx="73">
                  <c:v>51.180782877456068</c:v>
                </c:pt>
                <c:pt idx="74">
                  <c:v>52.166623332761901</c:v>
                </c:pt>
                <c:pt idx="75">
                  <c:v>54.688941629438204</c:v>
                </c:pt>
                <c:pt idx="76">
                  <c:v>55.203393606242571</c:v>
                </c:pt>
                <c:pt idx="77">
                  <c:v>57.826240966365731</c:v>
                </c:pt>
                <c:pt idx="78">
                  <c:v>58.899206609992461</c:v>
                </c:pt>
                <c:pt idx="79">
                  <c:v>61.642009508241017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E-416E-93DA-EC211E86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60608"/>
        <c:axId val="535864216"/>
      </c:scatterChart>
      <c:valAx>
        <c:axId val="5358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4216"/>
        <c:crosses val="autoZero"/>
        <c:crossBetween val="midCat"/>
      </c:valAx>
      <c:valAx>
        <c:axId val="5358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0</xdr:row>
      <xdr:rowOff>176212</xdr:rowOff>
    </xdr:from>
    <xdr:to>
      <xdr:col>38</xdr:col>
      <xdr:colOff>257175</xdr:colOff>
      <xdr:row>38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EC6DCA-1F19-5235-A7A2-90FA1111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423861</xdr:colOff>
      <xdr:row>0</xdr:row>
      <xdr:rowOff>166687</xdr:rowOff>
    </xdr:from>
    <xdr:to>
      <xdr:col>39</xdr:col>
      <xdr:colOff>142874</xdr:colOff>
      <xdr:row>36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B130B2-1F93-F8AA-4BF1-1363C949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achnoid.com/polysol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A64B-4EDD-4B28-A937-E02101E2BEBB}">
  <dimension ref="A1:V81"/>
  <sheetViews>
    <sheetView workbookViewId="0">
      <pane ySplit="1" topLeftCell="A2" activePane="bottomLeft" state="frozen"/>
      <selection pane="bottomLeft" activeCell="V3" sqref="V3"/>
    </sheetView>
  </sheetViews>
  <sheetFormatPr defaultRowHeight="15" x14ac:dyDescent="0.25"/>
  <cols>
    <col min="2" max="3" width="9.140625" style="3"/>
    <col min="4" max="4" width="3.28515625" customWidth="1"/>
    <col min="7" max="7" width="6.85546875" customWidth="1"/>
    <col min="11" max="11" width="12.140625" customWidth="1"/>
    <col min="12" max="12" width="12.140625" style="3" customWidth="1"/>
  </cols>
  <sheetData>
    <row r="1" spans="1:22" x14ac:dyDescent="0.25">
      <c r="A1" t="s">
        <v>10</v>
      </c>
      <c r="B1" s="3" t="s">
        <v>3</v>
      </c>
      <c r="C1" s="3" t="s">
        <v>0</v>
      </c>
      <c r="D1" t="s">
        <v>5</v>
      </c>
      <c r="E1" t="s">
        <v>1</v>
      </c>
      <c r="F1" t="s">
        <v>7</v>
      </c>
      <c r="G1" t="s">
        <v>6</v>
      </c>
      <c r="H1" t="s">
        <v>2</v>
      </c>
      <c r="I1" t="s">
        <v>8</v>
      </c>
      <c r="J1" t="s">
        <v>9</v>
      </c>
      <c r="K1" t="s">
        <v>11</v>
      </c>
      <c r="L1" s="3" t="s">
        <v>12</v>
      </c>
      <c r="M1" t="s">
        <v>4</v>
      </c>
      <c r="O1" t="s">
        <v>0</v>
      </c>
      <c r="P1" t="s">
        <v>11</v>
      </c>
      <c r="Q1" t="s">
        <v>12</v>
      </c>
      <c r="R1" t="s">
        <v>13</v>
      </c>
      <c r="T1" t="s">
        <v>0</v>
      </c>
      <c r="U1" t="s">
        <v>12</v>
      </c>
      <c r="V1" t="s">
        <v>31</v>
      </c>
    </row>
    <row r="2" spans="1:22" x14ac:dyDescent="0.25">
      <c r="A2" s="2">
        <v>0</v>
      </c>
      <c r="B2" s="4">
        <v>0</v>
      </c>
      <c r="C2" s="4">
        <v>128</v>
      </c>
      <c r="D2" s="2"/>
      <c r="E2" s="2">
        <v>23.98</v>
      </c>
      <c r="F2" s="2">
        <f t="shared" ref="F2:F33" si="0">D2*60+E2</f>
        <v>23.98</v>
      </c>
      <c r="G2" s="2"/>
      <c r="H2" s="2">
        <v>25.576000000000001</v>
      </c>
      <c r="I2" s="2">
        <f t="shared" ref="I2:I33" si="1">G2*60+H2</f>
        <v>25.576000000000001</v>
      </c>
      <c r="J2" s="2">
        <f t="shared" ref="J2:J33" si="2">I2-F2</f>
        <v>1.5960000000000001</v>
      </c>
      <c r="K2" s="2">
        <f t="shared" ref="K2:K33" si="3">90/J2</f>
        <v>56.390977443609017</v>
      </c>
      <c r="L2" s="4">
        <v>54.939199999999985</v>
      </c>
      <c r="M2" s="2"/>
      <c r="O2">
        <v>128</v>
      </c>
      <c r="P2">
        <v>56.390977443609017</v>
      </c>
      <c r="Q2">
        <f xml:space="preserve"> 137.622637509982 -0.851087367724887*O2 + 0.00182246219558654*(O2^2) -1.37162246137452E-06*(O2^3)</f>
        <v>55.66617426556985</v>
      </c>
      <c r="R2">
        <f t="shared" ref="R2:R33" si="4">Q2-P2</f>
        <v>-0.72480317803916705</v>
      </c>
      <c r="T2">
        <v>128</v>
      </c>
      <c r="U2">
        <v>55.66617426556985</v>
      </c>
      <c r="V2" t="e">
        <f>VLOOKUP(T2,meas,2,TRUE)</f>
        <v>#N/A</v>
      </c>
    </row>
    <row r="3" spans="1:22" x14ac:dyDescent="0.25">
      <c r="A3" s="2">
        <v>0</v>
      </c>
      <c r="B3" s="4">
        <v>1</v>
      </c>
      <c r="C3" s="4">
        <v>133</v>
      </c>
      <c r="D3" s="2"/>
      <c r="E3" s="2">
        <v>36.029000000000003</v>
      </c>
      <c r="F3" s="2">
        <f t="shared" si="0"/>
        <v>36.029000000000003</v>
      </c>
      <c r="G3" s="2"/>
      <c r="H3" s="2">
        <v>37.713999999999999</v>
      </c>
      <c r="I3" s="2">
        <f t="shared" si="1"/>
        <v>37.713999999999999</v>
      </c>
      <c r="J3" s="2">
        <f t="shared" si="2"/>
        <v>1.6849999999999952</v>
      </c>
      <c r="K3" s="2">
        <f t="shared" si="3"/>
        <v>53.412462908012024</v>
      </c>
      <c r="L3" s="4">
        <v>52.819699999999997</v>
      </c>
      <c r="M3" s="2"/>
      <c r="O3">
        <v>133</v>
      </c>
      <c r="P3">
        <v>53.412462908012024</v>
      </c>
      <c r="Q3">
        <f t="shared" ref="Q3:Q66" si="5" xml:space="preserve"> 137.622637509982 -0.851087367724887*O3 + 0.00182246219558654*(O3^2) -1.37162246137452E-06*(O3^3)</f>
        <v>53.438621627641581</v>
      </c>
      <c r="R3">
        <f t="shared" si="4"/>
        <v>2.6158719629556515E-2</v>
      </c>
      <c r="T3">
        <v>133</v>
      </c>
      <c r="U3">
        <v>53.438621627641581</v>
      </c>
      <c r="V3" t="e">
        <f>VLOOKUP(T3,meas,2,TRUE)</f>
        <v>#N/A</v>
      </c>
    </row>
    <row r="4" spans="1:22" x14ac:dyDescent="0.25">
      <c r="A4" s="2">
        <v>0</v>
      </c>
      <c r="B4" s="4">
        <v>2</v>
      </c>
      <c r="C4" s="4">
        <v>135</v>
      </c>
      <c r="D4" s="2"/>
      <c r="E4" s="2">
        <v>48.078000000000003</v>
      </c>
      <c r="F4" s="2">
        <f t="shared" si="0"/>
        <v>48.078000000000003</v>
      </c>
      <c r="G4" s="2"/>
      <c r="H4" s="2">
        <v>49.75</v>
      </c>
      <c r="I4" s="2">
        <f t="shared" si="1"/>
        <v>49.75</v>
      </c>
      <c r="J4" s="2">
        <f t="shared" si="2"/>
        <v>1.671999999999997</v>
      </c>
      <c r="K4" s="2">
        <f t="shared" si="3"/>
        <v>53.827751196172343</v>
      </c>
      <c r="L4" s="4">
        <v>51.984499999999997</v>
      </c>
      <c r="M4" s="2">
        <v>0.44</v>
      </c>
      <c r="O4">
        <v>135</v>
      </c>
      <c r="P4">
        <v>53.827751196172343</v>
      </c>
      <c r="Q4">
        <f t="shared" si="5"/>
        <v>52.565510768282621</v>
      </c>
      <c r="R4">
        <f t="shared" si="4"/>
        <v>-1.2622404278897221</v>
      </c>
      <c r="T4">
        <v>135</v>
      </c>
      <c r="U4">
        <v>52.565510768282621</v>
      </c>
      <c r="V4">
        <f>VLOOKUP(T4,meas,2,TRUE)</f>
        <v>1</v>
      </c>
    </row>
    <row r="5" spans="1:22" x14ac:dyDescent="0.25">
      <c r="A5" s="2">
        <v>0</v>
      </c>
      <c r="B5" s="4">
        <v>3</v>
      </c>
      <c r="C5" s="4">
        <v>140</v>
      </c>
      <c r="D5" s="2"/>
      <c r="E5" s="2">
        <v>60.064999999999998</v>
      </c>
      <c r="F5" s="2">
        <f t="shared" si="0"/>
        <v>60.064999999999998</v>
      </c>
      <c r="G5" s="2"/>
      <c r="H5" s="2">
        <v>61.86</v>
      </c>
      <c r="I5" s="2">
        <f t="shared" si="1"/>
        <v>61.86</v>
      </c>
      <c r="J5" s="2">
        <f t="shared" si="2"/>
        <v>1.7950000000000017</v>
      </c>
      <c r="K5" s="2">
        <f t="shared" si="3"/>
        <v>50.139275766016667</v>
      </c>
      <c r="L5" s="4">
        <v>49.927999999999983</v>
      </c>
      <c r="M5" s="2">
        <v>0.46</v>
      </c>
      <c r="O5">
        <v>140</v>
      </c>
      <c r="P5">
        <v>50.139275766016667</v>
      </c>
      <c r="Q5">
        <f t="shared" si="5"/>
        <v>50.426933027982336</v>
      </c>
      <c r="R5">
        <f t="shared" si="4"/>
        <v>0.28765726196566987</v>
      </c>
      <c r="T5">
        <v>140</v>
      </c>
      <c r="U5">
        <v>50.426933027982336</v>
      </c>
      <c r="V5">
        <f>VLOOKUP(T5,meas,2,TRUE)</f>
        <v>2</v>
      </c>
    </row>
    <row r="6" spans="1:22" x14ac:dyDescent="0.25">
      <c r="A6" s="2">
        <v>0</v>
      </c>
      <c r="B6" s="4">
        <v>4</v>
      </c>
      <c r="C6" s="4">
        <v>141</v>
      </c>
      <c r="D6" s="2"/>
      <c r="E6" s="2">
        <v>72.13</v>
      </c>
      <c r="F6" s="2">
        <f t="shared" si="0"/>
        <v>72.13</v>
      </c>
      <c r="G6" s="2"/>
      <c r="H6" s="2">
        <v>73.989999999999995</v>
      </c>
      <c r="I6" s="2">
        <f t="shared" si="1"/>
        <v>73.989999999999995</v>
      </c>
      <c r="J6" s="2">
        <f t="shared" si="2"/>
        <v>1.8599999999999994</v>
      </c>
      <c r="K6" s="2">
        <f t="shared" si="3"/>
        <v>48.387096774193566</v>
      </c>
      <c r="L6" s="4">
        <v>49.52209999999998</v>
      </c>
      <c r="M6" s="2">
        <v>0.46</v>
      </c>
      <c r="O6">
        <v>141</v>
      </c>
      <c r="P6">
        <v>48.387096774193566</v>
      </c>
      <c r="Q6">
        <f t="shared" si="5"/>
        <v>50.0067286834322</v>
      </c>
      <c r="R6">
        <f t="shared" si="4"/>
        <v>1.6196319092386346</v>
      </c>
      <c r="T6">
        <v>141</v>
      </c>
      <c r="U6">
        <v>50.0067286834322</v>
      </c>
      <c r="V6">
        <f>VLOOKUP(T6,meas,2,TRUE)</f>
        <v>2</v>
      </c>
    </row>
    <row r="7" spans="1:22" x14ac:dyDescent="0.25">
      <c r="A7" s="2">
        <v>0</v>
      </c>
      <c r="B7" s="4">
        <v>5</v>
      </c>
      <c r="C7" s="4">
        <v>146</v>
      </c>
      <c r="D7" s="2"/>
      <c r="E7" s="2">
        <v>84.234999999999999</v>
      </c>
      <c r="F7" s="2">
        <f t="shared" si="0"/>
        <v>84.234999999999999</v>
      </c>
      <c r="G7" s="2"/>
      <c r="H7" s="2">
        <v>86.081999999999994</v>
      </c>
      <c r="I7" s="2">
        <f t="shared" si="1"/>
        <v>86.081999999999994</v>
      </c>
      <c r="J7" s="2">
        <f t="shared" si="2"/>
        <v>1.8469999999999942</v>
      </c>
      <c r="K7" s="2">
        <f t="shared" si="3"/>
        <v>48.727666486193982</v>
      </c>
      <c r="L7" s="4">
        <v>47.519599999999983</v>
      </c>
      <c r="M7" s="2">
        <v>0.47</v>
      </c>
      <c r="O7">
        <v>146</v>
      </c>
      <c r="P7">
        <v>48.727666486193982</v>
      </c>
      <c r="Q7">
        <f t="shared" si="5"/>
        <v>47.942810342818952</v>
      </c>
      <c r="R7">
        <f t="shared" si="4"/>
        <v>-0.78485614337503051</v>
      </c>
      <c r="T7">
        <v>146</v>
      </c>
      <c r="U7">
        <v>47.942810342818952</v>
      </c>
      <c r="V7">
        <f>VLOOKUP(T7,meas,2,TRUE)</f>
        <v>4</v>
      </c>
    </row>
    <row r="8" spans="1:22" x14ac:dyDescent="0.25">
      <c r="A8" s="2">
        <v>0</v>
      </c>
      <c r="B8" s="4">
        <v>6</v>
      </c>
      <c r="C8" s="4">
        <v>148</v>
      </c>
      <c r="D8" s="2"/>
      <c r="E8" s="2">
        <v>96.262</v>
      </c>
      <c r="F8" s="2">
        <f t="shared" si="0"/>
        <v>96.262</v>
      </c>
      <c r="G8" s="2"/>
      <c r="H8" s="2">
        <v>98.146000000000001</v>
      </c>
      <c r="I8" s="2">
        <f t="shared" si="1"/>
        <v>98.146000000000001</v>
      </c>
      <c r="J8" s="2">
        <f t="shared" si="2"/>
        <v>1.8840000000000003</v>
      </c>
      <c r="K8" s="2">
        <f t="shared" si="3"/>
        <v>47.770700636942664</v>
      </c>
      <c r="L8" s="4">
        <v>46.731199999999987</v>
      </c>
      <c r="M8" s="2">
        <v>0.48</v>
      </c>
      <c r="O8">
        <v>148</v>
      </c>
      <c r="P8">
        <v>47.770700636942664</v>
      </c>
      <c r="Q8">
        <f t="shared" si="5"/>
        <v>47.134404296522085</v>
      </c>
      <c r="R8">
        <f t="shared" si="4"/>
        <v>-0.63629634042057859</v>
      </c>
      <c r="T8">
        <v>148</v>
      </c>
      <c r="U8">
        <v>47.134404296522085</v>
      </c>
      <c r="V8">
        <f>VLOOKUP(T8,meas,2,TRUE)</f>
        <v>5</v>
      </c>
    </row>
    <row r="9" spans="1:22" x14ac:dyDescent="0.25">
      <c r="A9" s="2">
        <v>0</v>
      </c>
      <c r="B9" s="4">
        <v>7</v>
      </c>
      <c r="C9" s="4">
        <v>153</v>
      </c>
      <c r="D9" s="2"/>
      <c r="E9" s="2">
        <v>108.268</v>
      </c>
      <c r="F9" s="2">
        <f t="shared" si="0"/>
        <v>108.268</v>
      </c>
      <c r="G9" s="2"/>
      <c r="H9" s="2">
        <v>110.3</v>
      </c>
      <c r="I9" s="2">
        <f t="shared" si="1"/>
        <v>110.3</v>
      </c>
      <c r="J9" s="2">
        <f t="shared" si="2"/>
        <v>2.0319999999999965</v>
      </c>
      <c r="K9" s="2">
        <f t="shared" si="3"/>
        <v>44.291338582677241</v>
      </c>
      <c r="L9" s="4">
        <v>44.791699999999992</v>
      </c>
      <c r="M9" s="2">
        <v>0.5</v>
      </c>
      <c r="O9">
        <v>153</v>
      </c>
      <c r="P9">
        <v>44.291338582677241</v>
      </c>
      <c r="Q9">
        <f t="shared" si="5"/>
        <v>45.155716324217238</v>
      </c>
      <c r="R9">
        <f t="shared" si="4"/>
        <v>0.86437774153999669</v>
      </c>
      <c r="T9">
        <v>153</v>
      </c>
      <c r="U9">
        <v>45.155716324217238</v>
      </c>
      <c r="V9">
        <f>VLOOKUP(T9,meas,2,TRUE)</f>
        <v>6</v>
      </c>
    </row>
    <row r="10" spans="1:22" x14ac:dyDescent="0.25">
      <c r="A10" s="2">
        <v>0</v>
      </c>
      <c r="B10" s="4">
        <v>8</v>
      </c>
      <c r="C10" s="4">
        <v>153</v>
      </c>
      <c r="D10" s="2"/>
      <c r="E10" s="2">
        <v>120.34</v>
      </c>
      <c r="F10" s="2">
        <f t="shared" si="0"/>
        <v>120.34</v>
      </c>
      <c r="G10" s="2"/>
      <c r="H10" s="2">
        <v>122.3</v>
      </c>
      <c r="I10" s="2">
        <f t="shared" si="1"/>
        <v>122.3</v>
      </c>
      <c r="J10" s="2">
        <f t="shared" si="2"/>
        <v>1.9599999999999937</v>
      </c>
      <c r="K10" s="2">
        <f t="shared" si="3"/>
        <v>45.918367346938922</v>
      </c>
      <c r="L10" s="4">
        <v>44.791699999999992</v>
      </c>
      <c r="M10" s="2">
        <v>0.5</v>
      </c>
      <c r="O10">
        <v>153</v>
      </c>
      <c r="P10">
        <v>45.918367346938922</v>
      </c>
      <c r="Q10">
        <f t="shared" si="5"/>
        <v>45.155716324217238</v>
      </c>
      <c r="R10">
        <f t="shared" si="4"/>
        <v>-0.76265102272168406</v>
      </c>
      <c r="T10">
        <v>153</v>
      </c>
      <c r="U10">
        <v>45.155716324217238</v>
      </c>
      <c r="V10">
        <f>VLOOKUP(T10,meas,2,TRUE)</f>
        <v>6</v>
      </c>
    </row>
    <row r="11" spans="1:22" x14ac:dyDescent="0.25">
      <c r="A11" s="2">
        <v>0</v>
      </c>
      <c r="B11" s="4">
        <v>9</v>
      </c>
      <c r="C11" s="4">
        <v>157</v>
      </c>
      <c r="D11" s="2"/>
      <c r="E11" s="2">
        <v>132.36199999999999</v>
      </c>
      <c r="F11" s="2">
        <f t="shared" si="0"/>
        <v>132.36199999999999</v>
      </c>
      <c r="G11" s="2"/>
      <c r="H11" s="2">
        <v>134.49100000000001</v>
      </c>
      <c r="I11" s="2">
        <f t="shared" si="1"/>
        <v>134.49100000000001</v>
      </c>
      <c r="J11" s="2">
        <f t="shared" si="2"/>
        <v>2.1290000000000191</v>
      </c>
      <c r="K11" s="2">
        <f t="shared" si="3"/>
        <v>42.273367778299288</v>
      </c>
      <c r="L11" s="4">
        <v>43.272499999999994</v>
      </c>
      <c r="M11" s="2">
        <v>0.51</v>
      </c>
      <c r="O11">
        <v>157</v>
      </c>
      <c r="P11">
        <v>42.273367778299288</v>
      </c>
      <c r="Q11">
        <f t="shared" si="5"/>
        <v>43.615759274271348</v>
      </c>
      <c r="R11">
        <f t="shared" si="4"/>
        <v>1.3423914959720591</v>
      </c>
      <c r="T11">
        <v>157</v>
      </c>
      <c r="U11">
        <v>43.615759274271348</v>
      </c>
      <c r="V11">
        <f>VLOOKUP(T11,meas,2,TRUE)</f>
        <v>8</v>
      </c>
    </row>
    <row r="12" spans="1:22" x14ac:dyDescent="0.25">
      <c r="A12" s="2">
        <v>0</v>
      </c>
      <c r="B12" s="4">
        <v>10</v>
      </c>
      <c r="C12" s="4">
        <v>160</v>
      </c>
      <c r="D12" s="2"/>
      <c r="E12" s="2">
        <v>148.46199999999999</v>
      </c>
      <c r="F12" s="2">
        <f t="shared" si="0"/>
        <v>148.46199999999999</v>
      </c>
      <c r="G12" s="2"/>
      <c r="H12" s="2">
        <v>150.61600000000001</v>
      </c>
      <c r="I12" s="2">
        <f t="shared" si="1"/>
        <v>150.61600000000001</v>
      </c>
      <c r="J12" s="2">
        <f t="shared" si="2"/>
        <v>2.1540000000000248</v>
      </c>
      <c r="K12" s="2">
        <f t="shared" si="3"/>
        <v>41.782729805013446</v>
      </c>
      <c r="L12" s="4">
        <v>42.151999999999973</v>
      </c>
      <c r="M12" s="2">
        <v>0.52</v>
      </c>
      <c r="O12">
        <v>160</v>
      </c>
      <c r="P12">
        <v>41.782729805013446</v>
      </c>
      <c r="Q12">
        <f t="shared" si="5"/>
        <v>42.485525279225477</v>
      </c>
      <c r="R12">
        <f t="shared" si="4"/>
        <v>0.70279547421203148</v>
      </c>
      <c r="T12">
        <v>160</v>
      </c>
      <c r="U12">
        <v>42.485525279225477</v>
      </c>
      <c r="V12">
        <f>VLOOKUP(T12,meas,2,TRUE)</f>
        <v>9</v>
      </c>
    </row>
    <row r="13" spans="1:22" x14ac:dyDescent="0.25">
      <c r="A13" s="2">
        <v>0</v>
      </c>
      <c r="B13" s="4">
        <v>11</v>
      </c>
      <c r="C13" s="4">
        <v>164</v>
      </c>
      <c r="D13" s="2"/>
      <c r="E13" s="2">
        <v>168.55199999999999</v>
      </c>
      <c r="F13" s="2">
        <f t="shared" si="0"/>
        <v>168.55199999999999</v>
      </c>
      <c r="G13" s="2"/>
      <c r="H13" s="2">
        <v>170.78700000000001</v>
      </c>
      <c r="I13" s="2">
        <f t="shared" si="1"/>
        <v>170.78700000000001</v>
      </c>
      <c r="J13" s="2">
        <f t="shared" si="2"/>
        <v>2.2350000000000136</v>
      </c>
      <c r="K13" s="2">
        <f t="shared" si="3"/>
        <v>40.268456375838682</v>
      </c>
      <c r="L13" s="4">
        <v>40.683199999999985</v>
      </c>
      <c r="M13" s="2">
        <v>0.54</v>
      </c>
      <c r="O13">
        <v>164</v>
      </c>
      <c r="P13">
        <v>40.268456375838682</v>
      </c>
      <c r="Q13">
        <f t="shared" si="5"/>
        <v>41.011102549330943</v>
      </c>
      <c r="R13">
        <f t="shared" si="4"/>
        <v>0.74264617349226114</v>
      </c>
      <c r="T13">
        <v>164</v>
      </c>
      <c r="U13">
        <v>41.011102549330943</v>
      </c>
      <c r="V13">
        <f>VLOOKUP(T13,meas,2,TRUE)</f>
        <v>10</v>
      </c>
    </row>
    <row r="14" spans="1:22" x14ac:dyDescent="0.25">
      <c r="A14" s="2">
        <v>0</v>
      </c>
      <c r="B14" s="4">
        <v>12</v>
      </c>
      <c r="C14" s="4">
        <v>166</v>
      </c>
      <c r="D14" s="2"/>
      <c r="E14" s="2">
        <v>188.607</v>
      </c>
      <c r="F14" s="2">
        <f t="shared" si="0"/>
        <v>188.607</v>
      </c>
      <c r="G14" s="2"/>
      <c r="H14" s="2">
        <v>190.84100000000001</v>
      </c>
      <c r="I14" s="2">
        <f t="shared" si="1"/>
        <v>190.84100000000001</v>
      </c>
      <c r="J14" s="2">
        <f t="shared" si="2"/>
        <v>2.2340000000000089</v>
      </c>
      <c r="K14" s="2">
        <f t="shared" si="3"/>
        <v>40.286481647269312</v>
      </c>
      <c r="L14" s="4">
        <v>39.95959999999998</v>
      </c>
      <c r="M14" s="2">
        <v>0.54</v>
      </c>
      <c r="O14">
        <v>166</v>
      </c>
      <c r="P14">
        <v>40.286481647269312</v>
      </c>
      <c r="Q14">
        <f t="shared" si="5"/>
        <v>40.28769559065784</v>
      </c>
      <c r="R14">
        <f t="shared" si="4"/>
        <v>1.2139433885280937E-3</v>
      </c>
      <c r="T14">
        <v>166</v>
      </c>
      <c r="U14">
        <v>40.28769559065784</v>
      </c>
      <c r="V14">
        <f>VLOOKUP(T14,meas,2,TRUE)</f>
        <v>10</v>
      </c>
    </row>
    <row r="15" spans="1:22" x14ac:dyDescent="0.25">
      <c r="A15" s="2">
        <v>0</v>
      </c>
      <c r="B15" s="4">
        <v>13</v>
      </c>
      <c r="C15" s="4">
        <v>170</v>
      </c>
      <c r="D15" s="2">
        <v>3</v>
      </c>
      <c r="E15" s="2">
        <v>28.707000000000001</v>
      </c>
      <c r="F15" s="2">
        <f t="shared" si="0"/>
        <v>208.70699999999999</v>
      </c>
      <c r="G15" s="2">
        <v>3</v>
      </c>
      <c r="H15" s="2">
        <v>31.038</v>
      </c>
      <c r="I15" s="2">
        <f t="shared" si="1"/>
        <v>211.03800000000001</v>
      </c>
      <c r="J15" s="2">
        <f t="shared" si="2"/>
        <v>2.3310000000000173</v>
      </c>
      <c r="K15" s="2">
        <f t="shared" si="3"/>
        <v>38.610038610038323</v>
      </c>
      <c r="L15" s="4">
        <v>38.533999999999978</v>
      </c>
      <c r="M15" s="2">
        <v>0.55000000000000004</v>
      </c>
      <c r="O15">
        <v>170</v>
      </c>
      <c r="P15">
        <v>38.610038610038323</v>
      </c>
      <c r="Q15">
        <f t="shared" si="5"/>
        <v>38.868161296469204</v>
      </c>
      <c r="R15">
        <f t="shared" si="4"/>
        <v>0.25812268643088032</v>
      </c>
      <c r="T15">
        <v>170</v>
      </c>
      <c r="U15">
        <v>38.868161296469204</v>
      </c>
      <c r="V15">
        <f>VLOOKUP(T15,meas,2,TRUE)</f>
        <v>12</v>
      </c>
    </row>
    <row r="16" spans="1:22" x14ac:dyDescent="0.25">
      <c r="A16" s="2">
        <v>0</v>
      </c>
      <c r="B16" s="4">
        <v>14</v>
      </c>
      <c r="C16" s="4">
        <v>173</v>
      </c>
      <c r="D16" s="2">
        <v>3</v>
      </c>
      <c r="E16" s="2">
        <v>48.771000000000001</v>
      </c>
      <c r="F16" s="2">
        <f t="shared" si="0"/>
        <v>228.77100000000002</v>
      </c>
      <c r="G16" s="2">
        <v>3</v>
      </c>
      <c r="H16" s="2">
        <v>51.139000000000003</v>
      </c>
      <c r="I16" s="2">
        <f t="shared" si="1"/>
        <v>231.13900000000001</v>
      </c>
      <c r="J16" s="2">
        <f t="shared" si="2"/>
        <v>2.367999999999995</v>
      </c>
      <c r="K16" s="2">
        <f t="shared" si="3"/>
        <v>38.006756756756836</v>
      </c>
      <c r="L16" s="4">
        <v>37.483699999999985</v>
      </c>
      <c r="M16" s="2">
        <v>0.56000000000000005</v>
      </c>
      <c r="O16">
        <v>173</v>
      </c>
      <c r="P16">
        <v>38.006756756756836</v>
      </c>
      <c r="Q16">
        <f t="shared" si="5"/>
        <v>37.82712100944542</v>
      </c>
      <c r="R16">
        <f t="shared" si="4"/>
        <v>-0.17963574731141563</v>
      </c>
      <c r="T16">
        <v>173</v>
      </c>
      <c r="U16">
        <v>37.82712100944542</v>
      </c>
      <c r="V16">
        <f>VLOOKUP(T16,meas,2,TRUE)</f>
        <v>13</v>
      </c>
    </row>
    <row r="17" spans="1:22" x14ac:dyDescent="0.25">
      <c r="A17" s="2">
        <v>0</v>
      </c>
      <c r="B17" s="4">
        <v>16</v>
      </c>
      <c r="C17" s="4">
        <v>176</v>
      </c>
      <c r="D17" s="2">
        <v>4</v>
      </c>
      <c r="E17" s="2">
        <v>28.952000000000002</v>
      </c>
      <c r="F17" s="2">
        <f t="shared" si="0"/>
        <v>268.952</v>
      </c>
      <c r="G17" s="2">
        <v>4</v>
      </c>
      <c r="H17" s="2">
        <v>31.390999999999998</v>
      </c>
      <c r="I17" s="2">
        <f t="shared" si="1"/>
        <v>271.39100000000002</v>
      </c>
      <c r="J17" s="2">
        <f t="shared" si="2"/>
        <v>2.4390000000000214</v>
      </c>
      <c r="K17" s="2">
        <f t="shared" si="3"/>
        <v>36.900369003689711</v>
      </c>
      <c r="L17" s="4">
        <v>36.44959999999999</v>
      </c>
      <c r="M17" s="2">
        <v>0.56999999999999995</v>
      </c>
      <c r="O17">
        <v>176</v>
      </c>
      <c r="P17">
        <v>36.900369003689711</v>
      </c>
      <c r="Q17">
        <f t="shared" si="5"/>
        <v>36.806071344908027</v>
      </c>
      <c r="R17">
        <f t="shared" si="4"/>
        <v>-9.429765878168439E-2</v>
      </c>
      <c r="T17">
        <v>176</v>
      </c>
      <c r="U17">
        <v>36.806071344908027</v>
      </c>
      <c r="V17">
        <f>VLOOKUP(T17,meas,2,TRUE)</f>
        <v>14</v>
      </c>
    </row>
    <row r="18" spans="1:22" x14ac:dyDescent="0.25">
      <c r="A18" s="2">
        <v>0</v>
      </c>
      <c r="B18" s="4">
        <v>15</v>
      </c>
      <c r="C18" s="4">
        <v>178</v>
      </c>
      <c r="D18" s="2">
        <v>4</v>
      </c>
      <c r="E18" s="2">
        <v>8.8089999999999993</v>
      </c>
      <c r="F18" s="2">
        <f t="shared" si="0"/>
        <v>248.809</v>
      </c>
      <c r="G18" s="2">
        <v>4</v>
      </c>
      <c r="H18" s="2">
        <v>11.337</v>
      </c>
      <c r="I18" s="2">
        <f t="shared" si="1"/>
        <v>251.33699999999999</v>
      </c>
      <c r="J18" s="2">
        <f t="shared" si="2"/>
        <v>2.5279999999999916</v>
      </c>
      <c r="K18" s="2">
        <f t="shared" si="3"/>
        <v>35.601265822784931</v>
      </c>
      <c r="L18" s="4">
        <v>35.769199999999998</v>
      </c>
      <c r="M18" s="2">
        <v>0.57999999999999996</v>
      </c>
      <c r="O18">
        <v>178</v>
      </c>
      <c r="P18">
        <v>35.601265822784931</v>
      </c>
      <c r="Q18">
        <f t="shared" si="5"/>
        <v>36.136367740134183</v>
      </c>
      <c r="R18">
        <f t="shared" si="4"/>
        <v>0.53510191734925172</v>
      </c>
      <c r="T18">
        <v>178</v>
      </c>
      <c r="U18">
        <v>36.136367740134183</v>
      </c>
      <c r="V18">
        <f>VLOOKUP(T18,meas,2,TRUE)</f>
        <v>14</v>
      </c>
    </row>
    <row r="19" spans="1:22" x14ac:dyDescent="0.25">
      <c r="A19" s="2">
        <v>0</v>
      </c>
      <c r="B19" s="4">
        <v>17</v>
      </c>
      <c r="C19" s="4">
        <v>181</v>
      </c>
      <c r="D19" s="2">
        <v>4</v>
      </c>
      <c r="E19" s="2">
        <v>49.031999999999996</v>
      </c>
      <c r="F19" s="2">
        <f t="shared" si="0"/>
        <v>289.03199999999998</v>
      </c>
      <c r="G19" s="2">
        <v>4</v>
      </c>
      <c r="H19" s="2">
        <v>51.533000000000001</v>
      </c>
      <c r="I19" s="2">
        <f t="shared" si="1"/>
        <v>291.53300000000002</v>
      </c>
      <c r="J19" s="2">
        <f t="shared" si="2"/>
        <v>2.5010000000000332</v>
      </c>
      <c r="K19" s="2">
        <f t="shared" si="3"/>
        <v>35.98560575769644</v>
      </c>
      <c r="L19" s="4">
        <v>34.76209999999999</v>
      </c>
      <c r="M19" s="2">
        <v>0.59</v>
      </c>
      <c r="O19">
        <v>181</v>
      </c>
      <c r="P19">
        <v>35.98560575769644</v>
      </c>
      <c r="Q19">
        <f t="shared" si="5"/>
        <v>35.14814199565469</v>
      </c>
      <c r="R19">
        <f t="shared" si="4"/>
        <v>-0.83746376204175021</v>
      </c>
      <c r="T19">
        <v>181</v>
      </c>
      <c r="U19">
        <v>35.14814199565469</v>
      </c>
      <c r="V19">
        <f>VLOOKUP(T19,meas,2,TRUE)</f>
        <v>15</v>
      </c>
    </row>
    <row r="20" spans="1:22" x14ac:dyDescent="0.25">
      <c r="A20" s="2">
        <v>0</v>
      </c>
      <c r="B20" s="4">
        <v>18</v>
      </c>
      <c r="C20" s="4">
        <v>183</v>
      </c>
      <c r="D20" s="2">
        <v>5</v>
      </c>
      <c r="E20" s="2">
        <v>9.0890000000000004</v>
      </c>
      <c r="F20" s="2">
        <f t="shared" si="0"/>
        <v>309.089</v>
      </c>
      <c r="G20" s="2">
        <v>5</v>
      </c>
      <c r="H20" s="2">
        <v>11.683999999999999</v>
      </c>
      <c r="I20" s="2">
        <f t="shared" si="1"/>
        <v>311.68400000000003</v>
      </c>
      <c r="J20" s="2">
        <f t="shared" si="2"/>
        <v>2.5950000000000273</v>
      </c>
      <c r="K20" s="2">
        <f t="shared" si="3"/>
        <v>34.682080924855129</v>
      </c>
      <c r="L20" s="4">
        <v>34.099699999999984</v>
      </c>
      <c r="M20" s="2">
        <v>0.6</v>
      </c>
      <c r="O20">
        <v>183</v>
      </c>
      <c r="P20">
        <v>34.682080924855129</v>
      </c>
      <c r="Q20">
        <f t="shared" si="5"/>
        <v>34.500115260883575</v>
      </c>
      <c r="R20">
        <f t="shared" si="4"/>
        <v>-0.18196566397155323</v>
      </c>
      <c r="T20">
        <v>183</v>
      </c>
      <c r="U20">
        <v>34.500115260883575</v>
      </c>
      <c r="V20">
        <f>VLOOKUP(T20,meas,2,TRUE)</f>
        <v>17</v>
      </c>
    </row>
    <row r="21" spans="1:22" x14ac:dyDescent="0.25">
      <c r="A21" s="2">
        <v>0</v>
      </c>
      <c r="B21" s="4">
        <v>19</v>
      </c>
      <c r="C21" s="4">
        <v>188</v>
      </c>
      <c r="D21" s="2">
        <v>5</v>
      </c>
      <c r="E21" s="2">
        <v>29.178999999999998</v>
      </c>
      <c r="F21" s="2">
        <f t="shared" si="0"/>
        <v>329.17899999999997</v>
      </c>
      <c r="G21" s="2">
        <v>5</v>
      </c>
      <c r="H21" s="2">
        <v>31.91</v>
      </c>
      <c r="I21" s="2">
        <f t="shared" si="1"/>
        <v>331.91</v>
      </c>
      <c r="J21" s="2">
        <f t="shared" si="2"/>
        <v>2.7310000000000514</v>
      </c>
      <c r="K21" s="2">
        <f t="shared" si="3"/>
        <v>32.954961552544233</v>
      </c>
      <c r="L21" s="4">
        <v>32.475199999999987</v>
      </c>
      <c r="M21" s="2">
        <v>0.61</v>
      </c>
      <c r="O21">
        <v>188</v>
      </c>
      <c r="P21">
        <v>32.954961552544233</v>
      </c>
      <c r="Q21">
        <f t="shared" si="5"/>
        <v>32.917334854847567</v>
      </c>
      <c r="R21">
        <f t="shared" si="4"/>
        <v>-3.7626697696666156E-2</v>
      </c>
      <c r="T21">
        <v>188</v>
      </c>
      <c r="U21">
        <v>32.917334854847567</v>
      </c>
      <c r="V21">
        <f>VLOOKUP(T21,meas,2,TRUE)</f>
        <v>18</v>
      </c>
    </row>
    <row r="22" spans="1:22" x14ac:dyDescent="0.25">
      <c r="A22" s="2">
        <v>0</v>
      </c>
      <c r="B22" s="4">
        <v>20</v>
      </c>
      <c r="C22" s="4">
        <v>189</v>
      </c>
      <c r="D22" s="2">
        <v>5</v>
      </c>
      <c r="E22" s="2">
        <v>53.252000000000002</v>
      </c>
      <c r="F22" s="2">
        <f t="shared" si="0"/>
        <v>353.25200000000001</v>
      </c>
      <c r="G22" s="2">
        <v>5</v>
      </c>
      <c r="H22" s="2">
        <v>56.036000000000001</v>
      </c>
      <c r="I22" s="2">
        <f t="shared" si="1"/>
        <v>356.036</v>
      </c>
      <c r="J22" s="2">
        <f t="shared" si="2"/>
        <v>2.7839999999999918</v>
      </c>
      <c r="K22" s="2">
        <f t="shared" si="3"/>
        <v>32.327586206896648</v>
      </c>
      <c r="L22" s="4">
        <v>32.155699999999982</v>
      </c>
      <c r="M22" s="2">
        <v>0.62</v>
      </c>
      <c r="O22">
        <v>189</v>
      </c>
      <c r="P22">
        <v>32.327586206896648</v>
      </c>
      <c r="Q22">
        <f t="shared" si="5"/>
        <v>32.607104895343674</v>
      </c>
      <c r="R22">
        <f t="shared" si="4"/>
        <v>0.27951868844702688</v>
      </c>
      <c r="T22">
        <v>189</v>
      </c>
      <c r="U22">
        <v>32.607104895343674</v>
      </c>
      <c r="V22">
        <f>VLOOKUP(T22,meas,2,TRUE)</f>
        <v>18</v>
      </c>
    </row>
    <row r="23" spans="1:22" x14ac:dyDescent="0.25">
      <c r="A23" s="2">
        <v>0</v>
      </c>
      <c r="B23" s="4">
        <v>21</v>
      </c>
      <c r="C23" s="4">
        <v>194</v>
      </c>
      <c r="D23" s="2">
        <v>6</v>
      </c>
      <c r="E23" s="2">
        <v>21.379000000000001</v>
      </c>
      <c r="F23" s="2">
        <f t="shared" si="0"/>
        <v>381.37900000000002</v>
      </c>
      <c r="G23" s="2">
        <v>6</v>
      </c>
      <c r="H23" s="2">
        <v>24.283000000000001</v>
      </c>
      <c r="I23" s="2">
        <f t="shared" si="1"/>
        <v>384.28300000000002</v>
      </c>
      <c r="J23" s="2">
        <f t="shared" si="2"/>
        <v>2.9039999999999964</v>
      </c>
      <c r="K23" s="2">
        <f t="shared" si="3"/>
        <v>30.99173553719012</v>
      </c>
      <c r="L23" s="4">
        <v>30.585199999999986</v>
      </c>
      <c r="M23" s="2">
        <v>0.63</v>
      </c>
      <c r="O23">
        <v>194</v>
      </c>
      <c r="P23">
        <v>30.99173553719012</v>
      </c>
      <c r="Q23">
        <f t="shared" si="5"/>
        <v>31.087133070928417</v>
      </c>
      <c r="R23">
        <f t="shared" si="4"/>
        <v>9.5397533738296403E-2</v>
      </c>
      <c r="T23">
        <v>194</v>
      </c>
      <c r="U23">
        <v>31.087133070928417</v>
      </c>
      <c r="V23">
        <f>VLOOKUP(T23,meas,2,TRUE)</f>
        <v>20</v>
      </c>
    </row>
    <row r="24" spans="1:22" x14ac:dyDescent="0.25">
      <c r="A24" s="2">
        <v>0</v>
      </c>
      <c r="B24" s="4">
        <v>22</v>
      </c>
      <c r="C24" s="4">
        <v>196</v>
      </c>
      <c r="D24" s="2">
        <v>6</v>
      </c>
      <c r="E24" s="2">
        <v>49.491999999999997</v>
      </c>
      <c r="F24" s="2">
        <f t="shared" si="0"/>
        <v>409.49200000000002</v>
      </c>
      <c r="G24" s="2">
        <v>6</v>
      </c>
      <c r="H24" s="2">
        <v>52.448999999999998</v>
      </c>
      <c r="I24" s="2">
        <f t="shared" si="1"/>
        <v>412.44900000000001</v>
      </c>
      <c r="J24" s="2">
        <f t="shared" si="2"/>
        <v>2.9569999999999936</v>
      </c>
      <c r="K24" s="2">
        <f t="shared" si="3"/>
        <v>30.436252959080214</v>
      </c>
      <c r="L24" s="4">
        <v>29.969599999999971</v>
      </c>
      <c r="M24" s="2">
        <v>0.64</v>
      </c>
      <c r="O24">
        <v>196</v>
      </c>
      <c r="P24">
        <v>30.436252959080214</v>
      </c>
      <c r="Q24">
        <f t="shared" si="5"/>
        <v>30.493540440228635</v>
      </c>
      <c r="R24">
        <f t="shared" si="4"/>
        <v>5.7287481148421193E-2</v>
      </c>
      <c r="T24">
        <v>196</v>
      </c>
      <c r="U24">
        <v>30.493540440228635</v>
      </c>
      <c r="V24">
        <f>VLOOKUP(T24,meas,2,TRUE)</f>
        <v>21</v>
      </c>
    </row>
    <row r="25" spans="1:22" x14ac:dyDescent="0.25">
      <c r="A25" s="2">
        <v>0</v>
      </c>
      <c r="B25" s="4">
        <v>23</v>
      </c>
      <c r="C25" s="4">
        <v>201</v>
      </c>
      <c r="D25" s="2">
        <v>7</v>
      </c>
      <c r="E25" s="2">
        <v>17.623999999999999</v>
      </c>
      <c r="F25" s="2">
        <f t="shared" si="0"/>
        <v>437.62400000000002</v>
      </c>
      <c r="G25" s="2">
        <v>7</v>
      </c>
      <c r="H25" s="2">
        <v>20.7</v>
      </c>
      <c r="I25" s="2">
        <f t="shared" si="1"/>
        <v>440.7</v>
      </c>
      <c r="J25" s="2">
        <f t="shared" si="2"/>
        <v>3.075999999999965</v>
      </c>
      <c r="K25" s="2">
        <f t="shared" si="3"/>
        <v>29.258777633290322</v>
      </c>
      <c r="L25" s="4">
        <v>28.462099999999992</v>
      </c>
      <c r="M25" s="2">
        <v>0.65</v>
      </c>
      <c r="O25">
        <v>201</v>
      </c>
      <c r="P25">
        <v>29.258777633290322</v>
      </c>
      <c r="Q25">
        <f t="shared" si="5"/>
        <v>29.044973029711137</v>
      </c>
      <c r="R25">
        <f t="shared" si="4"/>
        <v>-0.21380460357918452</v>
      </c>
      <c r="T25">
        <v>201</v>
      </c>
      <c r="U25">
        <v>29.044973029711137</v>
      </c>
      <c r="V25">
        <f>VLOOKUP(T25,meas,2,TRUE)</f>
        <v>22</v>
      </c>
    </row>
    <row r="26" spans="1:22" x14ac:dyDescent="0.25">
      <c r="A26" s="2">
        <v>0</v>
      </c>
      <c r="B26" s="4">
        <v>24</v>
      </c>
      <c r="C26" s="4">
        <v>201</v>
      </c>
      <c r="D26" s="2">
        <v>7</v>
      </c>
      <c r="E26" s="2">
        <v>45.686</v>
      </c>
      <c r="F26" s="2">
        <f t="shared" si="0"/>
        <v>465.68599999999998</v>
      </c>
      <c r="G26" s="2">
        <v>7</v>
      </c>
      <c r="H26" s="2">
        <v>48.798000000000002</v>
      </c>
      <c r="I26" s="2">
        <f t="shared" si="1"/>
        <v>468.798</v>
      </c>
      <c r="J26" s="2">
        <f t="shared" si="2"/>
        <v>3.1120000000000232</v>
      </c>
      <c r="K26" s="2">
        <f t="shared" si="3"/>
        <v>28.920308483290274</v>
      </c>
      <c r="L26" s="4">
        <v>28.462099999999992</v>
      </c>
      <c r="M26" s="2">
        <v>0.65</v>
      </c>
      <c r="O26">
        <v>201</v>
      </c>
      <c r="P26">
        <v>28.920308483290274</v>
      </c>
      <c r="Q26">
        <f t="shared" si="5"/>
        <v>29.044973029711137</v>
      </c>
      <c r="R26">
        <f t="shared" si="4"/>
        <v>0.12466454642086333</v>
      </c>
      <c r="T26">
        <v>201</v>
      </c>
      <c r="U26">
        <v>29.044973029711137</v>
      </c>
      <c r="V26">
        <f>VLOOKUP(T26,meas,2,TRUE)</f>
        <v>22</v>
      </c>
    </row>
    <row r="27" spans="1:22" x14ac:dyDescent="0.25">
      <c r="A27" s="2">
        <v>0</v>
      </c>
      <c r="B27" s="4">
        <v>25</v>
      </c>
      <c r="C27" s="4">
        <v>206</v>
      </c>
      <c r="D27" s="2">
        <v>8</v>
      </c>
      <c r="E27" s="2">
        <v>13.811</v>
      </c>
      <c r="F27" s="2">
        <f t="shared" si="0"/>
        <v>493.81099999999998</v>
      </c>
      <c r="G27" s="2">
        <v>8</v>
      </c>
      <c r="H27" s="2">
        <v>16.995000000000001</v>
      </c>
      <c r="I27" s="2">
        <f t="shared" si="1"/>
        <v>496.995</v>
      </c>
      <c r="J27" s="2">
        <f t="shared" si="2"/>
        <v>3.1840000000000259</v>
      </c>
      <c r="K27" s="2">
        <f t="shared" si="3"/>
        <v>28.266331658291229</v>
      </c>
      <c r="L27" s="4">
        <v>26.999599999999973</v>
      </c>
      <c r="M27" s="2">
        <v>0.67</v>
      </c>
      <c r="O27">
        <v>206</v>
      </c>
      <c r="P27">
        <v>28.266331658291229</v>
      </c>
      <c r="Q27">
        <f t="shared" si="5"/>
        <v>27.64617431176255</v>
      </c>
      <c r="R27">
        <f t="shared" si="4"/>
        <v>-0.62015734652867849</v>
      </c>
      <c r="T27">
        <v>206</v>
      </c>
      <c r="U27">
        <v>27.64617431176255</v>
      </c>
      <c r="V27">
        <f>VLOOKUP(T27,meas,2,TRUE)</f>
        <v>23</v>
      </c>
    </row>
    <row r="28" spans="1:22" x14ac:dyDescent="0.25">
      <c r="A28" s="2">
        <v>0</v>
      </c>
      <c r="B28" s="4">
        <v>26</v>
      </c>
      <c r="C28" s="4">
        <v>208</v>
      </c>
      <c r="D28" s="2">
        <v>8</v>
      </c>
      <c r="E28" s="2">
        <v>41.936</v>
      </c>
      <c r="F28" s="2">
        <f t="shared" si="0"/>
        <v>521.93600000000004</v>
      </c>
      <c r="G28" s="2">
        <v>8</v>
      </c>
      <c r="H28" s="2">
        <v>45.213000000000001</v>
      </c>
      <c r="I28" s="2">
        <f t="shared" si="1"/>
        <v>525.21299999999997</v>
      </c>
      <c r="J28" s="2">
        <f t="shared" si="2"/>
        <v>3.27699999999993</v>
      </c>
      <c r="K28" s="2">
        <f t="shared" si="3"/>
        <v>27.464144034178187</v>
      </c>
      <c r="L28" s="4">
        <v>26.427199999999985</v>
      </c>
      <c r="M28" s="2">
        <v>0.68</v>
      </c>
      <c r="O28">
        <v>208</v>
      </c>
      <c r="P28">
        <v>27.464144034178187</v>
      </c>
      <c r="Q28">
        <f t="shared" si="5"/>
        <v>27.100359625928888</v>
      </c>
      <c r="R28">
        <f t="shared" si="4"/>
        <v>-0.36378440824929825</v>
      </c>
      <c r="T28">
        <v>208</v>
      </c>
      <c r="U28">
        <v>27.100359625928888</v>
      </c>
      <c r="V28">
        <f>VLOOKUP(T28,meas,2,TRUE)</f>
        <v>25</v>
      </c>
    </row>
    <row r="29" spans="1:22" x14ac:dyDescent="0.25">
      <c r="A29" s="2">
        <v>0</v>
      </c>
      <c r="B29" s="4">
        <v>27</v>
      </c>
      <c r="C29" s="4">
        <v>213</v>
      </c>
      <c r="D29" s="2">
        <v>9</v>
      </c>
      <c r="E29" s="2">
        <v>10.037000000000001</v>
      </c>
      <c r="F29" s="2">
        <f t="shared" si="0"/>
        <v>550.03700000000003</v>
      </c>
      <c r="G29" s="2">
        <v>9</v>
      </c>
      <c r="H29" s="2">
        <v>13.499000000000001</v>
      </c>
      <c r="I29" s="2">
        <f t="shared" si="1"/>
        <v>553.49900000000002</v>
      </c>
      <c r="J29" s="2">
        <f t="shared" si="2"/>
        <v>3.4619999999999891</v>
      </c>
      <c r="K29" s="2">
        <f t="shared" si="3"/>
        <v>25.996533795494017</v>
      </c>
      <c r="L29" s="4">
        <v>25.027699999999996</v>
      </c>
      <c r="M29" s="2">
        <v>0.69</v>
      </c>
      <c r="O29">
        <v>213</v>
      </c>
      <c r="P29">
        <v>25.996533795494017</v>
      </c>
      <c r="Q29">
        <f t="shared" si="5"/>
        <v>25.769508833275403</v>
      </c>
      <c r="R29">
        <f t="shared" si="4"/>
        <v>-0.22702496221861423</v>
      </c>
      <c r="T29">
        <v>213</v>
      </c>
      <c r="U29">
        <v>25.769508833275403</v>
      </c>
      <c r="V29">
        <f>VLOOKUP(T29,meas,2,TRUE)</f>
        <v>26</v>
      </c>
    </row>
    <row r="30" spans="1:22" x14ac:dyDescent="0.25">
      <c r="A30" s="2">
        <v>0</v>
      </c>
      <c r="B30" s="4">
        <v>28</v>
      </c>
      <c r="C30" s="4">
        <v>214</v>
      </c>
      <c r="D30" s="2">
        <v>9</v>
      </c>
      <c r="E30" s="2">
        <v>38.139000000000003</v>
      </c>
      <c r="F30" s="2">
        <f t="shared" si="0"/>
        <v>578.13900000000001</v>
      </c>
      <c r="G30" s="2">
        <v>9</v>
      </c>
      <c r="H30" s="2">
        <v>41.661999999999999</v>
      </c>
      <c r="I30" s="2">
        <f t="shared" si="1"/>
        <v>581.66200000000003</v>
      </c>
      <c r="J30" s="2">
        <f t="shared" si="2"/>
        <v>3.5230000000000246</v>
      </c>
      <c r="K30" s="2">
        <f t="shared" si="3"/>
        <v>25.546409310246769</v>
      </c>
      <c r="L30" s="4">
        <v>24.753199999999978</v>
      </c>
      <c r="M30" s="2">
        <v>0.7</v>
      </c>
      <c r="O30">
        <v>214</v>
      </c>
      <c r="P30">
        <v>25.546409310246769</v>
      </c>
      <c r="Q30">
        <f t="shared" si="5"/>
        <v>25.509047566340357</v>
      </c>
      <c r="R30">
        <f t="shared" si="4"/>
        <v>-3.736174390641267E-2</v>
      </c>
      <c r="T30">
        <v>214</v>
      </c>
      <c r="U30">
        <v>25.509047566340357</v>
      </c>
      <c r="V30">
        <f>VLOOKUP(T30,meas,2,TRUE)</f>
        <v>26</v>
      </c>
    </row>
    <row r="31" spans="1:22" x14ac:dyDescent="0.25">
      <c r="A31" s="2">
        <v>0</v>
      </c>
      <c r="B31" s="4">
        <v>29</v>
      </c>
      <c r="C31" s="4">
        <v>218</v>
      </c>
      <c r="D31" s="2">
        <v>10</v>
      </c>
      <c r="E31" s="2">
        <v>6.25</v>
      </c>
      <c r="F31" s="2">
        <f t="shared" si="0"/>
        <v>606.25</v>
      </c>
      <c r="G31" s="2">
        <v>10</v>
      </c>
      <c r="H31" s="2">
        <v>9.9220000000000006</v>
      </c>
      <c r="I31" s="2">
        <f t="shared" si="1"/>
        <v>609.92200000000003</v>
      </c>
      <c r="J31" s="2">
        <f t="shared" si="2"/>
        <v>3.6720000000000255</v>
      </c>
      <c r="K31" s="2">
        <f t="shared" si="3"/>
        <v>24.509803921568459</v>
      </c>
      <c r="L31" s="4">
        <v>23.673199999999994</v>
      </c>
      <c r="M31" s="2">
        <v>0.71</v>
      </c>
      <c r="O31">
        <v>218</v>
      </c>
      <c r="P31">
        <v>24.509803921568459</v>
      </c>
      <c r="Q31">
        <f t="shared" si="5"/>
        <v>24.485957812760287</v>
      </c>
      <c r="R31">
        <f t="shared" si="4"/>
        <v>-2.3846108808172062E-2</v>
      </c>
      <c r="T31">
        <v>218</v>
      </c>
      <c r="U31">
        <v>24.485957812760287</v>
      </c>
      <c r="V31">
        <f>VLOOKUP(T31,meas,2,TRUE)</f>
        <v>28</v>
      </c>
    </row>
    <row r="32" spans="1:22" x14ac:dyDescent="0.25">
      <c r="A32" s="2">
        <v>0</v>
      </c>
      <c r="B32" s="4">
        <v>30</v>
      </c>
      <c r="C32" s="4">
        <v>221</v>
      </c>
      <c r="D32" s="2">
        <v>10</v>
      </c>
      <c r="E32" s="2">
        <v>38.351999999999997</v>
      </c>
      <c r="F32" s="2">
        <f t="shared" si="0"/>
        <v>638.35199999999998</v>
      </c>
      <c r="G32" s="2">
        <v>10</v>
      </c>
      <c r="H32" s="2">
        <v>42.164999999999999</v>
      </c>
      <c r="I32" s="2">
        <f t="shared" si="1"/>
        <v>642.16499999999996</v>
      </c>
      <c r="J32" s="2">
        <f t="shared" si="2"/>
        <v>3.8129999999999882</v>
      </c>
      <c r="K32" s="2">
        <f t="shared" si="3"/>
        <v>23.603461841070096</v>
      </c>
      <c r="L32" s="4">
        <v>22.882099999999966</v>
      </c>
      <c r="M32" s="2">
        <v>0.72</v>
      </c>
      <c r="O32">
        <v>221</v>
      </c>
      <c r="P32">
        <v>23.603461841070096</v>
      </c>
      <c r="Q32">
        <f t="shared" si="5"/>
        <v>23.738103144869733</v>
      </c>
      <c r="R32">
        <f t="shared" si="4"/>
        <v>0.13464130379963635</v>
      </c>
      <c r="T32">
        <v>221</v>
      </c>
      <c r="U32">
        <v>23.738103144869733</v>
      </c>
      <c r="V32">
        <f>VLOOKUP(T32,meas,2,TRUE)</f>
        <v>29</v>
      </c>
    </row>
    <row r="33" spans="1:22" x14ac:dyDescent="0.25">
      <c r="A33" s="2">
        <v>0</v>
      </c>
      <c r="B33" s="4">
        <v>32</v>
      </c>
      <c r="C33" s="4">
        <v>223</v>
      </c>
      <c r="D33" s="2">
        <v>11</v>
      </c>
      <c r="E33" s="2">
        <v>50.67</v>
      </c>
      <c r="F33" s="2">
        <f t="shared" si="0"/>
        <v>710.67</v>
      </c>
      <c r="G33" s="2">
        <v>11</v>
      </c>
      <c r="H33" s="2">
        <v>54.491</v>
      </c>
      <c r="I33" s="2">
        <f t="shared" si="1"/>
        <v>714.49099999999999</v>
      </c>
      <c r="J33" s="2">
        <f t="shared" si="2"/>
        <v>3.8210000000000264</v>
      </c>
      <c r="K33" s="2">
        <f t="shared" si="3"/>
        <v>23.554043444124414</v>
      </c>
      <c r="L33" s="4">
        <v>22.36369999999998</v>
      </c>
      <c r="M33" s="2">
        <v>0.72</v>
      </c>
      <c r="O33">
        <v>223</v>
      </c>
      <c r="P33">
        <v>23.554043444124414</v>
      </c>
      <c r="Q33">
        <f t="shared" si="5"/>
        <v>23.248677847537586</v>
      </c>
      <c r="R33">
        <f t="shared" si="4"/>
        <v>-0.30536559658682805</v>
      </c>
      <c r="T33">
        <v>223</v>
      </c>
      <c r="U33">
        <v>23.248677847537586</v>
      </c>
      <c r="V33">
        <f>VLOOKUP(T33,meas,2,TRUE)</f>
        <v>29</v>
      </c>
    </row>
    <row r="34" spans="1:22" x14ac:dyDescent="0.25">
      <c r="A34" s="2">
        <v>0</v>
      </c>
      <c r="B34" s="4">
        <v>31</v>
      </c>
      <c r="C34" s="4">
        <v>226</v>
      </c>
      <c r="D34" s="2">
        <v>11</v>
      </c>
      <c r="E34" s="2">
        <v>14.499000000000001</v>
      </c>
      <c r="F34" s="2">
        <f t="shared" ref="F34:F81" si="6">D34*60+E34</f>
        <v>674.49900000000002</v>
      </c>
      <c r="G34" s="2">
        <v>11</v>
      </c>
      <c r="H34" s="2">
        <v>18.501999999999999</v>
      </c>
      <c r="I34" s="2">
        <f t="shared" ref="I34:I81" si="7">G34*60+H34</f>
        <v>678.50199999999995</v>
      </c>
      <c r="J34" s="2">
        <f t="shared" ref="J34:J81" si="8">I34-F34</f>
        <v>4.0029999999999291</v>
      </c>
      <c r="K34" s="2">
        <f t="shared" ref="K34:K81" si="9">90/J34</f>
        <v>22.483137646765325</v>
      </c>
      <c r="L34" s="4">
        <v>21.599599999999995</v>
      </c>
      <c r="M34" s="2">
        <v>0.73</v>
      </c>
      <c r="O34">
        <v>226</v>
      </c>
      <c r="P34">
        <v>22.483137646765325</v>
      </c>
      <c r="Q34">
        <f t="shared" si="5"/>
        <v>22.528092028736367</v>
      </c>
      <c r="R34">
        <f t="shared" ref="R34:R65" si="10">Q34-P34</f>
        <v>4.4954381971042068E-2</v>
      </c>
      <c r="T34">
        <v>226</v>
      </c>
      <c r="U34">
        <v>22.528092028736367</v>
      </c>
      <c r="V34">
        <f>VLOOKUP(T34,meas,2,TRUE)</f>
        <v>32</v>
      </c>
    </row>
    <row r="35" spans="1:22" x14ac:dyDescent="0.25">
      <c r="A35" s="2">
        <v>0</v>
      </c>
      <c r="B35" s="4">
        <v>33</v>
      </c>
      <c r="C35" s="4">
        <v>227</v>
      </c>
      <c r="D35" s="2">
        <v>12</v>
      </c>
      <c r="E35" s="2">
        <v>26.821999999999999</v>
      </c>
      <c r="F35" s="2">
        <f t="shared" si="6"/>
        <v>746.822</v>
      </c>
      <c r="G35" s="2">
        <v>12</v>
      </c>
      <c r="H35" s="2">
        <v>30.853999999999999</v>
      </c>
      <c r="I35" s="2">
        <f t="shared" si="7"/>
        <v>750.85400000000004</v>
      </c>
      <c r="J35" s="2">
        <f t="shared" si="8"/>
        <v>4.0320000000000391</v>
      </c>
      <c r="K35" s="2">
        <f t="shared" si="9"/>
        <v>22.321428571428356</v>
      </c>
      <c r="L35" s="4">
        <v>21.348499999999987</v>
      </c>
      <c r="M35" s="2">
        <v>0.74</v>
      </c>
      <c r="O35">
        <v>227</v>
      </c>
      <c r="P35">
        <v>22.321428571428356</v>
      </c>
      <c r="Q35">
        <f t="shared" si="5"/>
        <v>22.291477737449412</v>
      </c>
      <c r="R35">
        <f t="shared" si="10"/>
        <v>-2.9950833978944047E-2</v>
      </c>
      <c r="T35">
        <v>227</v>
      </c>
      <c r="U35">
        <v>22.291477737449412</v>
      </c>
      <c r="V35">
        <f>VLOOKUP(T35,meas,2,TRUE)</f>
        <v>32</v>
      </c>
    </row>
    <row r="36" spans="1:22" x14ac:dyDescent="0.25">
      <c r="A36" s="2">
        <v>0</v>
      </c>
      <c r="B36" s="4">
        <v>34</v>
      </c>
      <c r="C36" s="4">
        <v>230</v>
      </c>
      <c r="D36" s="2">
        <v>13</v>
      </c>
      <c r="E36" s="2">
        <v>2.952</v>
      </c>
      <c r="F36" s="2">
        <f t="shared" si="6"/>
        <v>782.952</v>
      </c>
      <c r="G36" s="2">
        <v>13</v>
      </c>
      <c r="H36" s="2">
        <v>7.0919999999999996</v>
      </c>
      <c r="I36" s="2">
        <f t="shared" si="7"/>
        <v>787.09199999999998</v>
      </c>
      <c r="J36" s="2">
        <f t="shared" si="8"/>
        <v>4.1399999999999864</v>
      </c>
      <c r="K36" s="2">
        <f t="shared" si="9"/>
        <v>21.73913043478268</v>
      </c>
      <c r="L36" s="4">
        <v>20.605999999999995</v>
      </c>
      <c r="M36" s="2">
        <v>0.75</v>
      </c>
      <c r="O36">
        <v>230</v>
      </c>
      <c r="P36">
        <v>21.73913043478268</v>
      </c>
      <c r="Q36">
        <f t="shared" si="5"/>
        <v>21.592262592242164</v>
      </c>
      <c r="R36">
        <f t="shared" si="10"/>
        <v>-0.14686784254051588</v>
      </c>
      <c r="T36">
        <v>230</v>
      </c>
      <c r="U36">
        <v>21.592262592242164</v>
      </c>
      <c r="V36">
        <f>VLOOKUP(T36,meas,2,TRUE)</f>
        <v>33</v>
      </c>
    </row>
    <row r="37" spans="1:22" x14ac:dyDescent="0.25">
      <c r="A37" s="2">
        <v>0</v>
      </c>
      <c r="B37" s="4">
        <v>35</v>
      </c>
      <c r="C37" s="4">
        <v>234</v>
      </c>
      <c r="D37" s="2">
        <v>13</v>
      </c>
      <c r="E37" s="2">
        <v>39.076999999999998</v>
      </c>
      <c r="F37" s="2">
        <f t="shared" si="6"/>
        <v>819.077</v>
      </c>
      <c r="G37" s="2">
        <v>13</v>
      </c>
      <c r="H37" s="2">
        <v>43.421999999999997</v>
      </c>
      <c r="I37" s="2">
        <f t="shared" si="7"/>
        <v>823.42200000000003</v>
      </c>
      <c r="J37" s="2">
        <f t="shared" si="8"/>
        <v>4.3450000000000273</v>
      </c>
      <c r="K37" s="2">
        <f t="shared" si="9"/>
        <v>20.713463751438304</v>
      </c>
      <c r="L37" s="4">
        <v>19.641199999999998</v>
      </c>
      <c r="M37" s="2">
        <v>0.76</v>
      </c>
      <c r="O37">
        <v>234</v>
      </c>
      <c r="P37">
        <v>20.713463751438304</v>
      </c>
      <c r="Q37">
        <f t="shared" si="5"/>
        <v>20.684466522059598</v>
      </c>
      <c r="R37">
        <f t="shared" si="10"/>
        <v>-2.8997229378706635E-2</v>
      </c>
      <c r="T37">
        <v>234</v>
      </c>
      <c r="U37">
        <v>20.684466522059598</v>
      </c>
      <c r="V37">
        <f>VLOOKUP(T37,meas,2,TRUE)</f>
        <v>34</v>
      </c>
    </row>
    <row r="38" spans="1:22" x14ac:dyDescent="0.25">
      <c r="A38" s="2">
        <v>0</v>
      </c>
      <c r="B38" s="4">
        <v>36</v>
      </c>
      <c r="C38" s="4">
        <v>235</v>
      </c>
      <c r="D38" s="2">
        <v>14</v>
      </c>
      <c r="E38" s="2">
        <v>15.172000000000001</v>
      </c>
      <c r="F38" s="2">
        <f t="shared" si="6"/>
        <v>855.17200000000003</v>
      </c>
      <c r="G38" s="2">
        <v>14</v>
      </c>
      <c r="H38" s="2">
        <v>19.585000000000001</v>
      </c>
      <c r="I38" s="2">
        <f t="shared" si="7"/>
        <v>859.58500000000004</v>
      </c>
      <c r="J38" s="2">
        <f t="shared" si="8"/>
        <v>4.4130000000000109</v>
      </c>
      <c r="K38" s="2">
        <f t="shared" si="9"/>
        <v>20.394289598912255</v>
      </c>
      <c r="L38" s="4">
        <v>19.404499999999985</v>
      </c>
      <c r="M38" s="2">
        <v>0.77</v>
      </c>
      <c r="O38">
        <v>235</v>
      </c>
      <c r="P38">
        <v>20.394289598912255</v>
      </c>
      <c r="Q38">
        <f t="shared" si="5"/>
        <v>20.461835994989382</v>
      </c>
      <c r="R38">
        <f t="shared" si="10"/>
        <v>6.7546396077126758E-2</v>
      </c>
      <c r="T38">
        <v>235</v>
      </c>
      <c r="U38">
        <v>20.461835994989382</v>
      </c>
      <c r="V38">
        <f>VLOOKUP(T38,meas,2,TRUE)</f>
        <v>34</v>
      </c>
    </row>
    <row r="39" spans="1:22" x14ac:dyDescent="0.25">
      <c r="A39" s="2">
        <v>0</v>
      </c>
      <c r="B39" s="4">
        <v>37</v>
      </c>
      <c r="C39" s="4">
        <v>240</v>
      </c>
      <c r="D39" s="2">
        <v>14</v>
      </c>
      <c r="E39" s="2">
        <v>51.398000000000003</v>
      </c>
      <c r="F39" s="2">
        <f t="shared" si="6"/>
        <v>891.39800000000002</v>
      </c>
      <c r="G39" s="2">
        <v>14</v>
      </c>
      <c r="H39" s="2">
        <v>55.987000000000002</v>
      </c>
      <c r="I39" s="2">
        <f t="shared" si="7"/>
        <v>895.98699999999997</v>
      </c>
      <c r="J39" s="2">
        <f t="shared" si="8"/>
        <v>4.5889999999999418</v>
      </c>
      <c r="K39" s="2">
        <f t="shared" si="9"/>
        <v>19.61211592939663</v>
      </c>
      <c r="L39" s="4">
        <v>18.247999999999976</v>
      </c>
      <c r="M39" s="2">
        <v>0.78</v>
      </c>
      <c r="O39">
        <v>240</v>
      </c>
      <c r="P39">
        <v>19.61211592939663</v>
      </c>
      <c r="Q39">
        <f t="shared" si="5"/>
        <v>19.374182815752466</v>
      </c>
      <c r="R39">
        <f t="shared" si="10"/>
        <v>-0.23793311364416425</v>
      </c>
      <c r="T39">
        <v>240</v>
      </c>
      <c r="U39">
        <v>19.374182815752466</v>
      </c>
      <c r="V39">
        <f>VLOOKUP(T39,meas,2,TRUE)</f>
        <v>36</v>
      </c>
    </row>
    <row r="40" spans="1:22" x14ac:dyDescent="0.25">
      <c r="A40" s="2">
        <v>0</v>
      </c>
      <c r="B40" s="4">
        <v>38</v>
      </c>
      <c r="C40" s="4">
        <v>243</v>
      </c>
      <c r="D40" s="2">
        <v>15</v>
      </c>
      <c r="E40" s="2">
        <v>27.488</v>
      </c>
      <c r="F40" s="2">
        <f t="shared" si="6"/>
        <v>927.48800000000006</v>
      </c>
      <c r="G40" s="2">
        <v>15</v>
      </c>
      <c r="H40" s="2">
        <v>32.276000000000003</v>
      </c>
      <c r="I40" s="2">
        <f t="shared" si="7"/>
        <v>932.27599999999995</v>
      </c>
      <c r="J40" s="2">
        <f t="shared" si="8"/>
        <v>4.7879999999998972</v>
      </c>
      <c r="K40" s="2">
        <f t="shared" si="9"/>
        <v>18.796992481203411</v>
      </c>
      <c r="L40" s="4">
        <v>17.575699999999998</v>
      </c>
      <c r="M40" s="2">
        <v>0.79</v>
      </c>
      <c r="O40">
        <v>243</v>
      </c>
      <c r="P40">
        <v>18.796992481203411</v>
      </c>
      <c r="Q40">
        <f t="shared" si="5"/>
        <v>18.741694202649981</v>
      </c>
      <c r="R40">
        <f t="shared" si="10"/>
        <v>-5.5298278553429725E-2</v>
      </c>
      <c r="T40">
        <v>243</v>
      </c>
      <c r="U40">
        <v>18.741694202649981</v>
      </c>
      <c r="V40">
        <f>VLOOKUP(T40,meas,2,TRUE)</f>
        <v>37</v>
      </c>
    </row>
    <row r="41" spans="1:22" x14ac:dyDescent="0.25">
      <c r="A41" s="2">
        <v>0</v>
      </c>
      <c r="B41" s="4">
        <v>39</v>
      </c>
      <c r="C41" s="4">
        <v>247</v>
      </c>
      <c r="D41" s="2">
        <v>16</v>
      </c>
      <c r="E41" s="2">
        <v>3.6789999999999998</v>
      </c>
      <c r="F41" s="2">
        <f t="shared" si="6"/>
        <v>963.67899999999997</v>
      </c>
      <c r="G41" s="2">
        <v>16</v>
      </c>
      <c r="H41" s="2">
        <v>8.6620000000000008</v>
      </c>
      <c r="I41" s="2">
        <f t="shared" si="7"/>
        <v>968.66200000000003</v>
      </c>
      <c r="J41" s="2">
        <f t="shared" si="8"/>
        <v>4.9830000000000609</v>
      </c>
      <c r="K41" s="2">
        <f t="shared" si="9"/>
        <v>18.061408789885391</v>
      </c>
      <c r="L41" s="4">
        <v>16.704499999999982</v>
      </c>
      <c r="M41" s="2">
        <v>0.8</v>
      </c>
      <c r="O41">
        <v>247</v>
      </c>
      <c r="P41">
        <v>18.061408789885391</v>
      </c>
      <c r="Q41">
        <f t="shared" si="5"/>
        <v>17.921369030212599</v>
      </c>
      <c r="R41">
        <f t="shared" si="10"/>
        <v>-0.14003975967279203</v>
      </c>
      <c r="T41">
        <v>247</v>
      </c>
      <c r="U41">
        <v>17.921369030212599</v>
      </c>
      <c r="V41">
        <f>VLOOKUP(T41,meas,2,TRUE)</f>
        <v>38</v>
      </c>
    </row>
    <row r="42" spans="1:22" x14ac:dyDescent="0.25">
      <c r="A42" s="2">
        <v>0</v>
      </c>
      <c r="B42" s="4">
        <v>40</v>
      </c>
      <c r="C42" s="4">
        <v>247</v>
      </c>
      <c r="D42" s="2">
        <v>16</v>
      </c>
      <c r="E42" s="2">
        <v>43.783000000000001</v>
      </c>
      <c r="F42" s="2">
        <f t="shared" si="6"/>
        <v>1003.783</v>
      </c>
      <c r="G42" s="2">
        <v>16</v>
      </c>
      <c r="H42" s="2">
        <v>48.793999999999997</v>
      </c>
      <c r="I42" s="2">
        <f t="shared" si="7"/>
        <v>1008.794</v>
      </c>
      <c r="J42" s="2">
        <f t="shared" si="8"/>
        <v>5.0109999999999673</v>
      </c>
      <c r="K42" s="2">
        <f t="shared" si="9"/>
        <v>17.960486928756854</v>
      </c>
      <c r="L42" s="4">
        <v>16.704499999999982</v>
      </c>
      <c r="M42" s="2">
        <v>0.8</v>
      </c>
      <c r="O42">
        <v>247</v>
      </c>
      <c r="P42">
        <v>17.960486928756854</v>
      </c>
      <c r="Q42">
        <f t="shared" si="5"/>
        <v>17.921369030212599</v>
      </c>
      <c r="R42">
        <f t="shared" si="10"/>
        <v>-3.911789854425507E-2</v>
      </c>
      <c r="T42">
        <v>247</v>
      </c>
      <c r="U42">
        <v>17.921369030212599</v>
      </c>
      <c r="V42">
        <f>VLOOKUP(T42,meas,2,TRUE)</f>
        <v>38</v>
      </c>
    </row>
    <row r="43" spans="1:22" x14ac:dyDescent="0.25">
      <c r="A43" s="2">
        <v>0</v>
      </c>
      <c r="B43" s="4">
        <v>41</v>
      </c>
      <c r="C43" s="4">
        <v>252</v>
      </c>
      <c r="D43" s="2">
        <v>17</v>
      </c>
      <c r="E43" s="2">
        <v>27.962</v>
      </c>
      <c r="F43" s="2">
        <f t="shared" si="6"/>
        <v>1047.962</v>
      </c>
      <c r="G43" s="2">
        <v>17</v>
      </c>
      <c r="H43" s="2">
        <v>33.26</v>
      </c>
      <c r="I43" s="2">
        <f t="shared" si="7"/>
        <v>1053.26</v>
      </c>
      <c r="J43" s="2">
        <f t="shared" si="8"/>
        <v>5.2980000000000018</v>
      </c>
      <c r="K43" s="2">
        <f t="shared" si="9"/>
        <v>16.987542468856166</v>
      </c>
      <c r="L43" s="4">
        <v>15.655999999999977</v>
      </c>
      <c r="M43" s="2">
        <v>0.82</v>
      </c>
      <c r="O43">
        <v>252</v>
      </c>
      <c r="P43">
        <v>16.987542468856166</v>
      </c>
      <c r="Q43">
        <f t="shared" si="5"/>
        <v>16.932174889481985</v>
      </c>
      <c r="R43">
        <f t="shared" si="10"/>
        <v>-5.536757937418102E-2</v>
      </c>
      <c r="T43">
        <v>252</v>
      </c>
      <c r="U43">
        <v>16.932174889481985</v>
      </c>
      <c r="V43">
        <f>VLOOKUP(T43,meas,2,TRUE)</f>
        <v>40</v>
      </c>
    </row>
    <row r="44" spans="1:22" x14ac:dyDescent="0.25">
      <c r="A44" s="2">
        <v>0</v>
      </c>
      <c r="B44" s="4">
        <v>42</v>
      </c>
      <c r="C44" s="4">
        <v>254</v>
      </c>
      <c r="D44" s="2">
        <v>18</v>
      </c>
      <c r="E44" s="2">
        <v>12.13</v>
      </c>
      <c r="F44" s="2">
        <f t="shared" si="6"/>
        <v>1092.1300000000001</v>
      </c>
      <c r="G44" s="2">
        <v>18</v>
      </c>
      <c r="H44" s="2">
        <v>17.587</v>
      </c>
      <c r="I44" s="2">
        <f t="shared" si="7"/>
        <v>1097.587</v>
      </c>
      <c r="J44" s="2">
        <f t="shared" si="8"/>
        <v>5.4569999999998799</v>
      </c>
      <c r="K44" s="2">
        <f t="shared" si="9"/>
        <v>16.492578339747478</v>
      </c>
      <c r="L44" s="4">
        <v>15.249199999999988</v>
      </c>
      <c r="M44" s="2">
        <v>0.83</v>
      </c>
      <c r="O44">
        <v>254</v>
      </c>
      <c r="P44">
        <v>16.492578339747478</v>
      </c>
      <c r="Q44">
        <f t="shared" si="5"/>
        <v>16.547552059940134</v>
      </c>
      <c r="R44">
        <f t="shared" si="10"/>
        <v>5.4973720192656117E-2</v>
      </c>
      <c r="T44">
        <v>254</v>
      </c>
      <c r="U44">
        <v>16.547552059940134</v>
      </c>
      <c r="V44">
        <f>VLOOKUP(T44,meas,2,TRUE)</f>
        <v>40</v>
      </c>
    </row>
    <row r="45" spans="1:22" x14ac:dyDescent="0.25">
      <c r="A45" s="2">
        <v>0</v>
      </c>
      <c r="B45" s="4">
        <v>43</v>
      </c>
      <c r="C45" s="4">
        <v>259</v>
      </c>
      <c r="D45" s="2">
        <v>18</v>
      </c>
      <c r="E45" s="2">
        <v>56.307000000000002</v>
      </c>
      <c r="F45" s="2">
        <f t="shared" si="6"/>
        <v>1136.307</v>
      </c>
      <c r="G45" s="2">
        <v>19</v>
      </c>
      <c r="H45" s="2">
        <v>2.0790000000000002</v>
      </c>
      <c r="I45" s="2">
        <f t="shared" si="7"/>
        <v>1142.079</v>
      </c>
      <c r="J45" s="2">
        <f t="shared" si="8"/>
        <v>5.7719999999999345</v>
      </c>
      <c r="K45" s="2">
        <f t="shared" si="9"/>
        <v>15.592515592515769</v>
      </c>
      <c r="L45" s="4">
        <v>14.263699999999972</v>
      </c>
      <c r="M45" s="2">
        <v>0.56000000000000005</v>
      </c>
      <c r="O45">
        <v>259</v>
      </c>
      <c r="P45">
        <v>15.592515592515769</v>
      </c>
      <c r="Q45">
        <f t="shared" si="5"/>
        <v>15.613055971527743</v>
      </c>
      <c r="R45">
        <f t="shared" si="10"/>
        <v>2.0540379011974252E-2</v>
      </c>
      <c r="T45">
        <v>259</v>
      </c>
      <c r="U45">
        <v>15.613055971527743</v>
      </c>
      <c r="V45">
        <f>VLOOKUP(T45,meas,2,TRUE)</f>
        <v>42</v>
      </c>
    </row>
    <row r="46" spans="1:22" x14ac:dyDescent="0.25">
      <c r="A46" s="2">
        <v>0</v>
      </c>
      <c r="B46" s="4">
        <v>44</v>
      </c>
      <c r="C46" s="4">
        <v>260</v>
      </c>
      <c r="D46" s="2">
        <v>19</v>
      </c>
      <c r="E46" s="2">
        <v>40.479999999999997</v>
      </c>
      <c r="F46" s="2">
        <f t="shared" si="6"/>
        <v>1180.48</v>
      </c>
      <c r="G46" s="2">
        <v>19</v>
      </c>
      <c r="H46" s="2">
        <v>46.276000000000003</v>
      </c>
      <c r="I46" s="2">
        <f t="shared" si="7"/>
        <v>1186.2760000000001</v>
      </c>
      <c r="J46" s="2">
        <f t="shared" si="8"/>
        <v>5.7960000000000491</v>
      </c>
      <c r="K46" s="2">
        <f t="shared" si="9"/>
        <v>15.527950310558875</v>
      </c>
      <c r="L46" s="4">
        <v>14.071999999999989</v>
      </c>
      <c r="M46" s="2"/>
      <c r="O46">
        <v>260</v>
      </c>
      <c r="P46">
        <v>15.527950310558875</v>
      </c>
      <c r="Q46">
        <f t="shared" si="5"/>
        <v>15.430729942042934</v>
      </c>
      <c r="R46">
        <f t="shared" si="10"/>
        <v>-9.7220368515941402E-2</v>
      </c>
      <c r="T46">
        <v>260</v>
      </c>
      <c r="U46">
        <v>15.430729942042934</v>
      </c>
      <c r="V46">
        <f>VLOOKUP(T46,meas,2,TRUE)</f>
        <v>42</v>
      </c>
    </row>
    <row r="47" spans="1:22" x14ac:dyDescent="0.25">
      <c r="A47" s="2">
        <v>0</v>
      </c>
      <c r="B47" s="4">
        <v>45</v>
      </c>
      <c r="C47" s="4">
        <v>265</v>
      </c>
      <c r="D47" s="2">
        <v>20</v>
      </c>
      <c r="E47" s="2">
        <v>24.727</v>
      </c>
      <c r="F47" s="2">
        <f t="shared" si="6"/>
        <v>1224.7270000000001</v>
      </c>
      <c r="G47" s="2">
        <v>20</v>
      </c>
      <c r="H47" s="2">
        <v>30.890999999999998</v>
      </c>
      <c r="I47" s="2">
        <f t="shared" si="7"/>
        <v>1230.8910000000001</v>
      </c>
      <c r="J47" s="2">
        <f t="shared" si="8"/>
        <v>6.1639999999999873</v>
      </c>
      <c r="K47" s="2">
        <f t="shared" si="9"/>
        <v>14.600908500973423</v>
      </c>
      <c r="L47" s="4">
        <v>13.140499999999975</v>
      </c>
      <c r="M47" s="2"/>
      <c r="O47">
        <v>265</v>
      </c>
      <c r="P47">
        <v>14.600908500973423</v>
      </c>
      <c r="Q47">
        <f t="shared" si="5"/>
        <v>14.541513100194923</v>
      </c>
      <c r="R47">
        <f t="shared" si="10"/>
        <v>-5.9395400778500473E-2</v>
      </c>
      <c r="T47">
        <v>265</v>
      </c>
      <c r="U47">
        <v>14.541513100194923</v>
      </c>
      <c r="V47">
        <f>VLOOKUP(T47,meas,2,TRUE)</f>
        <v>44</v>
      </c>
    </row>
    <row r="48" spans="1:22" x14ac:dyDescent="0.25">
      <c r="A48" s="2">
        <v>0</v>
      </c>
      <c r="B48" s="4">
        <v>46</v>
      </c>
      <c r="C48" s="4">
        <v>267</v>
      </c>
      <c r="D48" s="2">
        <v>21</v>
      </c>
      <c r="E48" s="2">
        <v>8.84</v>
      </c>
      <c r="F48" s="2">
        <f t="shared" si="6"/>
        <v>1268.8399999999999</v>
      </c>
      <c r="G48" s="2">
        <v>21</v>
      </c>
      <c r="H48" s="2">
        <v>15.202999999999999</v>
      </c>
      <c r="I48" s="2">
        <f t="shared" si="7"/>
        <v>1275.203</v>
      </c>
      <c r="J48" s="2">
        <f t="shared" si="8"/>
        <v>6.3630000000000564</v>
      </c>
      <c r="K48" s="2">
        <f t="shared" si="9"/>
        <v>14.14427157001402</v>
      </c>
      <c r="L48" s="4">
        <v>12.780499999999975</v>
      </c>
      <c r="M48" s="2"/>
      <c r="O48">
        <v>267</v>
      </c>
      <c r="P48">
        <v>14.14427157001402</v>
      </c>
      <c r="Q48">
        <f t="shared" si="5"/>
        <v>14.19613228434222</v>
      </c>
      <c r="R48">
        <f t="shared" si="10"/>
        <v>5.186071432819972E-2</v>
      </c>
      <c r="T48">
        <v>267</v>
      </c>
      <c r="U48">
        <v>14.19613228434222</v>
      </c>
      <c r="V48">
        <f>VLOOKUP(T48,meas,2,TRUE)</f>
        <v>44</v>
      </c>
    </row>
    <row r="49" spans="1:22" x14ac:dyDescent="0.25">
      <c r="A49" s="2">
        <v>0</v>
      </c>
      <c r="B49" s="4">
        <v>48</v>
      </c>
      <c r="C49" s="4">
        <v>271</v>
      </c>
      <c r="D49" s="2">
        <v>22</v>
      </c>
      <c r="E49" s="2">
        <v>37.143000000000001</v>
      </c>
      <c r="F49" s="2">
        <f t="shared" si="6"/>
        <v>1357.143</v>
      </c>
      <c r="G49" s="2">
        <v>22</v>
      </c>
      <c r="H49" s="2">
        <v>43.826000000000001</v>
      </c>
      <c r="I49" s="2">
        <f t="shared" si="7"/>
        <v>1363.826</v>
      </c>
      <c r="J49" s="2">
        <f t="shared" si="8"/>
        <v>6.6829999999999927</v>
      </c>
      <c r="K49" s="2">
        <f t="shared" si="9"/>
        <v>13.467005835702544</v>
      </c>
      <c r="L49" s="4">
        <v>12.082099999999983</v>
      </c>
      <c r="M49" s="2"/>
      <c r="O49">
        <v>271</v>
      </c>
      <c r="P49">
        <v>13.467005835702544</v>
      </c>
      <c r="Q49">
        <f t="shared" si="5"/>
        <v>13.522675837255246</v>
      </c>
      <c r="R49">
        <f t="shared" si="10"/>
        <v>5.5670001552702075E-2</v>
      </c>
      <c r="T49">
        <v>271</v>
      </c>
      <c r="U49">
        <v>13.522675837255246</v>
      </c>
      <c r="V49">
        <f>VLOOKUP(T49,meas,2,TRUE)</f>
        <v>46</v>
      </c>
    </row>
    <row r="50" spans="1:22" x14ac:dyDescent="0.25">
      <c r="A50" s="2">
        <v>0</v>
      </c>
      <c r="B50" s="4">
        <v>47</v>
      </c>
      <c r="C50" s="4">
        <v>272</v>
      </c>
      <c r="D50" s="2">
        <v>21</v>
      </c>
      <c r="E50" s="2">
        <v>53.033999999999999</v>
      </c>
      <c r="F50" s="2">
        <f t="shared" si="6"/>
        <v>1313.0340000000001</v>
      </c>
      <c r="G50" s="2">
        <v>21</v>
      </c>
      <c r="H50" s="2">
        <v>59.768000000000001</v>
      </c>
      <c r="I50" s="2">
        <f t="shared" si="7"/>
        <v>1319.768</v>
      </c>
      <c r="J50" s="2">
        <f t="shared" si="8"/>
        <v>6.7339999999999236</v>
      </c>
      <c r="K50" s="2">
        <f t="shared" si="9"/>
        <v>13.365013365013517</v>
      </c>
      <c r="L50" s="4">
        <v>11.911999999999992</v>
      </c>
      <c r="M50" s="2"/>
      <c r="O50">
        <v>272</v>
      </c>
      <c r="P50">
        <v>13.365013365013517</v>
      </c>
      <c r="Q50">
        <f t="shared" si="5"/>
        <v>13.357868965492894</v>
      </c>
      <c r="R50">
        <f t="shared" si="10"/>
        <v>-7.1443995206230682E-3</v>
      </c>
      <c r="T50">
        <v>272</v>
      </c>
      <c r="U50">
        <v>13.357868965492894</v>
      </c>
      <c r="V50">
        <f>VLOOKUP(T50,meas,2,TRUE)</f>
        <v>46</v>
      </c>
    </row>
    <row r="51" spans="1:22" x14ac:dyDescent="0.25">
      <c r="A51" s="2">
        <v>0</v>
      </c>
      <c r="B51" s="4">
        <v>49</v>
      </c>
      <c r="C51" s="4">
        <v>275</v>
      </c>
      <c r="D51" s="2">
        <v>23</v>
      </c>
      <c r="E51" s="2">
        <v>21.384</v>
      </c>
      <c r="F51" s="2">
        <f t="shared" si="6"/>
        <v>1401.384</v>
      </c>
      <c r="G51" s="2">
        <v>23</v>
      </c>
      <c r="H51" s="2">
        <v>28.417999999999999</v>
      </c>
      <c r="I51" s="2">
        <f t="shared" si="7"/>
        <v>1408.4179999999999</v>
      </c>
      <c r="J51" s="2">
        <f t="shared" si="8"/>
        <v>7.0339999999998781</v>
      </c>
      <c r="K51" s="2">
        <f t="shared" si="9"/>
        <v>12.794995735001644</v>
      </c>
      <c r="L51" s="4">
        <v>11.41249999999998</v>
      </c>
      <c r="M51" s="2"/>
      <c r="O51">
        <v>275</v>
      </c>
      <c r="P51">
        <v>12.794995735001644</v>
      </c>
      <c r="Q51">
        <f t="shared" si="5"/>
        <v>12.871854050471946</v>
      </c>
      <c r="R51">
        <f t="shared" si="10"/>
        <v>7.6858315470301974E-2</v>
      </c>
      <c r="T51">
        <v>275</v>
      </c>
      <c r="U51">
        <v>12.871854050471946</v>
      </c>
      <c r="V51">
        <f>VLOOKUP(T51,meas,2,TRUE)</f>
        <v>47</v>
      </c>
    </row>
    <row r="52" spans="1:22" x14ac:dyDescent="0.25">
      <c r="A52" s="2">
        <v>0</v>
      </c>
      <c r="B52" s="4">
        <v>50</v>
      </c>
      <c r="C52" s="4">
        <v>278</v>
      </c>
      <c r="D52" s="2">
        <v>24</v>
      </c>
      <c r="E52" s="2">
        <v>9.5090000000000003</v>
      </c>
      <c r="F52" s="2">
        <f t="shared" si="6"/>
        <v>1449.509</v>
      </c>
      <c r="G52" s="2">
        <v>24</v>
      </c>
      <c r="H52" s="2">
        <v>16.843</v>
      </c>
      <c r="I52" s="2">
        <f t="shared" si="7"/>
        <v>1456.8430000000001</v>
      </c>
      <c r="J52" s="2">
        <f t="shared" si="8"/>
        <v>7.33400000000006</v>
      </c>
      <c r="K52" s="2">
        <f t="shared" si="9"/>
        <v>12.271611671666111</v>
      </c>
      <c r="L52" s="4">
        <v>10.929199999999966</v>
      </c>
      <c r="M52" s="2"/>
      <c r="O52">
        <v>278</v>
      </c>
      <c r="P52">
        <v>12.271611671666111</v>
      </c>
      <c r="Q52">
        <f t="shared" si="5"/>
        <v>12.398274861420163</v>
      </c>
      <c r="R52">
        <f t="shared" si="10"/>
        <v>0.12666318975405133</v>
      </c>
      <c r="T52">
        <v>278</v>
      </c>
      <c r="U52">
        <v>12.398274861420163</v>
      </c>
      <c r="V52">
        <f>VLOOKUP(T52,meas,2,TRUE)</f>
        <v>49</v>
      </c>
    </row>
    <row r="53" spans="1:22" x14ac:dyDescent="0.25">
      <c r="A53" s="2">
        <v>0</v>
      </c>
      <c r="B53" s="4">
        <v>51</v>
      </c>
      <c r="C53" s="4">
        <v>282</v>
      </c>
      <c r="D53" s="2">
        <v>25</v>
      </c>
      <c r="E53" s="2">
        <v>1.73</v>
      </c>
      <c r="F53" s="2">
        <f t="shared" si="6"/>
        <v>1501.73</v>
      </c>
      <c r="G53" s="2">
        <v>25</v>
      </c>
      <c r="H53" s="2">
        <v>9.5020000000000007</v>
      </c>
      <c r="I53" s="2">
        <f t="shared" si="7"/>
        <v>1509.502</v>
      </c>
      <c r="J53" s="2">
        <f t="shared" si="8"/>
        <v>7.7719999999999345</v>
      </c>
      <c r="K53" s="2">
        <f t="shared" si="9"/>
        <v>11.580030880082445</v>
      </c>
      <c r="L53" s="4">
        <v>10.309999999999974</v>
      </c>
      <c r="M53" s="2"/>
      <c r="O53">
        <v>282</v>
      </c>
      <c r="P53">
        <v>11.580030880082445</v>
      </c>
      <c r="Q53">
        <f t="shared" si="5"/>
        <v>11.785796351013925</v>
      </c>
      <c r="R53">
        <f t="shared" si="10"/>
        <v>0.20576547093148001</v>
      </c>
      <c r="T53">
        <v>282</v>
      </c>
      <c r="U53">
        <v>11.785796351013925</v>
      </c>
      <c r="V53">
        <f>VLOOKUP(T53,meas,2,TRUE)</f>
        <v>50</v>
      </c>
    </row>
    <row r="54" spans="1:22" x14ac:dyDescent="0.25">
      <c r="A54" s="2">
        <v>0</v>
      </c>
      <c r="B54" s="4">
        <v>52</v>
      </c>
      <c r="C54" s="4">
        <v>284</v>
      </c>
      <c r="D54" s="2">
        <v>25</v>
      </c>
      <c r="E54" s="2">
        <v>53.933</v>
      </c>
      <c r="F54" s="2">
        <f t="shared" si="6"/>
        <v>1553.933</v>
      </c>
      <c r="G54" s="2">
        <v>26</v>
      </c>
      <c r="H54" s="2">
        <v>1.859</v>
      </c>
      <c r="I54" s="2">
        <f t="shared" si="7"/>
        <v>1561.8589999999999</v>
      </c>
      <c r="J54" s="2">
        <f t="shared" si="8"/>
        <v>7.9259999999999309</v>
      </c>
      <c r="K54" s="2">
        <f t="shared" si="9"/>
        <v>11.355034065102295</v>
      </c>
      <c r="L54" s="4">
        <v>10.011199999999974</v>
      </c>
      <c r="M54" s="2"/>
      <c r="O54">
        <v>284</v>
      </c>
      <c r="P54">
        <v>11.355034065102295</v>
      </c>
      <c r="Q54">
        <f t="shared" si="5"/>
        <v>11.487534849869071</v>
      </c>
      <c r="R54">
        <f t="shared" si="10"/>
        <v>0.13250078476677629</v>
      </c>
      <c r="T54">
        <v>284</v>
      </c>
      <c r="U54">
        <v>11.487534849869071</v>
      </c>
      <c r="V54">
        <f>VLOOKUP(T54,meas,2,TRUE)</f>
        <v>50</v>
      </c>
    </row>
    <row r="55" spans="1:22" x14ac:dyDescent="0.25">
      <c r="A55" s="2">
        <v>0</v>
      </c>
      <c r="B55" s="4">
        <v>53</v>
      </c>
      <c r="C55" s="4">
        <v>288</v>
      </c>
      <c r="D55" s="2">
        <v>26</v>
      </c>
      <c r="E55" s="2">
        <v>46.155999999999999</v>
      </c>
      <c r="F55" s="2">
        <f t="shared" si="6"/>
        <v>1606.1559999999999</v>
      </c>
      <c r="G55" s="2">
        <v>26</v>
      </c>
      <c r="H55" s="2">
        <v>54.475999999999999</v>
      </c>
      <c r="I55" s="2">
        <f t="shared" si="7"/>
        <v>1614.4760000000001</v>
      </c>
      <c r="J55" s="2">
        <f t="shared" si="8"/>
        <v>8.3200000000001637</v>
      </c>
      <c r="K55" s="2">
        <f t="shared" si="9"/>
        <v>10.81730769230748</v>
      </c>
      <c r="L55" s="4">
        <v>9.4351999999999663</v>
      </c>
      <c r="M55" s="2"/>
      <c r="O55">
        <v>288</v>
      </c>
      <c r="P55">
        <v>10.81730769230748</v>
      </c>
      <c r="Q55">
        <f t="shared" si="5"/>
        <v>10.906638166305065</v>
      </c>
      <c r="R55">
        <f t="shared" si="10"/>
        <v>8.9330473997584647E-2</v>
      </c>
      <c r="T55">
        <v>288</v>
      </c>
      <c r="U55">
        <v>10.906638166305065</v>
      </c>
      <c r="V55">
        <f>VLOOKUP(T55,meas,2,TRUE)</f>
        <v>52</v>
      </c>
    </row>
    <row r="56" spans="1:22" x14ac:dyDescent="0.25">
      <c r="A56" s="2">
        <v>0</v>
      </c>
      <c r="B56" s="4">
        <v>54</v>
      </c>
      <c r="C56" s="4">
        <v>291</v>
      </c>
      <c r="D56" s="2"/>
      <c r="E56" s="2">
        <v>33.863</v>
      </c>
      <c r="F56" s="2">
        <f t="shared" si="6"/>
        <v>33.863</v>
      </c>
      <c r="G56" s="2"/>
      <c r="H56" s="2">
        <v>42.511000000000003</v>
      </c>
      <c r="I56" s="2">
        <f t="shared" si="7"/>
        <v>42.511000000000003</v>
      </c>
      <c r="J56" s="2">
        <f t="shared" si="8"/>
        <v>8.6480000000000032</v>
      </c>
      <c r="K56" s="2">
        <f t="shared" si="9"/>
        <v>10.407030527289542</v>
      </c>
      <c r="L56" s="4">
        <v>9.0220999999999947</v>
      </c>
      <c r="M56" s="2"/>
      <c r="O56">
        <v>291</v>
      </c>
      <c r="P56">
        <v>10.407030527289542</v>
      </c>
      <c r="Q56">
        <f t="shared" si="5"/>
        <v>10.484379445871888</v>
      </c>
      <c r="R56">
        <f t="shared" si="10"/>
        <v>7.734891858234505E-2</v>
      </c>
      <c r="T56">
        <v>291</v>
      </c>
      <c r="U56">
        <v>10.484379445871888</v>
      </c>
      <c r="V56">
        <f>VLOOKUP(T56,meas,2,TRUE)</f>
        <v>53</v>
      </c>
    </row>
    <row r="57" spans="1:22" x14ac:dyDescent="0.25">
      <c r="A57" s="2">
        <v>0</v>
      </c>
      <c r="B57" s="4">
        <v>55</v>
      </c>
      <c r="C57" s="4">
        <v>295</v>
      </c>
      <c r="D57" s="2">
        <v>1</v>
      </c>
      <c r="E57" s="2">
        <v>26.158999999999999</v>
      </c>
      <c r="F57" s="2">
        <f t="shared" si="6"/>
        <v>86.158999999999992</v>
      </c>
      <c r="G57" s="2">
        <v>1</v>
      </c>
      <c r="H57" s="2">
        <v>35.298000000000002</v>
      </c>
      <c r="I57" s="2">
        <f t="shared" si="7"/>
        <v>95.298000000000002</v>
      </c>
      <c r="J57" s="2">
        <f t="shared" si="8"/>
        <v>9.13900000000001</v>
      </c>
      <c r="K57" s="2">
        <f t="shared" si="9"/>
        <v>9.8479045847466793</v>
      </c>
      <c r="L57" s="4">
        <v>8.4964999999999833</v>
      </c>
      <c r="M57" s="2"/>
      <c r="O57">
        <v>295</v>
      </c>
      <c r="P57">
        <v>9.8479045847466793</v>
      </c>
      <c r="Q57">
        <f t="shared" si="5"/>
        <v>9.9388304152293045</v>
      </c>
      <c r="R57">
        <f t="shared" si="10"/>
        <v>9.0925830482625258E-2</v>
      </c>
      <c r="T57">
        <v>295</v>
      </c>
      <c r="U57">
        <v>9.9388304152293045</v>
      </c>
      <c r="V57">
        <f>VLOOKUP(T57,meas,2,TRUE)</f>
        <v>54</v>
      </c>
    </row>
    <row r="58" spans="1:22" x14ac:dyDescent="0.25">
      <c r="A58" s="2">
        <v>0</v>
      </c>
      <c r="B58" s="4">
        <v>56</v>
      </c>
      <c r="C58" s="4">
        <v>295</v>
      </c>
      <c r="D58" s="2">
        <v>2</v>
      </c>
      <c r="E58" s="2">
        <v>18.295999999999999</v>
      </c>
      <c r="F58" s="2">
        <f t="shared" si="6"/>
        <v>138.29599999999999</v>
      </c>
      <c r="G58" s="2">
        <v>2</v>
      </c>
      <c r="H58" s="2">
        <v>27.518999999999998</v>
      </c>
      <c r="I58" s="2">
        <f t="shared" si="7"/>
        <v>147.51900000000001</v>
      </c>
      <c r="J58" s="2">
        <f t="shared" si="8"/>
        <v>9.2230000000000132</v>
      </c>
      <c r="K58" s="2">
        <f t="shared" si="9"/>
        <v>9.7582131627452959</v>
      </c>
      <c r="L58" s="4">
        <v>8.4964999999999833</v>
      </c>
      <c r="M58" s="2"/>
      <c r="O58">
        <v>295</v>
      </c>
      <c r="P58">
        <v>9.7582131627452959</v>
      </c>
      <c r="Q58">
        <f t="shared" si="5"/>
        <v>9.9388304152293045</v>
      </c>
      <c r="R58">
        <f t="shared" si="10"/>
        <v>0.18061725248400862</v>
      </c>
      <c r="T58">
        <v>295</v>
      </c>
      <c r="U58">
        <v>9.9388304152293045</v>
      </c>
      <c r="V58">
        <f>VLOOKUP(T58,meas,2,TRUE)</f>
        <v>54</v>
      </c>
    </row>
    <row r="59" spans="1:22" x14ac:dyDescent="0.25">
      <c r="A59" s="2">
        <v>0</v>
      </c>
      <c r="B59" s="4">
        <v>57</v>
      </c>
      <c r="C59" s="4">
        <v>300</v>
      </c>
      <c r="D59" s="2">
        <v>3</v>
      </c>
      <c r="E59" s="2">
        <v>10.574</v>
      </c>
      <c r="F59" s="2">
        <f t="shared" si="6"/>
        <v>190.57400000000001</v>
      </c>
      <c r="G59" s="2">
        <v>3</v>
      </c>
      <c r="H59" s="2">
        <v>20.117000000000001</v>
      </c>
      <c r="I59" s="2">
        <f t="shared" si="7"/>
        <v>200.11699999999999</v>
      </c>
      <c r="J59" s="2">
        <f t="shared" si="8"/>
        <v>9.5429999999999779</v>
      </c>
      <c r="K59" s="2">
        <f t="shared" si="9"/>
        <v>9.4309965419679571</v>
      </c>
      <c r="L59" s="4">
        <v>7.8799999999999812</v>
      </c>
      <c r="M59" s="2"/>
      <c r="O59">
        <v>300</v>
      </c>
      <c r="P59">
        <v>9.4309965419679571</v>
      </c>
      <c r="Q59">
        <f t="shared" si="5"/>
        <v>9.2842183381924528</v>
      </c>
      <c r="R59">
        <f t="shared" si="10"/>
        <v>-0.14677820377550432</v>
      </c>
      <c r="T59">
        <v>300</v>
      </c>
      <c r="U59">
        <v>9.2842183381924528</v>
      </c>
      <c r="V59">
        <f>VLOOKUP(T59,meas,2,TRUE)</f>
        <v>55</v>
      </c>
    </row>
    <row r="60" spans="1:22" x14ac:dyDescent="0.25">
      <c r="A60" s="2">
        <v>0</v>
      </c>
      <c r="B60" s="4">
        <v>58</v>
      </c>
      <c r="C60" s="4">
        <v>302</v>
      </c>
      <c r="D60" s="2">
        <v>4</v>
      </c>
      <c r="E60" s="2">
        <v>2.835</v>
      </c>
      <c r="F60" s="2">
        <f t="shared" si="6"/>
        <v>242.83500000000001</v>
      </c>
      <c r="G60" s="2">
        <v>4</v>
      </c>
      <c r="H60" s="2">
        <v>12.898</v>
      </c>
      <c r="I60" s="2">
        <f t="shared" si="7"/>
        <v>252.898</v>
      </c>
      <c r="J60" s="2">
        <f t="shared" si="8"/>
        <v>10.062999999999988</v>
      </c>
      <c r="K60" s="2">
        <f t="shared" si="9"/>
        <v>8.9436549736659146</v>
      </c>
      <c r="L60" s="4">
        <v>7.6459999999999866</v>
      </c>
      <c r="M60" s="2"/>
      <c r="O60">
        <v>302</v>
      </c>
      <c r="P60">
        <v>8.9436549736659146</v>
      </c>
      <c r="Q60">
        <f t="shared" si="5"/>
        <v>9.0306631432459881</v>
      </c>
      <c r="R60">
        <f t="shared" si="10"/>
        <v>8.7008169580073513E-2</v>
      </c>
      <c r="T60">
        <v>302</v>
      </c>
      <c r="U60">
        <v>9.0306631432459881</v>
      </c>
      <c r="V60">
        <f>VLOOKUP(T60,meas,2,TRUE)</f>
        <v>55</v>
      </c>
    </row>
    <row r="61" spans="1:22" x14ac:dyDescent="0.25">
      <c r="A61" s="2">
        <v>0</v>
      </c>
      <c r="B61" s="4">
        <v>59</v>
      </c>
      <c r="C61" s="4">
        <v>307</v>
      </c>
      <c r="D61" s="2">
        <v>4</v>
      </c>
      <c r="E61" s="2">
        <v>55.017000000000003</v>
      </c>
      <c r="F61" s="2">
        <f t="shared" si="6"/>
        <v>295.017</v>
      </c>
      <c r="G61" s="2">
        <v>5</v>
      </c>
      <c r="H61" s="2">
        <v>5.75</v>
      </c>
      <c r="I61" s="2">
        <f t="shared" si="7"/>
        <v>305.75</v>
      </c>
      <c r="J61" s="2">
        <f t="shared" si="8"/>
        <v>10.733000000000004</v>
      </c>
      <c r="K61" s="2">
        <f t="shared" si="9"/>
        <v>8.3853535824093886</v>
      </c>
      <c r="L61" s="4">
        <v>7.0924999999999727</v>
      </c>
      <c r="M61" s="2"/>
      <c r="O61">
        <v>307</v>
      </c>
      <c r="P61">
        <v>8.3853535824093886</v>
      </c>
      <c r="Q61">
        <f t="shared" si="5"/>
        <v>8.4169231641167599</v>
      </c>
      <c r="R61">
        <f t="shared" si="10"/>
        <v>3.1569581707371341E-2</v>
      </c>
      <c r="T61">
        <v>307</v>
      </c>
      <c r="U61">
        <v>8.4169231641167599</v>
      </c>
      <c r="V61">
        <f>VLOOKUP(T61,meas,2,TRUE)</f>
        <v>58</v>
      </c>
    </row>
    <row r="62" spans="1:22" x14ac:dyDescent="0.25">
      <c r="B62">
        <v>60</v>
      </c>
      <c r="C62">
        <v>312</v>
      </c>
      <c r="E62">
        <v>36.420999999999999</v>
      </c>
      <c r="F62" s="2">
        <f t="shared" si="6"/>
        <v>36.420999999999999</v>
      </c>
      <c r="H62">
        <v>48.024000000000001</v>
      </c>
      <c r="I62" s="2">
        <f t="shared" si="7"/>
        <v>48.024000000000001</v>
      </c>
      <c r="J62" s="2">
        <f t="shared" si="8"/>
        <v>11.603000000000002</v>
      </c>
      <c r="K62" s="2">
        <f t="shared" si="9"/>
        <v>7.7566146686201831</v>
      </c>
      <c r="O62">
        <v>312</v>
      </c>
      <c r="P62">
        <v>7.7566146686201831</v>
      </c>
      <c r="Q62">
        <f t="shared" si="5"/>
        <v>7.8311430804205244</v>
      </c>
      <c r="R62">
        <f t="shared" si="10"/>
        <v>7.452841180034131E-2</v>
      </c>
      <c r="T62">
        <v>312</v>
      </c>
      <c r="U62">
        <v>7.8311430804205244</v>
      </c>
      <c r="V62">
        <f>VLOOKUP(T62,meas,2,TRUE)</f>
        <v>60</v>
      </c>
    </row>
    <row r="63" spans="1:22" x14ac:dyDescent="0.25">
      <c r="B63">
        <v>61</v>
      </c>
      <c r="C63">
        <v>317</v>
      </c>
      <c r="D63">
        <v>1</v>
      </c>
      <c r="E63">
        <v>36.738</v>
      </c>
      <c r="F63" s="2">
        <f t="shared" si="6"/>
        <v>96.738</v>
      </c>
      <c r="G63">
        <v>1</v>
      </c>
      <c r="H63">
        <v>49.024999999999999</v>
      </c>
      <c r="I63" s="2">
        <f t="shared" si="7"/>
        <v>109.02500000000001</v>
      </c>
      <c r="J63" s="2">
        <f t="shared" si="8"/>
        <v>12.287000000000006</v>
      </c>
      <c r="K63" s="2">
        <f t="shared" si="9"/>
        <v>7.3248148449580821</v>
      </c>
      <c r="O63">
        <v>317</v>
      </c>
      <c r="P63">
        <v>7.3248148449580821</v>
      </c>
      <c r="Q63">
        <f t="shared" si="5"/>
        <v>7.2722941753113375</v>
      </c>
      <c r="R63">
        <f t="shared" si="10"/>
        <v>-5.2520669646744622E-2</v>
      </c>
      <c r="T63">
        <v>317</v>
      </c>
      <c r="U63">
        <v>7.2722941753113375</v>
      </c>
      <c r="V63">
        <f>VLOOKUP(T63,meas,2,TRUE)</f>
        <v>64</v>
      </c>
    </row>
    <row r="64" spans="1:22" x14ac:dyDescent="0.25">
      <c r="B64">
        <v>62</v>
      </c>
      <c r="C64">
        <v>320</v>
      </c>
      <c r="D64">
        <v>2</v>
      </c>
      <c r="E64">
        <v>36.918999999999997</v>
      </c>
      <c r="F64" s="2">
        <f t="shared" si="6"/>
        <v>156.91899999999998</v>
      </c>
      <c r="G64">
        <v>2</v>
      </c>
      <c r="H64">
        <v>49.756999999999998</v>
      </c>
      <c r="I64" s="2">
        <f t="shared" si="7"/>
        <v>169.75700000000001</v>
      </c>
      <c r="J64" s="2">
        <f t="shared" si="8"/>
        <v>12.838000000000022</v>
      </c>
      <c r="K64" s="2">
        <f t="shared" si="9"/>
        <v>7.0104377628914039</v>
      </c>
      <c r="O64">
        <v>318</v>
      </c>
      <c r="P64">
        <v>7.2615781829917667</v>
      </c>
      <c r="Q64">
        <f t="shared" si="5"/>
        <v>7.1636656086374515</v>
      </c>
      <c r="R64">
        <f t="shared" si="10"/>
        <v>-9.7912574354315218E-2</v>
      </c>
      <c r="T64">
        <v>318</v>
      </c>
      <c r="U64">
        <v>7.1636656086374515</v>
      </c>
      <c r="V64">
        <f>VLOOKUP(T64,meas,2,TRUE)</f>
        <v>64</v>
      </c>
    </row>
    <row r="65" spans="2:22" x14ac:dyDescent="0.25">
      <c r="B65">
        <v>63</v>
      </c>
      <c r="C65">
        <v>324</v>
      </c>
      <c r="D65">
        <v>3</v>
      </c>
      <c r="E65">
        <v>37.299999999999997</v>
      </c>
      <c r="F65" s="2">
        <f t="shared" si="6"/>
        <v>217.3</v>
      </c>
      <c r="G65">
        <v>3</v>
      </c>
      <c r="H65">
        <v>50.881999999999998</v>
      </c>
      <c r="I65" s="2">
        <f t="shared" si="7"/>
        <v>230.88200000000001</v>
      </c>
      <c r="J65" s="2">
        <f t="shared" si="8"/>
        <v>13.581999999999994</v>
      </c>
      <c r="K65" s="2">
        <f t="shared" si="9"/>
        <v>6.6264173170372587</v>
      </c>
      <c r="O65">
        <v>320</v>
      </c>
      <c r="P65">
        <v>7.0104377628914039</v>
      </c>
      <c r="Q65">
        <f t="shared" si="5"/>
        <v>6.9494838517595809</v>
      </c>
      <c r="R65">
        <f t="shared" si="10"/>
        <v>-6.0953911131822913E-2</v>
      </c>
      <c r="T65">
        <v>320</v>
      </c>
      <c r="U65">
        <v>6.9494838517595809</v>
      </c>
      <c r="V65">
        <f>VLOOKUP(T65,meas,2,TRUE)</f>
        <v>62</v>
      </c>
    </row>
    <row r="66" spans="2:22" x14ac:dyDescent="0.25">
      <c r="B66">
        <v>64</v>
      </c>
      <c r="C66">
        <v>318</v>
      </c>
      <c r="D66">
        <v>4</v>
      </c>
      <c r="E66">
        <v>37.375</v>
      </c>
      <c r="F66" s="2">
        <f t="shared" si="6"/>
        <v>277.375</v>
      </c>
      <c r="G66">
        <v>4</v>
      </c>
      <c r="H66">
        <v>49.768999999999998</v>
      </c>
      <c r="I66" s="2">
        <f t="shared" si="7"/>
        <v>289.76900000000001</v>
      </c>
      <c r="J66" s="2">
        <f t="shared" si="8"/>
        <v>12.394000000000005</v>
      </c>
      <c r="K66" s="2">
        <f t="shared" si="9"/>
        <v>7.2615781829917667</v>
      </c>
      <c r="O66">
        <v>322</v>
      </c>
      <c r="P66">
        <v>6.8602789846787253</v>
      </c>
      <c r="Q66">
        <f t="shared" si="5"/>
        <v>6.7393477319430488</v>
      </c>
      <c r="R66">
        <f t="shared" ref="R66:R97" si="11">Q66-P66</f>
        <v>-0.12093125273567651</v>
      </c>
      <c r="T66">
        <v>322</v>
      </c>
      <c r="U66">
        <v>6.7393477319430488</v>
      </c>
      <c r="V66">
        <f>VLOOKUP(T66,meas,2,TRUE)</f>
        <v>65</v>
      </c>
    </row>
    <row r="67" spans="2:22" x14ac:dyDescent="0.25">
      <c r="B67">
        <v>65</v>
      </c>
      <c r="C67">
        <v>322</v>
      </c>
      <c r="D67">
        <v>5</v>
      </c>
      <c r="E67">
        <v>37.655999999999999</v>
      </c>
      <c r="F67" s="2">
        <f t="shared" si="6"/>
        <v>337.65600000000001</v>
      </c>
      <c r="G67">
        <v>5</v>
      </c>
      <c r="H67">
        <v>50.774999999999999</v>
      </c>
      <c r="I67" s="2">
        <f t="shared" si="7"/>
        <v>350.77499999999998</v>
      </c>
      <c r="J67" s="2">
        <f t="shared" si="8"/>
        <v>13.118999999999971</v>
      </c>
      <c r="K67" s="2">
        <f t="shared" si="9"/>
        <v>6.8602789846787253</v>
      </c>
      <c r="O67">
        <v>324</v>
      </c>
      <c r="P67">
        <v>6.6264173170372587</v>
      </c>
      <c r="Q67">
        <f t="shared" ref="Q67:Q81" si="12" xml:space="preserve"> 137.622637509982 -0.851087367724887*O67 + 0.00182246219558654*(O67^2) -1.37162246137452E-06*(O67^3)</f>
        <v>6.5331914113097227</v>
      </c>
      <c r="R67">
        <f t="shared" si="11"/>
        <v>-9.3225905727535974E-2</v>
      </c>
      <c r="T67">
        <v>324</v>
      </c>
      <c r="U67">
        <v>6.5331914113097227</v>
      </c>
      <c r="V67">
        <f>VLOOKUP(T67,meas,2,TRUE)</f>
        <v>66</v>
      </c>
    </row>
    <row r="68" spans="2:22" x14ac:dyDescent="0.25">
      <c r="B68">
        <v>66</v>
      </c>
      <c r="C68">
        <v>325</v>
      </c>
      <c r="D68">
        <v>6</v>
      </c>
      <c r="E68">
        <v>37.905999999999999</v>
      </c>
      <c r="F68" s="2">
        <f t="shared" si="6"/>
        <v>397.90600000000001</v>
      </c>
      <c r="G68">
        <v>6</v>
      </c>
      <c r="H68">
        <v>51.576999999999998</v>
      </c>
      <c r="I68" s="2">
        <f t="shared" si="7"/>
        <v>411.577</v>
      </c>
      <c r="J68" s="2">
        <f t="shared" si="8"/>
        <v>13.670999999999992</v>
      </c>
      <c r="K68" s="2">
        <f t="shared" si="9"/>
        <v>6.5832784726793978</v>
      </c>
      <c r="O68">
        <v>325</v>
      </c>
      <c r="P68">
        <v>6.5832784726793978</v>
      </c>
      <c r="Q68">
        <f t="shared" si="12"/>
        <v>6.4315851013498531</v>
      </c>
      <c r="R68">
        <f t="shared" si="11"/>
        <v>-0.15169337132954475</v>
      </c>
      <c r="T68">
        <v>325</v>
      </c>
      <c r="U68">
        <v>6.4315851013498531</v>
      </c>
      <c r="V68">
        <f>VLOOKUP(T68,meas,2,TRUE)</f>
        <v>66</v>
      </c>
    </row>
    <row r="69" spans="2:22" x14ac:dyDescent="0.25">
      <c r="B69">
        <v>67</v>
      </c>
      <c r="C69">
        <v>330</v>
      </c>
      <c r="D69">
        <v>7</v>
      </c>
      <c r="E69">
        <v>38.097999999999999</v>
      </c>
      <c r="F69" s="2">
        <f t="shared" si="6"/>
        <v>458.09800000000001</v>
      </c>
      <c r="G69">
        <v>7</v>
      </c>
      <c r="H69">
        <v>52.664999999999999</v>
      </c>
      <c r="I69" s="2">
        <f t="shared" si="7"/>
        <v>472.66500000000002</v>
      </c>
      <c r="J69" s="2">
        <f t="shared" si="8"/>
        <v>14.567000000000007</v>
      </c>
      <c r="K69" s="2">
        <f t="shared" si="9"/>
        <v>6.1783483215487029</v>
      </c>
      <c r="O69">
        <v>330</v>
      </c>
      <c r="P69">
        <v>6.1783483215487029</v>
      </c>
      <c r="Q69">
        <f t="shared" si="12"/>
        <v>5.9379428657273579</v>
      </c>
      <c r="R69">
        <f t="shared" si="11"/>
        <v>-0.24040545582134509</v>
      </c>
      <c r="T69">
        <v>330</v>
      </c>
      <c r="U69">
        <v>5.9379428657273579</v>
      </c>
      <c r="V69">
        <f>VLOOKUP(T69,meas,2,TRUE)</f>
        <v>68</v>
      </c>
    </row>
    <row r="70" spans="2:22" x14ac:dyDescent="0.25">
      <c r="B70">
        <v>68</v>
      </c>
      <c r="C70">
        <v>331</v>
      </c>
      <c r="D70">
        <v>8</v>
      </c>
      <c r="E70">
        <v>38.375999999999998</v>
      </c>
      <c r="F70" s="2">
        <f t="shared" si="6"/>
        <v>518.37599999999998</v>
      </c>
      <c r="G70">
        <v>8</v>
      </c>
      <c r="H70">
        <v>53</v>
      </c>
      <c r="I70" s="2">
        <f t="shared" si="7"/>
        <v>533</v>
      </c>
      <c r="J70" s="2">
        <f t="shared" si="8"/>
        <v>14.624000000000024</v>
      </c>
      <c r="K70" s="2">
        <f t="shared" si="9"/>
        <v>6.1542669584244978</v>
      </c>
      <c r="O70">
        <v>331</v>
      </c>
      <c r="P70">
        <v>6.1542669584244978</v>
      </c>
      <c r="Q70">
        <f t="shared" si="12"/>
        <v>5.8420346732949469</v>
      </c>
      <c r="R70">
        <f t="shared" si="11"/>
        <v>-0.31223228512955092</v>
      </c>
      <c r="T70">
        <v>331</v>
      </c>
      <c r="U70">
        <v>5.8420346732949469</v>
      </c>
      <c r="V70">
        <f>VLOOKUP(T70,meas,2,TRUE)</f>
        <v>68</v>
      </c>
    </row>
    <row r="71" spans="2:22" x14ac:dyDescent="0.25">
      <c r="B71">
        <v>69</v>
      </c>
      <c r="C71">
        <v>335</v>
      </c>
      <c r="D71">
        <v>2</v>
      </c>
      <c r="E71">
        <v>34.441000000000003</v>
      </c>
      <c r="F71" s="2">
        <f t="shared" si="6"/>
        <v>154.441</v>
      </c>
      <c r="G71">
        <v>2</v>
      </c>
      <c r="H71">
        <v>59.923000000000002</v>
      </c>
      <c r="I71" s="2">
        <f t="shared" si="7"/>
        <v>179.923</v>
      </c>
      <c r="J71" s="2">
        <f t="shared" si="8"/>
        <v>25.481999999999999</v>
      </c>
      <c r="K71" s="2">
        <f t="shared" si="9"/>
        <v>3.5319048740287262</v>
      </c>
      <c r="O71">
        <v>335</v>
      </c>
      <c r="P71">
        <v>3.5319048740287262</v>
      </c>
      <c r="Q71">
        <f t="shared" si="12"/>
        <v>5.4675284280462435</v>
      </c>
      <c r="R71">
        <f t="shared" si="11"/>
        <v>1.9356235540175173</v>
      </c>
      <c r="T71">
        <v>335</v>
      </c>
      <c r="U71">
        <v>5.4675284280462435</v>
      </c>
      <c r="V71">
        <f>VLOOKUP(T71,meas,2,TRUE)</f>
        <v>69</v>
      </c>
    </row>
    <row r="72" spans="2:22" x14ac:dyDescent="0.25">
      <c r="B72">
        <v>70</v>
      </c>
      <c r="C72">
        <v>338</v>
      </c>
      <c r="D72">
        <v>3</v>
      </c>
      <c r="E72">
        <v>50.866999999999997</v>
      </c>
      <c r="F72" s="2">
        <f t="shared" si="6"/>
        <v>230.86699999999999</v>
      </c>
      <c r="G72">
        <v>4</v>
      </c>
      <c r="H72">
        <v>7.9020000000000001</v>
      </c>
      <c r="I72" s="2">
        <f t="shared" si="7"/>
        <v>247.90199999999999</v>
      </c>
      <c r="J72" s="2">
        <f t="shared" si="8"/>
        <v>17.034999999999997</v>
      </c>
      <c r="K72" s="2">
        <f t="shared" si="9"/>
        <v>5.2832403874376297</v>
      </c>
      <c r="O72">
        <v>338</v>
      </c>
      <c r="P72">
        <v>5.2832403874376297</v>
      </c>
      <c r="Q72">
        <f t="shared" si="12"/>
        <v>5.1960011622413731</v>
      </c>
      <c r="R72">
        <f t="shared" si="11"/>
        <v>-8.7239225196256598E-2</v>
      </c>
      <c r="T72">
        <v>338</v>
      </c>
      <c r="U72">
        <v>5.1960011622413731</v>
      </c>
      <c r="V72">
        <f>VLOOKUP(T72,meas,2,TRUE)</f>
        <v>70</v>
      </c>
    </row>
    <row r="73" spans="2:22" x14ac:dyDescent="0.25">
      <c r="B73">
        <v>71</v>
      </c>
      <c r="C73">
        <v>342</v>
      </c>
      <c r="D73">
        <v>5</v>
      </c>
      <c r="E73">
        <v>8.2460000000000004</v>
      </c>
      <c r="F73" s="2">
        <f t="shared" si="6"/>
        <v>308.24599999999998</v>
      </c>
      <c r="G73">
        <v>5</v>
      </c>
      <c r="H73">
        <v>26.228999999999999</v>
      </c>
      <c r="I73" s="2">
        <f t="shared" si="7"/>
        <v>326.22899999999998</v>
      </c>
      <c r="J73" s="2">
        <f t="shared" si="8"/>
        <v>17.983000000000004</v>
      </c>
      <c r="K73" s="2">
        <f t="shared" si="9"/>
        <v>5.0047266863148518</v>
      </c>
      <c r="O73">
        <v>342</v>
      </c>
      <c r="P73">
        <v>5.0047266863148518</v>
      </c>
      <c r="Q73">
        <f t="shared" si="12"/>
        <v>4.846012238959112</v>
      </c>
      <c r="R73">
        <f t="shared" si="11"/>
        <v>-0.15871444735573981</v>
      </c>
      <c r="T73">
        <v>342</v>
      </c>
      <c r="U73">
        <v>4.846012238959112</v>
      </c>
      <c r="V73">
        <f>VLOOKUP(T73,meas,2,TRUE)</f>
        <v>72</v>
      </c>
    </row>
    <row r="74" spans="2:22" x14ac:dyDescent="0.25">
      <c r="B74">
        <v>72</v>
      </c>
      <c r="C74">
        <v>342</v>
      </c>
      <c r="D74">
        <v>6</v>
      </c>
      <c r="E74">
        <v>26.576000000000001</v>
      </c>
      <c r="F74" s="2">
        <f t="shared" si="6"/>
        <v>386.57600000000002</v>
      </c>
      <c r="G74">
        <v>6</v>
      </c>
      <c r="H74">
        <v>44.664999999999999</v>
      </c>
      <c r="I74" s="2">
        <f t="shared" si="7"/>
        <v>404.66500000000002</v>
      </c>
      <c r="J74" s="2">
        <f t="shared" si="8"/>
        <v>18.088999999999999</v>
      </c>
      <c r="K74" s="2">
        <f t="shared" si="9"/>
        <v>4.975399414008514</v>
      </c>
      <c r="O74">
        <v>342</v>
      </c>
      <c r="P74">
        <v>4.975399414008514</v>
      </c>
      <c r="Q74">
        <f t="shared" si="12"/>
        <v>4.846012238959112</v>
      </c>
      <c r="R74">
        <f t="shared" si="11"/>
        <v>-0.129387175049402</v>
      </c>
      <c r="T74">
        <v>342</v>
      </c>
      <c r="U74">
        <v>4.846012238959112</v>
      </c>
      <c r="V74">
        <f>VLOOKUP(T74,meas,2,TRUE)</f>
        <v>72</v>
      </c>
    </row>
    <row r="75" spans="2:22" x14ac:dyDescent="0.25">
      <c r="B75">
        <v>73</v>
      </c>
      <c r="C75">
        <v>347</v>
      </c>
      <c r="D75" s="6">
        <v>7</v>
      </c>
      <c r="E75" s="6">
        <v>44.859000000000002</v>
      </c>
      <c r="F75" s="2">
        <f t="shared" si="6"/>
        <v>464.85899999999998</v>
      </c>
      <c r="G75" s="6">
        <v>8</v>
      </c>
      <c r="H75" s="6">
        <v>4.4880000000000004</v>
      </c>
      <c r="I75" s="2">
        <f t="shared" si="7"/>
        <v>484.488</v>
      </c>
      <c r="J75" s="2">
        <f t="shared" si="8"/>
        <v>19.629000000000019</v>
      </c>
      <c r="K75" s="2">
        <f t="shared" si="9"/>
        <v>4.5850527281063691</v>
      </c>
      <c r="O75">
        <v>347</v>
      </c>
      <c r="P75">
        <v>4.5850527281063691</v>
      </c>
      <c r="Q75">
        <f t="shared" si="12"/>
        <v>4.427147351605214</v>
      </c>
      <c r="R75">
        <f t="shared" si="11"/>
        <v>-0.1579053765011551</v>
      </c>
      <c r="T75">
        <v>347</v>
      </c>
      <c r="U75">
        <v>4.427147351605214</v>
      </c>
      <c r="V75">
        <f>VLOOKUP(T75,meas,2,TRUE)</f>
        <v>73</v>
      </c>
    </row>
    <row r="76" spans="2:22" x14ac:dyDescent="0.25">
      <c r="B76">
        <v>74</v>
      </c>
      <c r="C76">
        <v>349</v>
      </c>
      <c r="D76">
        <v>3</v>
      </c>
      <c r="E76">
        <v>51.776000000000003</v>
      </c>
      <c r="F76" s="2">
        <f t="shared" si="6"/>
        <v>231.77600000000001</v>
      </c>
      <c r="G76">
        <v>4</v>
      </c>
      <c r="H76">
        <v>12.304</v>
      </c>
      <c r="I76" s="2">
        <f t="shared" si="7"/>
        <v>252.304</v>
      </c>
      <c r="J76" s="2">
        <f t="shared" si="8"/>
        <v>20.527999999999992</v>
      </c>
      <c r="K76" s="2">
        <f t="shared" si="9"/>
        <v>4.3842556508183961</v>
      </c>
      <c r="O76">
        <v>349</v>
      </c>
      <c r="P76">
        <v>4.3842556508183961</v>
      </c>
      <c r="Q76">
        <f t="shared" si="12"/>
        <v>4.2651834497931702</v>
      </c>
      <c r="R76">
        <f t="shared" si="11"/>
        <v>-0.11907220102522587</v>
      </c>
      <c r="T76">
        <v>349</v>
      </c>
      <c r="U76">
        <v>4.2651834497931702</v>
      </c>
      <c r="V76">
        <f>VLOOKUP(T76,meas,2,TRUE)</f>
        <v>74</v>
      </c>
    </row>
    <row r="77" spans="2:22" x14ac:dyDescent="0.25">
      <c r="B77">
        <v>75</v>
      </c>
      <c r="C77">
        <v>354</v>
      </c>
      <c r="D77">
        <v>5</v>
      </c>
      <c r="E77">
        <v>26.786000000000001</v>
      </c>
      <c r="F77" s="2">
        <f t="shared" si="6"/>
        <v>326.786</v>
      </c>
      <c r="G77">
        <v>5</v>
      </c>
      <c r="H77">
        <v>49.643999999999998</v>
      </c>
      <c r="I77" s="2">
        <f t="shared" si="7"/>
        <v>349.64400000000001</v>
      </c>
      <c r="J77" s="2">
        <f t="shared" si="8"/>
        <v>22.858000000000004</v>
      </c>
      <c r="K77" s="2">
        <f t="shared" si="9"/>
        <v>3.9373523492869009</v>
      </c>
      <c r="O77">
        <v>354</v>
      </c>
      <c r="P77">
        <v>3.9373523492869009</v>
      </c>
      <c r="Q77">
        <f t="shared" si="12"/>
        <v>3.8736527466531356</v>
      </c>
      <c r="R77">
        <f t="shared" si="11"/>
        <v>-6.3699602633765284E-2</v>
      </c>
      <c r="T77">
        <v>354</v>
      </c>
      <c r="U77">
        <v>3.8736527466531356</v>
      </c>
      <c r="V77">
        <f>VLOOKUP(T77,meas,2,TRUE)</f>
        <v>75</v>
      </c>
    </row>
    <row r="78" spans="2:22" x14ac:dyDescent="0.25">
      <c r="B78">
        <v>76</v>
      </c>
      <c r="C78">
        <v>355</v>
      </c>
      <c r="D78">
        <v>8</v>
      </c>
      <c r="E78">
        <v>50.11</v>
      </c>
      <c r="F78" s="2">
        <f t="shared" si="6"/>
        <v>530.11</v>
      </c>
      <c r="G78">
        <v>9</v>
      </c>
      <c r="H78">
        <v>13.502000000000001</v>
      </c>
      <c r="I78" s="2">
        <f t="shared" si="7"/>
        <v>553.50199999999995</v>
      </c>
      <c r="J78" s="2">
        <f t="shared" si="8"/>
        <v>23.391999999999939</v>
      </c>
      <c r="K78" s="2">
        <f t="shared" si="9"/>
        <v>3.8474692202462482</v>
      </c>
      <c r="O78">
        <v>355</v>
      </c>
      <c r="P78">
        <v>3.8474692202462482</v>
      </c>
      <c r="Q78">
        <f t="shared" si="12"/>
        <v>3.797574319813819</v>
      </c>
      <c r="R78">
        <f t="shared" si="11"/>
        <v>-4.9894900432429168E-2</v>
      </c>
      <c r="T78">
        <v>355</v>
      </c>
      <c r="U78">
        <v>3.797574319813819</v>
      </c>
      <c r="V78">
        <f>VLOOKUP(T78,meas,2,TRUE)</f>
        <v>76</v>
      </c>
    </row>
    <row r="79" spans="2:22" x14ac:dyDescent="0.25">
      <c r="B79">
        <v>77</v>
      </c>
      <c r="C79">
        <v>360</v>
      </c>
      <c r="D79">
        <v>11</v>
      </c>
      <c r="E79">
        <v>3.7490000000000001</v>
      </c>
      <c r="F79" s="2">
        <f t="shared" si="6"/>
        <v>663.74900000000002</v>
      </c>
      <c r="G79">
        <v>11</v>
      </c>
      <c r="H79">
        <v>29.207999999999998</v>
      </c>
      <c r="I79" s="2">
        <f t="shared" si="7"/>
        <v>689.20799999999997</v>
      </c>
      <c r="J79" s="2">
        <f t="shared" si="8"/>
        <v>25.458999999999946</v>
      </c>
      <c r="K79" s="2">
        <f t="shared" si="9"/>
        <v>3.5350956439765975</v>
      </c>
      <c r="O79">
        <v>360</v>
      </c>
      <c r="P79">
        <v>3.5350956439765975</v>
      </c>
      <c r="Q79">
        <f t="shared" si="12"/>
        <v>3.4278681191486697</v>
      </c>
      <c r="R79">
        <f t="shared" si="11"/>
        <v>-0.10722752482792774</v>
      </c>
      <c r="T79">
        <v>360</v>
      </c>
      <c r="U79">
        <v>3.4278681191486697</v>
      </c>
      <c r="V79">
        <f>VLOOKUP(T79,meas,2,TRUE)</f>
        <v>77</v>
      </c>
    </row>
    <row r="80" spans="2:22" x14ac:dyDescent="0.25">
      <c r="B80">
        <v>78</v>
      </c>
      <c r="C80">
        <v>362</v>
      </c>
      <c r="D80">
        <v>13</v>
      </c>
      <c r="E80">
        <v>19.315000000000001</v>
      </c>
      <c r="F80" s="2">
        <f t="shared" si="6"/>
        <v>799.31500000000005</v>
      </c>
      <c r="G80">
        <v>13</v>
      </c>
      <c r="H80">
        <v>45.933999999999997</v>
      </c>
      <c r="I80" s="2">
        <f t="shared" si="7"/>
        <v>825.93399999999997</v>
      </c>
      <c r="J80" s="2">
        <f t="shared" si="8"/>
        <v>26.618999999999915</v>
      </c>
      <c r="K80" s="2">
        <f t="shared" si="9"/>
        <v>3.3810436154626502</v>
      </c>
      <c r="O80">
        <v>362</v>
      </c>
      <c r="P80">
        <v>3.3810436154626502</v>
      </c>
      <c r="Q80">
        <f t="shared" si="12"/>
        <v>3.2848187861481932</v>
      </c>
      <c r="R80">
        <f t="shared" si="11"/>
        <v>-9.6224829314456972E-2</v>
      </c>
      <c r="T80">
        <v>362</v>
      </c>
      <c r="U80">
        <v>3.2848187861481932</v>
      </c>
      <c r="V80">
        <f>VLOOKUP(T80,meas,2,TRUE)</f>
        <v>78</v>
      </c>
    </row>
    <row r="81" spans="2:22" x14ac:dyDescent="0.25">
      <c r="B81">
        <v>79</v>
      </c>
      <c r="C81">
        <v>367</v>
      </c>
      <c r="D81">
        <v>15</v>
      </c>
      <c r="E81">
        <v>35.293999999999997</v>
      </c>
      <c r="F81" s="2">
        <f t="shared" si="6"/>
        <v>935.29399999999998</v>
      </c>
      <c r="G81">
        <v>16</v>
      </c>
      <c r="H81">
        <v>5.5149999999999997</v>
      </c>
      <c r="I81" s="2">
        <f t="shared" si="7"/>
        <v>965.51499999999999</v>
      </c>
      <c r="J81" s="2">
        <f t="shared" si="8"/>
        <v>30.221000000000004</v>
      </c>
      <c r="K81" s="2">
        <f t="shared" si="9"/>
        <v>2.9780616127858108</v>
      </c>
      <c r="O81">
        <v>367</v>
      </c>
      <c r="P81">
        <v>2.9780616127858108</v>
      </c>
      <c r="Q81">
        <f t="shared" si="12"/>
        <v>2.9387022403772391</v>
      </c>
      <c r="R81">
        <f t="shared" si="11"/>
        <v>-3.935937240857168E-2</v>
      </c>
      <c r="T81">
        <v>367</v>
      </c>
      <c r="U81">
        <v>2.9387022403772391</v>
      </c>
      <c r="V81">
        <f>VLOOKUP(T81,meas,2,TRUE)</f>
        <v>79</v>
      </c>
    </row>
  </sheetData>
  <sortState xmlns:xlrd2="http://schemas.microsoft.com/office/spreadsheetml/2017/richdata2" ref="O2:R81">
    <sortCondition ref="O2:O8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E61-E8B6-4393-B690-019CDFC41955}">
  <dimension ref="A1:C79"/>
  <sheetViews>
    <sheetView topLeftCell="A52" workbookViewId="0">
      <selection activeCell="A2" sqref="A2:B79"/>
    </sheetView>
  </sheetViews>
  <sheetFormatPr defaultRowHeight="15" x14ac:dyDescent="0.25"/>
  <sheetData>
    <row r="1" spans="1:3" x14ac:dyDescent="0.25">
      <c r="A1" t="s">
        <v>12</v>
      </c>
      <c r="B1" t="s">
        <v>31</v>
      </c>
      <c r="C1" t="s">
        <v>0</v>
      </c>
    </row>
    <row r="2" spans="1:3" x14ac:dyDescent="0.25">
      <c r="A2">
        <v>2.9387022403772391</v>
      </c>
      <c r="B2">
        <v>79</v>
      </c>
      <c r="C2">
        <v>367</v>
      </c>
    </row>
    <row r="3" spans="1:3" x14ac:dyDescent="0.25">
      <c r="A3">
        <v>3.2848187861481932</v>
      </c>
      <c r="B3">
        <v>78</v>
      </c>
      <c r="C3">
        <v>362</v>
      </c>
    </row>
    <row r="4" spans="1:3" x14ac:dyDescent="0.25">
      <c r="A4">
        <v>3.4278681191486697</v>
      </c>
      <c r="B4">
        <v>77</v>
      </c>
      <c r="C4">
        <v>360</v>
      </c>
    </row>
    <row r="5" spans="1:3" x14ac:dyDescent="0.25">
      <c r="A5">
        <v>3.797574319813819</v>
      </c>
      <c r="B5">
        <v>76</v>
      </c>
      <c r="C5">
        <v>355</v>
      </c>
    </row>
    <row r="6" spans="1:3" x14ac:dyDescent="0.25">
      <c r="A6">
        <v>3.8736527466531356</v>
      </c>
      <c r="B6">
        <v>75</v>
      </c>
      <c r="C6">
        <v>354</v>
      </c>
    </row>
    <row r="7" spans="1:3" x14ac:dyDescent="0.25">
      <c r="A7">
        <v>4.2651834497931702</v>
      </c>
      <c r="B7">
        <v>74</v>
      </c>
      <c r="C7">
        <v>349</v>
      </c>
    </row>
    <row r="8" spans="1:3" x14ac:dyDescent="0.25">
      <c r="A8">
        <v>4.427147351605214</v>
      </c>
      <c r="B8">
        <v>73</v>
      </c>
      <c r="C8">
        <v>347</v>
      </c>
    </row>
    <row r="9" spans="1:3" x14ac:dyDescent="0.25">
      <c r="A9">
        <v>4.846012238959112</v>
      </c>
      <c r="B9">
        <v>72</v>
      </c>
      <c r="C9">
        <v>342</v>
      </c>
    </row>
    <row r="10" spans="1:3" x14ac:dyDescent="0.25">
      <c r="A10">
        <v>4.846012238959112</v>
      </c>
      <c r="B10">
        <v>72</v>
      </c>
      <c r="C10">
        <v>342</v>
      </c>
    </row>
    <row r="11" spans="1:3" x14ac:dyDescent="0.25">
      <c r="A11">
        <v>5.1960011622413731</v>
      </c>
      <c r="B11">
        <v>70</v>
      </c>
      <c r="C11">
        <v>338</v>
      </c>
    </row>
    <row r="12" spans="1:3" x14ac:dyDescent="0.25">
      <c r="A12">
        <v>5.4675284280462435</v>
      </c>
      <c r="B12">
        <v>69</v>
      </c>
      <c r="C12">
        <v>335</v>
      </c>
    </row>
    <row r="13" spans="1:3" x14ac:dyDescent="0.25">
      <c r="A13">
        <v>5.8420346732949469</v>
      </c>
      <c r="B13">
        <v>68</v>
      </c>
      <c r="C13">
        <v>331</v>
      </c>
    </row>
    <row r="14" spans="1:3" x14ac:dyDescent="0.25">
      <c r="A14">
        <v>5.9379428657273579</v>
      </c>
      <c r="B14">
        <v>68</v>
      </c>
      <c r="C14">
        <v>330</v>
      </c>
    </row>
    <row r="15" spans="1:3" x14ac:dyDescent="0.25">
      <c r="A15">
        <v>6.4315851013498531</v>
      </c>
      <c r="B15">
        <v>66</v>
      </c>
      <c r="C15">
        <v>325</v>
      </c>
    </row>
    <row r="16" spans="1:3" x14ac:dyDescent="0.25">
      <c r="A16">
        <v>6.5331914113097227</v>
      </c>
      <c r="B16">
        <v>66</v>
      </c>
      <c r="C16">
        <v>324</v>
      </c>
    </row>
    <row r="17" spans="1:3" x14ac:dyDescent="0.25">
      <c r="A17">
        <v>6.7393477319430488</v>
      </c>
      <c r="B17">
        <v>65</v>
      </c>
      <c r="C17">
        <v>322</v>
      </c>
    </row>
    <row r="18" spans="1:3" x14ac:dyDescent="0.25">
      <c r="A18">
        <v>6.9494838517595809</v>
      </c>
      <c r="B18">
        <v>62</v>
      </c>
      <c r="C18">
        <v>320</v>
      </c>
    </row>
    <row r="19" spans="1:3" x14ac:dyDescent="0.25">
      <c r="A19">
        <v>7.1636656086374515</v>
      </c>
      <c r="B19">
        <v>64</v>
      </c>
      <c r="C19">
        <v>318</v>
      </c>
    </row>
    <row r="20" spans="1:3" x14ac:dyDescent="0.25">
      <c r="A20">
        <v>7.2722941753113375</v>
      </c>
      <c r="B20">
        <v>64</v>
      </c>
      <c r="C20">
        <v>317</v>
      </c>
    </row>
    <row r="21" spans="1:3" x14ac:dyDescent="0.25">
      <c r="A21">
        <v>7.8311430804205244</v>
      </c>
      <c r="B21">
        <v>60</v>
      </c>
      <c r="C21">
        <v>312</v>
      </c>
    </row>
    <row r="22" spans="1:3" x14ac:dyDescent="0.25">
      <c r="A22">
        <v>8.4169231641167599</v>
      </c>
      <c r="B22">
        <v>58</v>
      </c>
      <c r="C22">
        <v>307</v>
      </c>
    </row>
    <row r="23" spans="1:3" x14ac:dyDescent="0.25">
      <c r="A23">
        <v>9.0306631432459881</v>
      </c>
      <c r="B23">
        <v>55</v>
      </c>
      <c r="C23">
        <v>302</v>
      </c>
    </row>
    <row r="24" spans="1:3" x14ac:dyDescent="0.25">
      <c r="A24">
        <v>9.2842183381924528</v>
      </c>
      <c r="B24">
        <v>55</v>
      </c>
      <c r="C24">
        <v>300</v>
      </c>
    </row>
    <row r="25" spans="1:3" x14ac:dyDescent="0.25">
      <c r="A25">
        <v>9.9388304152293045</v>
      </c>
      <c r="B25">
        <v>54</v>
      </c>
      <c r="C25">
        <v>295</v>
      </c>
    </row>
    <row r="26" spans="1:3" x14ac:dyDescent="0.25">
      <c r="A26">
        <v>9.9388304152293045</v>
      </c>
      <c r="B26">
        <v>54</v>
      </c>
      <c r="C26">
        <v>295</v>
      </c>
    </row>
    <row r="27" spans="1:3" x14ac:dyDescent="0.25">
      <c r="A27">
        <v>10.484379445871888</v>
      </c>
      <c r="B27">
        <v>53</v>
      </c>
      <c r="C27">
        <v>291</v>
      </c>
    </row>
    <row r="28" spans="1:3" x14ac:dyDescent="0.25">
      <c r="A28">
        <v>10.906638166305065</v>
      </c>
      <c r="B28">
        <v>52</v>
      </c>
      <c r="C28">
        <v>288</v>
      </c>
    </row>
    <row r="29" spans="1:3" x14ac:dyDescent="0.25">
      <c r="A29">
        <v>11.487534849869071</v>
      </c>
      <c r="B29">
        <v>50</v>
      </c>
      <c r="C29">
        <v>284</v>
      </c>
    </row>
    <row r="30" spans="1:3" x14ac:dyDescent="0.25">
      <c r="A30">
        <v>11.785796351013925</v>
      </c>
      <c r="B30">
        <v>50</v>
      </c>
      <c r="C30">
        <v>282</v>
      </c>
    </row>
    <row r="31" spans="1:3" x14ac:dyDescent="0.25">
      <c r="A31">
        <v>12.398274861420163</v>
      </c>
      <c r="B31">
        <v>49</v>
      </c>
      <c r="C31">
        <v>278</v>
      </c>
    </row>
    <row r="32" spans="1:3" x14ac:dyDescent="0.25">
      <c r="A32">
        <v>12.871854050471946</v>
      </c>
      <c r="B32">
        <v>47</v>
      </c>
      <c r="C32">
        <v>275</v>
      </c>
    </row>
    <row r="33" spans="1:3" x14ac:dyDescent="0.25">
      <c r="A33">
        <v>13.357868965492894</v>
      </c>
      <c r="B33">
        <v>46</v>
      </c>
      <c r="C33">
        <v>272</v>
      </c>
    </row>
    <row r="34" spans="1:3" x14ac:dyDescent="0.25">
      <c r="A34">
        <v>13.522675837255246</v>
      </c>
      <c r="B34">
        <v>46</v>
      </c>
      <c r="C34">
        <v>271</v>
      </c>
    </row>
    <row r="35" spans="1:3" x14ac:dyDescent="0.25">
      <c r="A35">
        <v>14.19613228434222</v>
      </c>
      <c r="B35">
        <v>44</v>
      </c>
      <c r="C35">
        <v>267</v>
      </c>
    </row>
    <row r="36" spans="1:3" x14ac:dyDescent="0.25">
      <c r="A36">
        <v>14.541513100194923</v>
      </c>
      <c r="B36">
        <v>44</v>
      </c>
      <c r="C36">
        <v>265</v>
      </c>
    </row>
    <row r="37" spans="1:3" x14ac:dyDescent="0.25">
      <c r="A37">
        <v>15.430729942042934</v>
      </c>
      <c r="B37">
        <v>42</v>
      </c>
      <c r="C37">
        <v>260</v>
      </c>
    </row>
    <row r="38" spans="1:3" x14ac:dyDescent="0.25">
      <c r="A38">
        <v>15.613055971527743</v>
      </c>
      <c r="B38">
        <v>42</v>
      </c>
      <c r="C38">
        <v>259</v>
      </c>
    </row>
    <row r="39" spans="1:3" x14ac:dyDescent="0.25">
      <c r="A39">
        <v>16.547552059940134</v>
      </c>
      <c r="B39">
        <v>40</v>
      </c>
      <c r="C39">
        <v>254</v>
      </c>
    </row>
    <row r="40" spans="1:3" x14ac:dyDescent="0.25">
      <c r="A40">
        <v>16.932174889481985</v>
      </c>
      <c r="B40">
        <v>40</v>
      </c>
      <c r="C40">
        <v>252</v>
      </c>
    </row>
    <row r="41" spans="1:3" x14ac:dyDescent="0.25">
      <c r="A41">
        <v>17.921369030212599</v>
      </c>
      <c r="B41">
        <v>38</v>
      </c>
      <c r="C41">
        <v>247</v>
      </c>
    </row>
    <row r="42" spans="1:3" x14ac:dyDescent="0.25">
      <c r="A42">
        <v>17.921369030212599</v>
      </c>
      <c r="B42">
        <v>38</v>
      </c>
      <c r="C42">
        <v>247</v>
      </c>
    </row>
    <row r="43" spans="1:3" x14ac:dyDescent="0.25">
      <c r="A43">
        <v>18.741694202649981</v>
      </c>
      <c r="B43">
        <v>37</v>
      </c>
      <c r="C43">
        <v>243</v>
      </c>
    </row>
    <row r="44" spans="1:3" x14ac:dyDescent="0.25">
      <c r="A44">
        <v>19.374182815752466</v>
      </c>
      <c r="B44">
        <v>36</v>
      </c>
      <c r="C44">
        <v>240</v>
      </c>
    </row>
    <row r="45" spans="1:3" x14ac:dyDescent="0.25">
      <c r="A45">
        <v>20.461835994989382</v>
      </c>
      <c r="B45">
        <v>34</v>
      </c>
      <c r="C45">
        <v>235</v>
      </c>
    </row>
    <row r="46" spans="1:3" x14ac:dyDescent="0.25">
      <c r="A46">
        <v>20.684466522059598</v>
      </c>
      <c r="B46">
        <v>34</v>
      </c>
      <c r="C46">
        <v>234</v>
      </c>
    </row>
    <row r="47" spans="1:3" x14ac:dyDescent="0.25">
      <c r="A47">
        <v>21.592262592242164</v>
      </c>
      <c r="B47">
        <v>33</v>
      </c>
      <c r="C47">
        <v>230</v>
      </c>
    </row>
    <row r="48" spans="1:3" x14ac:dyDescent="0.25">
      <c r="A48">
        <v>22.291477737449412</v>
      </c>
      <c r="B48">
        <v>32</v>
      </c>
      <c r="C48">
        <v>227</v>
      </c>
    </row>
    <row r="49" spans="1:3" x14ac:dyDescent="0.25">
      <c r="A49">
        <v>22.528092028736367</v>
      </c>
      <c r="B49">
        <v>32</v>
      </c>
      <c r="C49">
        <v>226</v>
      </c>
    </row>
    <row r="50" spans="1:3" x14ac:dyDescent="0.25">
      <c r="A50">
        <v>23.248677847537586</v>
      </c>
      <c r="B50">
        <v>29</v>
      </c>
      <c r="C50">
        <v>223</v>
      </c>
    </row>
    <row r="51" spans="1:3" x14ac:dyDescent="0.25">
      <c r="A51">
        <v>23.738103144869733</v>
      </c>
      <c r="B51">
        <v>29</v>
      </c>
      <c r="C51">
        <v>221</v>
      </c>
    </row>
    <row r="52" spans="1:3" x14ac:dyDescent="0.25">
      <c r="A52">
        <v>24.485957812760287</v>
      </c>
      <c r="B52">
        <v>28</v>
      </c>
      <c r="C52">
        <v>218</v>
      </c>
    </row>
    <row r="53" spans="1:3" x14ac:dyDescent="0.25">
      <c r="A53">
        <v>25.509047566340357</v>
      </c>
      <c r="B53">
        <v>26</v>
      </c>
      <c r="C53">
        <v>214</v>
      </c>
    </row>
    <row r="54" spans="1:3" x14ac:dyDescent="0.25">
      <c r="A54">
        <v>25.769508833275403</v>
      </c>
      <c r="B54">
        <v>26</v>
      </c>
      <c r="C54">
        <v>213</v>
      </c>
    </row>
    <row r="55" spans="1:3" x14ac:dyDescent="0.25">
      <c r="A55">
        <v>27.100359625928888</v>
      </c>
      <c r="B55">
        <v>25</v>
      </c>
      <c r="C55">
        <v>208</v>
      </c>
    </row>
    <row r="56" spans="1:3" x14ac:dyDescent="0.25">
      <c r="A56">
        <v>27.64617431176255</v>
      </c>
      <c r="B56">
        <v>23</v>
      </c>
      <c r="C56">
        <v>206</v>
      </c>
    </row>
    <row r="57" spans="1:3" x14ac:dyDescent="0.25">
      <c r="A57">
        <v>29.044973029711137</v>
      </c>
      <c r="B57">
        <v>22</v>
      </c>
      <c r="C57">
        <v>201</v>
      </c>
    </row>
    <row r="58" spans="1:3" x14ac:dyDescent="0.25">
      <c r="A58">
        <v>29.044973029711137</v>
      </c>
      <c r="B58">
        <v>22</v>
      </c>
      <c r="C58">
        <v>201</v>
      </c>
    </row>
    <row r="59" spans="1:3" x14ac:dyDescent="0.25">
      <c r="A59">
        <v>30.493540440228635</v>
      </c>
      <c r="B59">
        <v>21</v>
      </c>
      <c r="C59">
        <v>196</v>
      </c>
    </row>
    <row r="60" spans="1:3" x14ac:dyDescent="0.25">
      <c r="A60">
        <v>31.087133070928417</v>
      </c>
      <c r="B60">
        <v>20</v>
      </c>
      <c r="C60">
        <v>194</v>
      </c>
    </row>
    <row r="61" spans="1:3" x14ac:dyDescent="0.25">
      <c r="A61">
        <v>32.607104895343674</v>
      </c>
      <c r="B61">
        <v>18</v>
      </c>
      <c r="C61">
        <v>189</v>
      </c>
    </row>
    <row r="62" spans="1:3" x14ac:dyDescent="0.25">
      <c r="A62">
        <v>32.917334854847567</v>
      </c>
      <c r="B62">
        <v>18</v>
      </c>
      <c r="C62">
        <v>188</v>
      </c>
    </row>
    <row r="63" spans="1:3" x14ac:dyDescent="0.25">
      <c r="A63">
        <v>34.500115260883575</v>
      </c>
      <c r="B63">
        <v>17</v>
      </c>
      <c r="C63">
        <v>183</v>
      </c>
    </row>
    <row r="64" spans="1:3" x14ac:dyDescent="0.25">
      <c r="A64">
        <v>35.14814199565469</v>
      </c>
      <c r="B64">
        <v>15</v>
      </c>
      <c r="C64">
        <v>181</v>
      </c>
    </row>
    <row r="65" spans="1:3" x14ac:dyDescent="0.25">
      <c r="A65">
        <v>36.136367740134183</v>
      </c>
      <c r="B65">
        <v>14</v>
      </c>
      <c r="C65">
        <v>178</v>
      </c>
    </row>
    <row r="66" spans="1:3" x14ac:dyDescent="0.25">
      <c r="A66">
        <v>36.806071344908027</v>
      </c>
      <c r="B66">
        <v>14</v>
      </c>
      <c r="C66">
        <v>176</v>
      </c>
    </row>
    <row r="67" spans="1:3" x14ac:dyDescent="0.25">
      <c r="A67">
        <v>37.82712100944542</v>
      </c>
      <c r="B67">
        <v>13</v>
      </c>
      <c r="C67">
        <v>173</v>
      </c>
    </row>
    <row r="68" spans="1:3" x14ac:dyDescent="0.25">
      <c r="A68">
        <v>38.868161296469204</v>
      </c>
      <c r="B68">
        <v>12</v>
      </c>
      <c r="C68">
        <v>170</v>
      </c>
    </row>
    <row r="69" spans="1:3" x14ac:dyDescent="0.25">
      <c r="A69">
        <v>40.28769559065784</v>
      </c>
      <c r="B69">
        <v>10</v>
      </c>
      <c r="C69">
        <v>166</v>
      </c>
    </row>
    <row r="70" spans="1:3" x14ac:dyDescent="0.25">
      <c r="A70">
        <v>41.011102549330943</v>
      </c>
      <c r="B70">
        <v>10</v>
      </c>
      <c r="C70">
        <v>164</v>
      </c>
    </row>
    <row r="71" spans="1:3" x14ac:dyDescent="0.25">
      <c r="A71">
        <v>42.485525279225477</v>
      </c>
      <c r="B71">
        <v>9</v>
      </c>
      <c r="C71">
        <v>160</v>
      </c>
    </row>
    <row r="72" spans="1:3" x14ac:dyDescent="0.25">
      <c r="A72">
        <v>43.615759274271348</v>
      </c>
      <c r="B72">
        <v>8</v>
      </c>
      <c r="C72">
        <v>157</v>
      </c>
    </row>
    <row r="73" spans="1:3" x14ac:dyDescent="0.25">
      <c r="A73">
        <v>45.155716324217238</v>
      </c>
      <c r="B73">
        <v>6</v>
      </c>
      <c r="C73">
        <v>153</v>
      </c>
    </row>
    <row r="74" spans="1:3" x14ac:dyDescent="0.25">
      <c r="A74">
        <v>45.155716324217238</v>
      </c>
      <c r="B74">
        <v>6</v>
      </c>
      <c r="C74">
        <v>153</v>
      </c>
    </row>
    <row r="75" spans="1:3" x14ac:dyDescent="0.25">
      <c r="A75">
        <v>47.134404296522085</v>
      </c>
      <c r="B75">
        <v>5</v>
      </c>
      <c r="C75">
        <v>148</v>
      </c>
    </row>
    <row r="76" spans="1:3" x14ac:dyDescent="0.25">
      <c r="A76">
        <v>47.942810342818952</v>
      </c>
      <c r="B76">
        <v>4</v>
      </c>
      <c r="C76">
        <v>146</v>
      </c>
    </row>
    <row r="77" spans="1:3" x14ac:dyDescent="0.25">
      <c r="A77">
        <v>50.0067286834322</v>
      </c>
      <c r="B77">
        <v>2</v>
      </c>
      <c r="C77">
        <v>141</v>
      </c>
    </row>
    <row r="78" spans="1:3" x14ac:dyDescent="0.25">
      <c r="A78">
        <v>50.426933027982336</v>
      </c>
      <c r="B78">
        <v>2</v>
      </c>
      <c r="C78">
        <v>140</v>
      </c>
    </row>
    <row r="79" spans="1:3" x14ac:dyDescent="0.25">
      <c r="A79">
        <v>52.565510768282621</v>
      </c>
      <c r="B79">
        <v>1</v>
      </c>
      <c r="C79">
        <v>135</v>
      </c>
    </row>
  </sheetData>
  <sortState xmlns:xlrd2="http://schemas.microsoft.com/office/spreadsheetml/2017/richdata2" ref="A2:C79">
    <sortCondition ref="A2:A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7A32-130F-45F9-BCA9-BBBA8640B7BE}">
  <dimension ref="A1:U81"/>
  <sheetViews>
    <sheetView zoomScaleNormal="100" workbookViewId="0">
      <pane ySplit="1" topLeftCell="A52" activePane="bottomLeft" state="frozen"/>
      <selection pane="bottomLeft" activeCell="S1" sqref="S1:U81"/>
    </sheetView>
  </sheetViews>
  <sheetFormatPr defaultRowHeight="15" x14ac:dyDescent="0.25"/>
  <cols>
    <col min="3" max="3" width="9.140625" style="3"/>
    <col min="4" max="4" width="3.28515625" customWidth="1"/>
    <col min="7" max="7" width="6.85546875" customWidth="1"/>
    <col min="11" max="11" width="12.140625" customWidth="1"/>
    <col min="18" max="18" width="5.85546875" customWidth="1"/>
    <col min="19" max="19" width="6.85546875" customWidth="1"/>
    <col min="20" max="20" width="12.5703125" customWidth="1"/>
  </cols>
  <sheetData>
    <row r="1" spans="1:21" x14ac:dyDescent="0.25">
      <c r="A1" t="s">
        <v>10</v>
      </c>
      <c r="B1" t="s">
        <v>3</v>
      </c>
      <c r="C1" s="3" t="s">
        <v>0</v>
      </c>
      <c r="D1" t="s">
        <v>5</v>
      </c>
      <c r="E1" t="s">
        <v>1</v>
      </c>
      <c r="F1" t="s">
        <v>7</v>
      </c>
      <c r="G1" t="s">
        <v>6</v>
      </c>
      <c r="H1" t="s">
        <v>2</v>
      </c>
      <c r="I1" t="s">
        <v>8</v>
      </c>
      <c r="J1" t="s">
        <v>9</v>
      </c>
      <c r="K1" t="s">
        <v>11</v>
      </c>
      <c r="L1" t="s">
        <v>4</v>
      </c>
      <c r="N1" t="s">
        <v>0</v>
      </c>
      <c r="O1" t="s">
        <v>11</v>
      </c>
      <c r="P1" t="s">
        <v>12</v>
      </c>
      <c r="Q1" t="s">
        <v>13</v>
      </c>
      <c r="S1" t="s">
        <v>0</v>
      </c>
      <c r="T1" t="s">
        <v>12</v>
      </c>
      <c r="U1" t="s">
        <v>32</v>
      </c>
    </row>
    <row r="2" spans="1:21" x14ac:dyDescent="0.25">
      <c r="A2" s="1">
        <v>1</v>
      </c>
      <c r="B2" s="1">
        <v>196</v>
      </c>
      <c r="C2" s="5">
        <v>692</v>
      </c>
      <c r="D2" s="1">
        <v>4</v>
      </c>
      <c r="E2" s="1">
        <v>35.948999999999998</v>
      </c>
      <c r="F2" s="1">
        <f t="shared" ref="F2:F33" si="0">D2*60+E2</f>
        <v>275.94900000000001</v>
      </c>
      <c r="G2" s="1">
        <v>4</v>
      </c>
      <c r="H2" s="1">
        <v>49.664999999999999</v>
      </c>
      <c r="I2" s="1">
        <f t="shared" ref="I2:I33" si="1">G2*60+H2</f>
        <v>289.66500000000002</v>
      </c>
      <c r="J2" s="1">
        <f t="shared" ref="J2:J33" si="2">I2-F2</f>
        <v>13.716000000000008</v>
      </c>
      <c r="K2" s="2">
        <f t="shared" ref="K2:K33" si="3">90/J2</f>
        <v>6.5616797900262425</v>
      </c>
      <c r="L2" s="1"/>
      <c r="N2">
        <v>639</v>
      </c>
      <c r="O2">
        <v>1.9985344081007255</v>
      </c>
      <c r="P2">
        <f t="shared" ref="P2:P20" si="4">-392.22084180623 + 1.97196675086993*N2 -0.00337125549418485*(N2^2) + 1.95723866006051E-06*(N2^3)</f>
        <v>1.9885697370116304</v>
      </c>
      <c r="Q2">
        <f>O2-P2</f>
        <v>9.9646710890950452E-3</v>
      </c>
      <c r="S2">
        <v>639</v>
      </c>
      <c r="T2">
        <v>1.9885697370116304</v>
      </c>
      <c r="U2">
        <f>VLOOKUP(S2,meas,2,TRUE)</f>
        <v>174</v>
      </c>
    </row>
    <row r="3" spans="1:21" x14ac:dyDescent="0.25">
      <c r="A3" s="1">
        <v>1</v>
      </c>
      <c r="B3" s="1">
        <v>197</v>
      </c>
      <c r="C3" s="5">
        <v>697</v>
      </c>
      <c r="D3" s="1">
        <v>3</v>
      </c>
      <c r="E3" s="1">
        <v>43.168999999999997</v>
      </c>
      <c r="F3" s="1">
        <f t="shared" si="0"/>
        <v>223.16899999999998</v>
      </c>
      <c r="G3" s="1">
        <v>3</v>
      </c>
      <c r="H3" s="1">
        <v>55.831000000000003</v>
      </c>
      <c r="I3" s="1">
        <f t="shared" si="1"/>
        <v>235.83100000000002</v>
      </c>
      <c r="J3" s="1">
        <f t="shared" si="2"/>
        <v>12.662000000000035</v>
      </c>
      <c r="K3" s="2">
        <f t="shared" si="3"/>
        <v>7.1078818512083206</v>
      </c>
      <c r="L3" s="1"/>
      <c r="N3">
        <v>643</v>
      </c>
      <c r="O3">
        <v>2.2844958879074042</v>
      </c>
      <c r="P3">
        <f t="shared" si="4"/>
        <v>2.2389760167420718</v>
      </c>
      <c r="Q3">
        <f t="shared" ref="Q3:Q66" si="5">O3-P3</f>
        <v>4.5519871165332404E-2</v>
      </c>
      <c r="S3">
        <v>643</v>
      </c>
      <c r="T3">
        <v>2.2389760167420718</v>
      </c>
      <c r="U3">
        <f>VLOOKUP(S3,meas,2,TRUE)</f>
        <v>175</v>
      </c>
    </row>
    <row r="4" spans="1:21" x14ac:dyDescent="0.25">
      <c r="A4" s="1">
        <v>1</v>
      </c>
      <c r="B4" s="1">
        <v>198</v>
      </c>
      <c r="C4" s="5">
        <v>699</v>
      </c>
      <c r="D4" s="1">
        <v>2</v>
      </c>
      <c r="E4" s="1">
        <v>50.539000000000001</v>
      </c>
      <c r="F4" s="1">
        <f t="shared" si="0"/>
        <v>170.53899999999999</v>
      </c>
      <c r="G4" s="1">
        <v>3</v>
      </c>
      <c r="H4" s="1">
        <v>2.6749999999999998</v>
      </c>
      <c r="I4" s="1">
        <f t="shared" si="1"/>
        <v>182.67500000000001</v>
      </c>
      <c r="J4" s="1">
        <f t="shared" si="2"/>
        <v>12.136000000000024</v>
      </c>
      <c r="K4" s="2">
        <f t="shared" si="3"/>
        <v>7.4159525379037428</v>
      </c>
      <c r="L4" s="1"/>
      <c r="N4">
        <v>646</v>
      </c>
      <c r="O4">
        <v>2.4289531212047608</v>
      </c>
      <c r="P4">
        <f t="shared" si="4"/>
        <v>2.4352290400303218</v>
      </c>
      <c r="Q4">
        <f t="shared" si="5"/>
        <v>-6.2759188255609999E-3</v>
      </c>
      <c r="S4">
        <v>646</v>
      </c>
      <c r="T4">
        <v>2.4352290400303218</v>
      </c>
      <c r="U4">
        <f>VLOOKUP(S4,meas,2,TRUE)</f>
        <v>177</v>
      </c>
    </row>
    <row r="5" spans="1:21" x14ac:dyDescent="0.25">
      <c r="A5" s="1">
        <v>1</v>
      </c>
      <c r="B5" s="1">
        <v>199</v>
      </c>
      <c r="C5" s="5">
        <v>704</v>
      </c>
      <c r="D5" s="1">
        <v>1</v>
      </c>
      <c r="E5" s="1">
        <v>57.851999999999997</v>
      </c>
      <c r="F5" s="1">
        <f t="shared" si="0"/>
        <v>117.852</v>
      </c>
      <c r="G5" s="1">
        <v>2</v>
      </c>
      <c r="H5" s="1">
        <v>9.0220000000000002</v>
      </c>
      <c r="I5" s="1">
        <f t="shared" si="1"/>
        <v>129.02199999999999</v>
      </c>
      <c r="J5" s="1">
        <f t="shared" si="2"/>
        <v>11.169999999999987</v>
      </c>
      <c r="K5" s="2">
        <f t="shared" si="3"/>
        <v>8.0572963294539033</v>
      </c>
      <c r="L5" s="1"/>
      <c r="N5">
        <v>650</v>
      </c>
      <c r="O5">
        <v>2.7288438798095926</v>
      </c>
      <c r="P5">
        <f t="shared" si="4"/>
        <v>2.7087669852429599</v>
      </c>
      <c r="Q5">
        <f t="shared" si="5"/>
        <v>2.0076894566632753E-2</v>
      </c>
      <c r="S5">
        <v>650</v>
      </c>
      <c r="T5">
        <v>2.7087669852429599</v>
      </c>
      <c r="U5">
        <f>VLOOKUP(S5,meas,2,TRUE)</f>
        <v>178</v>
      </c>
    </row>
    <row r="6" spans="1:21" x14ac:dyDescent="0.25">
      <c r="A6" s="1">
        <v>1</v>
      </c>
      <c r="B6" s="1">
        <v>200</v>
      </c>
      <c r="C6" s="5">
        <v>704</v>
      </c>
      <c r="D6" s="1">
        <v>1</v>
      </c>
      <c r="E6" s="1">
        <v>5.7350000000000003</v>
      </c>
      <c r="F6" s="1">
        <f t="shared" si="0"/>
        <v>65.734999999999999</v>
      </c>
      <c r="G6" s="1">
        <v>1</v>
      </c>
      <c r="H6" s="1">
        <v>16.995000000000001</v>
      </c>
      <c r="I6" s="1">
        <f t="shared" si="1"/>
        <v>76.995000000000005</v>
      </c>
      <c r="J6" s="1">
        <f t="shared" si="2"/>
        <v>11.260000000000005</v>
      </c>
      <c r="K6" s="2">
        <f t="shared" si="3"/>
        <v>7.992895204262874</v>
      </c>
      <c r="L6" s="1"/>
      <c r="N6">
        <v>652</v>
      </c>
      <c r="O6">
        <v>2.9264485920530645</v>
      </c>
      <c r="P6">
        <f t="shared" si="4"/>
        <v>2.8508333028364632</v>
      </c>
      <c r="Q6">
        <f t="shared" si="5"/>
        <v>7.5615289216601322E-2</v>
      </c>
      <c r="S6">
        <v>652</v>
      </c>
      <c r="T6">
        <v>2.8508333028364632</v>
      </c>
      <c r="U6">
        <f>VLOOKUP(S6,meas,2,TRUE)</f>
        <v>178</v>
      </c>
    </row>
    <row r="7" spans="1:21" x14ac:dyDescent="0.25">
      <c r="A7" s="1">
        <v>1</v>
      </c>
      <c r="B7" s="1">
        <v>201</v>
      </c>
      <c r="C7" s="5">
        <v>708</v>
      </c>
      <c r="D7" s="1"/>
      <c r="E7" s="1">
        <v>13.147</v>
      </c>
      <c r="F7" s="1">
        <f t="shared" si="0"/>
        <v>13.147</v>
      </c>
      <c r="G7" s="1"/>
      <c r="H7" s="1">
        <v>23.49</v>
      </c>
      <c r="I7" s="1">
        <f t="shared" si="1"/>
        <v>23.49</v>
      </c>
      <c r="J7" s="1">
        <f t="shared" si="2"/>
        <v>10.342999999999998</v>
      </c>
      <c r="K7" s="2">
        <f t="shared" si="3"/>
        <v>8.7015372715846482</v>
      </c>
      <c r="L7" s="1"/>
      <c r="N7">
        <v>656</v>
      </c>
      <c r="O7">
        <v>3.1768443346276016</v>
      </c>
      <c r="P7">
        <f t="shared" si="4"/>
        <v>3.1460303652768289</v>
      </c>
      <c r="Q7">
        <f t="shared" si="5"/>
        <v>3.0813969350772741E-2</v>
      </c>
      <c r="S7">
        <v>656</v>
      </c>
      <c r="T7">
        <v>3.1460303652768289</v>
      </c>
      <c r="U7">
        <f>VLOOKUP(S7,meas,2,TRUE)</f>
        <v>180</v>
      </c>
    </row>
    <row r="8" spans="1:21" x14ac:dyDescent="0.25">
      <c r="A8" s="1">
        <v>1</v>
      </c>
      <c r="B8" s="1">
        <v>202</v>
      </c>
      <c r="C8" s="5">
        <v>711</v>
      </c>
      <c r="D8" s="1">
        <v>26</v>
      </c>
      <c r="E8" s="1">
        <v>24.936</v>
      </c>
      <c r="F8" s="1">
        <f t="shared" si="0"/>
        <v>1584.9359999999999</v>
      </c>
      <c r="G8" s="1">
        <v>26</v>
      </c>
      <c r="H8" s="1">
        <v>35.058</v>
      </c>
      <c r="I8" s="1">
        <f t="shared" si="1"/>
        <v>1595.058</v>
      </c>
      <c r="J8" s="1">
        <f t="shared" si="2"/>
        <v>10.122000000000071</v>
      </c>
      <c r="K8" s="2">
        <f t="shared" si="3"/>
        <v>8.8915234143449293</v>
      </c>
      <c r="L8" s="1"/>
      <c r="N8">
        <v>659</v>
      </c>
      <c r="O8">
        <v>3.3504578959124456</v>
      </c>
      <c r="P8">
        <f t="shared" si="4"/>
        <v>3.3774794540605626</v>
      </c>
      <c r="Q8">
        <f t="shared" si="5"/>
        <v>-2.702155814811702E-2</v>
      </c>
      <c r="S8">
        <v>659</v>
      </c>
      <c r="T8">
        <v>3.3774794540605626</v>
      </c>
      <c r="U8">
        <f>VLOOKUP(S8,meas,2,TRUE)</f>
        <v>181</v>
      </c>
    </row>
    <row r="9" spans="1:21" x14ac:dyDescent="0.25">
      <c r="A9" s="1">
        <v>1</v>
      </c>
      <c r="B9" s="1">
        <v>203</v>
      </c>
      <c r="C9" s="5">
        <v>716</v>
      </c>
      <c r="D9" s="1">
        <v>25</v>
      </c>
      <c r="E9" s="1">
        <v>32.423999999999999</v>
      </c>
      <c r="F9" s="1">
        <f t="shared" si="0"/>
        <v>1532.424</v>
      </c>
      <c r="G9" s="1">
        <v>25</v>
      </c>
      <c r="H9" s="1">
        <v>41.692999999999998</v>
      </c>
      <c r="I9" s="1">
        <f t="shared" si="1"/>
        <v>1541.693</v>
      </c>
      <c r="J9" s="1">
        <f t="shared" si="2"/>
        <v>9.2690000000000055</v>
      </c>
      <c r="K9" s="2">
        <f t="shared" si="3"/>
        <v>9.7097853058582313</v>
      </c>
      <c r="L9" s="1"/>
      <c r="N9">
        <v>663</v>
      </c>
      <c r="O9">
        <v>3.6582391675473573</v>
      </c>
      <c r="P9">
        <f t="shared" si="4"/>
        <v>3.7000827912169143</v>
      </c>
      <c r="Q9">
        <f t="shared" si="5"/>
        <v>-4.1843623669556962E-2</v>
      </c>
      <c r="S9">
        <v>663</v>
      </c>
      <c r="T9">
        <v>3.7000827912169143</v>
      </c>
      <c r="U9">
        <f>VLOOKUP(S9,meas,2,TRUE)</f>
        <v>182</v>
      </c>
    </row>
    <row r="10" spans="1:21" x14ac:dyDescent="0.25">
      <c r="A10" s="1">
        <v>1</v>
      </c>
      <c r="B10" s="1">
        <v>204</v>
      </c>
      <c r="C10" s="5">
        <v>717</v>
      </c>
      <c r="D10" s="1">
        <v>24</v>
      </c>
      <c r="E10" s="1">
        <v>40.168999999999997</v>
      </c>
      <c r="F10" s="1">
        <f t="shared" si="0"/>
        <v>1480.1690000000001</v>
      </c>
      <c r="G10" s="1">
        <v>24</v>
      </c>
      <c r="H10" s="1">
        <v>49.267000000000003</v>
      </c>
      <c r="I10" s="1">
        <f t="shared" si="1"/>
        <v>1489.2670000000001</v>
      </c>
      <c r="J10" s="1">
        <f t="shared" si="2"/>
        <v>9.0979999999999563</v>
      </c>
      <c r="K10" s="2">
        <f t="shared" si="3"/>
        <v>9.8922840184656451</v>
      </c>
      <c r="L10" s="1"/>
      <c r="N10">
        <v>663</v>
      </c>
      <c r="O10">
        <v>3.7256281823074087</v>
      </c>
      <c r="P10">
        <f t="shared" si="4"/>
        <v>3.7000827912169143</v>
      </c>
      <c r="Q10">
        <f t="shared" si="5"/>
        <v>2.5545391090494363E-2</v>
      </c>
      <c r="S10">
        <v>663</v>
      </c>
      <c r="T10">
        <v>3.7000827912169143</v>
      </c>
      <c r="U10">
        <f>VLOOKUP(S10,meas,2,TRUE)</f>
        <v>182</v>
      </c>
    </row>
    <row r="11" spans="1:21" x14ac:dyDescent="0.25">
      <c r="A11" s="1">
        <v>1</v>
      </c>
      <c r="B11" s="1">
        <v>205</v>
      </c>
      <c r="C11" s="5">
        <v>721</v>
      </c>
      <c r="D11" s="1">
        <v>23</v>
      </c>
      <c r="E11" s="1">
        <v>47.613999999999997</v>
      </c>
      <c r="F11" s="1">
        <f t="shared" si="0"/>
        <v>1427.614</v>
      </c>
      <c r="G11" s="1">
        <v>23</v>
      </c>
      <c r="H11" s="1">
        <v>56.116</v>
      </c>
      <c r="I11" s="1">
        <f t="shared" si="1"/>
        <v>1436.116</v>
      </c>
      <c r="J11" s="1">
        <f t="shared" si="2"/>
        <v>8.5019999999999527</v>
      </c>
      <c r="K11" s="2">
        <f t="shared" si="3"/>
        <v>10.585744530698719</v>
      </c>
      <c r="L11" s="1"/>
      <c r="N11">
        <v>668</v>
      </c>
      <c r="O11">
        <v>4.0808923551283209</v>
      </c>
      <c r="P11">
        <f t="shared" si="4"/>
        <v>4.1269011874323951</v>
      </c>
      <c r="Q11">
        <f t="shared" si="5"/>
        <v>-4.6008832304074154E-2</v>
      </c>
      <c r="S11">
        <v>668</v>
      </c>
      <c r="T11">
        <v>4.1269011874323951</v>
      </c>
      <c r="U11">
        <f>VLOOKUP(S11,meas,2,TRUE)</f>
        <v>183</v>
      </c>
    </row>
    <row r="12" spans="1:21" x14ac:dyDescent="0.25">
      <c r="A12" s="1">
        <v>1</v>
      </c>
      <c r="B12" s="1">
        <v>206</v>
      </c>
      <c r="C12" s="5">
        <v>724</v>
      </c>
      <c r="D12" s="1">
        <v>23</v>
      </c>
      <c r="E12" s="1">
        <v>3.2290000000000001</v>
      </c>
      <c r="F12" s="1">
        <f t="shared" si="0"/>
        <v>1383.229</v>
      </c>
      <c r="G12" s="1">
        <v>23</v>
      </c>
      <c r="H12" s="1">
        <v>11.335000000000001</v>
      </c>
      <c r="I12" s="1">
        <f t="shared" si="1"/>
        <v>1391.335</v>
      </c>
      <c r="J12" s="1">
        <f t="shared" si="2"/>
        <v>8.1059999999999945</v>
      </c>
      <c r="K12" s="2">
        <f t="shared" si="3"/>
        <v>11.102886750555152</v>
      </c>
      <c r="L12" s="1"/>
      <c r="N12">
        <v>670</v>
      </c>
      <c r="O12">
        <v>4.24828888364409</v>
      </c>
      <c r="P12">
        <f t="shared" si="4"/>
        <v>4.3052610528230844</v>
      </c>
      <c r="Q12">
        <f t="shared" si="5"/>
        <v>-5.6972169178994392E-2</v>
      </c>
      <c r="S12">
        <v>670</v>
      </c>
      <c r="T12">
        <v>4.3052610528230844</v>
      </c>
      <c r="U12">
        <f>VLOOKUP(S12,meas,2,TRUE)</f>
        <v>185</v>
      </c>
    </row>
    <row r="13" spans="1:21" x14ac:dyDescent="0.25">
      <c r="A13" s="1">
        <v>1</v>
      </c>
      <c r="B13" s="1">
        <v>208</v>
      </c>
      <c r="C13" s="5">
        <v>727</v>
      </c>
      <c r="D13" s="1">
        <v>21</v>
      </c>
      <c r="E13" s="1">
        <v>34.718000000000004</v>
      </c>
      <c r="F13" s="1">
        <f t="shared" si="0"/>
        <v>1294.7180000000001</v>
      </c>
      <c r="G13" s="1">
        <v>21</v>
      </c>
      <c r="H13" s="1">
        <v>42.511000000000003</v>
      </c>
      <c r="I13" s="1">
        <f t="shared" si="1"/>
        <v>1302.511</v>
      </c>
      <c r="J13" s="1">
        <f t="shared" si="2"/>
        <v>7.7929999999998927</v>
      </c>
      <c r="K13" s="2">
        <f t="shared" si="3"/>
        <v>11.548825869370106</v>
      </c>
      <c r="L13" s="1"/>
      <c r="N13">
        <v>675</v>
      </c>
      <c r="O13">
        <v>4.7928426882522048</v>
      </c>
      <c r="P13">
        <f t="shared" si="4"/>
        <v>4.7710640237976349</v>
      </c>
      <c r="Q13">
        <f t="shared" si="5"/>
        <v>2.1778664454569885E-2</v>
      </c>
      <c r="S13">
        <v>675</v>
      </c>
      <c r="T13">
        <v>4.7710640237976349</v>
      </c>
      <c r="U13">
        <f>VLOOKUP(S13,meas,2,TRUE)</f>
        <v>186</v>
      </c>
    </row>
    <row r="14" spans="1:21" x14ac:dyDescent="0.25">
      <c r="A14" s="1">
        <v>1</v>
      </c>
      <c r="B14" s="1">
        <v>207</v>
      </c>
      <c r="C14" s="5">
        <v>729</v>
      </c>
      <c r="D14" s="1">
        <v>22</v>
      </c>
      <c r="E14" s="1">
        <v>18.835999999999999</v>
      </c>
      <c r="F14" s="1">
        <f t="shared" si="0"/>
        <v>1338.836</v>
      </c>
      <c r="G14" s="1">
        <v>22</v>
      </c>
      <c r="H14" s="1">
        <v>26.411000000000001</v>
      </c>
      <c r="I14" s="1">
        <f t="shared" si="1"/>
        <v>1346.4110000000001</v>
      </c>
      <c r="J14" s="1">
        <f t="shared" si="2"/>
        <v>7.5750000000000455</v>
      </c>
      <c r="K14" s="2">
        <f t="shared" si="3"/>
        <v>11.88118811881181</v>
      </c>
      <c r="L14" s="1"/>
      <c r="N14">
        <v>676</v>
      </c>
      <c r="O14">
        <v>4.8987589810581431</v>
      </c>
      <c r="P14">
        <f t="shared" si="4"/>
        <v>4.8677305610192434</v>
      </c>
      <c r="Q14">
        <f t="shared" si="5"/>
        <v>3.1028420038899718E-2</v>
      </c>
      <c r="S14">
        <v>676</v>
      </c>
      <c r="T14">
        <v>4.8677305610192434</v>
      </c>
      <c r="U14">
        <f>VLOOKUP(S14,meas,2,TRUE)</f>
        <v>186</v>
      </c>
    </row>
    <row r="15" spans="1:21" x14ac:dyDescent="0.25">
      <c r="A15" s="1">
        <v>1</v>
      </c>
      <c r="B15" s="1">
        <v>209</v>
      </c>
      <c r="C15" s="5">
        <v>732</v>
      </c>
      <c r="D15" s="1">
        <v>20</v>
      </c>
      <c r="E15" s="1">
        <v>50.292999999999999</v>
      </c>
      <c r="F15" s="1">
        <f t="shared" si="0"/>
        <v>1250.2929999999999</v>
      </c>
      <c r="G15" s="1">
        <v>20</v>
      </c>
      <c r="H15" s="1">
        <v>57.488</v>
      </c>
      <c r="I15" s="1">
        <f t="shared" si="1"/>
        <v>1257.4880000000001</v>
      </c>
      <c r="J15" s="1">
        <f t="shared" si="2"/>
        <v>7.1950000000001637</v>
      </c>
      <c r="K15" s="2">
        <f t="shared" si="3"/>
        <v>12.508686587907984</v>
      </c>
      <c r="L15" s="1"/>
      <c r="N15">
        <v>681</v>
      </c>
      <c r="O15">
        <v>5.4011882614175084</v>
      </c>
      <c r="P15">
        <f t="shared" si="4"/>
        <v>5.3692388510195315</v>
      </c>
      <c r="Q15">
        <f t="shared" si="5"/>
        <v>3.1949410397976941E-2</v>
      </c>
      <c r="S15">
        <v>681</v>
      </c>
      <c r="T15">
        <v>5.3692388510195315</v>
      </c>
      <c r="U15">
        <f>VLOOKUP(S15,meas,2,TRUE)</f>
        <v>188</v>
      </c>
    </row>
    <row r="16" spans="1:21" x14ac:dyDescent="0.25">
      <c r="A16" s="1">
        <v>1</v>
      </c>
      <c r="B16" s="1">
        <v>210</v>
      </c>
      <c r="C16" s="5">
        <v>734</v>
      </c>
      <c r="D16" s="1">
        <v>20</v>
      </c>
      <c r="E16" s="1">
        <v>5.9530000000000003</v>
      </c>
      <c r="F16" s="1">
        <f t="shared" si="0"/>
        <v>1205.953</v>
      </c>
      <c r="G16" s="1">
        <v>20</v>
      </c>
      <c r="H16" s="1">
        <v>12.923</v>
      </c>
      <c r="I16" s="1">
        <f t="shared" si="1"/>
        <v>1212.923</v>
      </c>
      <c r="J16" s="1">
        <f t="shared" si="2"/>
        <v>6.9700000000000273</v>
      </c>
      <c r="K16" s="2">
        <f t="shared" si="3"/>
        <v>12.91248206599708</v>
      </c>
      <c r="L16" s="1"/>
      <c r="N16">
        <v>682</v>
      </c>
      <c r="O16">
        <v>5.473453749315814</v>
      </c>
      <c r="P16">
        <f t="shared" si="4"/>
        <v>5.4732578338217763</v>
      </c>
      <c r="Q16">
        <f t="shared" si="5"/>
        <v>1.9591549403763509E-4</v>
      </c>
      <c r="S16">
        <v>682</v>
      </c>
      <c r="T16">
        <v>5.4732578338217763</v>
      </c>
      <c r="U16">
        <f>VLOOKUP(S16,meas,2,TRUE)</f>
        <v>188</v>
      </c>
    </row>
    <row r="17" spans="1:21" x14ac:dyDescent="0.25">
      <c r="A17" s="1">
        <v>1</v>
      </c>
      <c r="B17" s="1">
        <v>211</v>
      </c>
      <c r="C17" s="5">
        <v>739</v>
      </c>
      <c r="D17" s="1">
        <v>19</v>
      </c>
      <c r="E17" s="1">
        <v>21.571999999999999</v>
      </c>
      <c r="F17" s="1">
        <f t="shared" si="0"/>
        <v>1161.5719999999999</v>
      </c>
      <c r="G17" s="1">
        <v>19</v>
      </c>
      <c r="H17" s="1">
        <v>28.132999999999999</v>
      </c>
      <c r="I17" s="1">
        <f t="shared" si="1"/>
        <v>1168.133</v>
      </c>
      <c r="J17" s="1">
        <f t="shared" si="2"/>
        <v>6.5610000000001492</v>
      </c>
      <c r="K17" s="2">
        <f t="shared" si="3"/>
        <v>13.717421124828221</v>
      </c>
      <c r="L17" s="1"/>
      <c r="N17">
        <v>683</v>
      </c>
      <c r="O17">
        <v>5.6482992343416702</v>
      </c>
      <c r="P17">
        <f t="shared" si="4"/>
        <v>5.5785433262321931</v>
      </c>
      <c r="Q17">
        <f t="shared" si="5"/>
        <v>6.9755908109477183E-2</v>
      </c>
      <c r="S17">
        <v>683</v>
      </c>
      <c r="T17">
        <v>5.5785433262321931</v>
      </c>
      <c r="U17">
        <f>VLOOKUP(S17,meas,2,TRUE)</f>
        <v>188</v>
      </c>
    </row>
    <row r="18" spans="1:21" x14ac:dyDescent="0.25">
      <c r="A18" s="1">
        <v>1</v>
      </c>
      <c r="B18" s="1">
        <v>212</v>
      </c>
      <c r="C18" s="5">
        <v>740</v>
      </c>
      <c r="D18" s="1">
        <v>18</v>
      </c>
      <c r="E18" s="1">
        <v>37.345999999999997</v>
      </c>
      <c r="F18" s="1">
        <f t="shared" si="0"/>
        <v>1117.346</v>
      </c>
      <c r="G18" s="1">
        <v>18</v>
      </c>
      <c r="H18" s="1">
        <v>43.683</v>
      </c>
      <c r="I18" s="1">
        <f t="shared" si="1"/>
        <v>1123.683</v>
      </c>
      <c r="J18" s="1">
        <f t="shared" si="2"/>
        <v>6.3369999999999891</v>
      </c>
      <c r="K18" s="2">
        <f t="shared" si="3"/>
        <v>14.202303929304112</v>
      </c>
      <c r="L18" s="1">
        <v>2.71</v>
      </c>
      <c r="N18">
        <v>686</v>
      </c>
      <c r="O18">
        <v>5.9880239520958076</v>
      </c>
      <c r="P18">
        <f t="shared" si="4"/>
        <v>5.9021162954355759</v>
      </c>
      <c r="Q18">
        <f t="shared" si="5"/>
        <v>8.5907656660231702E-2</v>
      </c>
      <c r="S18">
        <v>686</v>
      </c>
      <c r="T18">
        <v>5.9021162954355759</v>
      </c>
      <c r="U18">
        <f>VLOOKUP(S18,meas,2,TRUE)</f>
        <v>190</v>
      </c>
    </row>
    <row r="19" spans="1:21" x14ac:dyDescent="0.25">
      <c r="A19" s="1">
        <v>1</v>
      </c>
      <c r="B19" s="1">
        <v>213</v>
      </c>
      <c r="C19" s="5">
        <v>745</v>
      </c>
      <c r="D19" s="1">
        <v>17</v>
      </c>
      <c r="E19" s="1">
        <v>52.993000000000002</v>
      </c>
      <c r="F19" s="1">
        <f t="shared" si="0"/>
        <v>1072.9929999999999</v>
      </c>
      <c r="G19" s="1">
        <v>17</v>
      </c>
      <c r="H19" s="1">
        <v>58.962000000000003</v>
      </c>
      <c r="I19" s="1">
        <f t="shared" si="1"/>
        <v>1078.962</v>
      </c>
      <c r="J19" s="1">
        <f t="shared" si="2"/>
        <v>5.9690000000000509</v>
      </c>
      <c r="K19" s="2">
        <f t="shared" si="3"/>
        <v>15.077902496230395</v>
      </c>
      <c r="L19" s="1">
        <v>2.41</v>
      </c>
      <c r="N19">
        <v>688</v>
      </c>
      <c r="O19">
        <v>6.2060405461315762</v>
      </c>
      <c r="P19">
        <f t="shared" si="4"/>
        <v>6.1243794525333897</v>
      </c>
      <c r="Q19">
        <f t="shared" si="5"/>
        <v>8.1661093598186518E-2</v>
      </c>
      <c r="S19">
        <v>688</v>
      </c>
      <c r="T19">
        <v>6.1243794525333897</v>
      </c>
      <c r="U19">
        <f>VLOOKUP(S19,meas,2,TRUE)</f>
        <v>190</v>
      </c>
    </row>
    <row r="20" spans="1:21" x14ac:dyDescent="0.25">
      <c r="A20" s="1">
        <v>1</v>
      </c>
      <c r="B20" s="1">
        <v>214</v>
      </c>
      <c r="C20" s="5">
        <v>747</v>
      </c>
      <c r="D20" s="1">
        <v>17</v>
      </c>
      <c r="E20" s="1">
        <v>8.6690000000000005</v>
      </c>
      <c r="F20" s="1">
        <f t="shared" si="0"/>
        <v>1028.6690000000001</v>
      </c>
      <c r="G20" s="1">
        <v>17</v>
      </c>
      <c r="H20" s="1">
        <v>14.471</v>
      </c>
      <c r="I20" s="1">
        <f t="shared" si="1"/>
        <v>1034.471</v>
      </c>
      <c r="J20" s="1">
        <f t="shared" si="2"/>
        <v>5.8019999999999072</v>
      </c>
      <c r="K20" s="2">
        <f t="shared" si="3"/>
        <v>15.511892450879255</v>
      </c>
      <c r="L20" s="1">
        <v>2.42</v>
      </c>
      <c r="N20">
        <v>689</v>
      </c>
      <c r="O20">
        <v>6.2344139650872785</v>
      </c>
      <c r="P20">
        <f t="shared" si="4"/>
        <v>6.2375106146670305</v>
      </c>
      <c r="Q20">
        <f t="shared" si="5"/>
        <v>-3.0966495797519755E-3</v>
      </c>
      <c r="S20">
        <v>689</v>
      </c>
      <c r="T20">
        <v>6.2375106146670305</v>
      </c>
      <c r="U20">
        <f>VLOOKUP(S20,meas,2,TRUE)</f>
        <v>193</v>
      </c>
    </row>
    <row r="21" spans="1:21" x14ac:dyDescent="0.25">
      <c r="A21" s="1">
        <v>1</v>
      </c>
      <c r="B21" s="1">
        <v>215</v>
      </c>
      <c r="C21" s="5">
        <v>752</v>
      </c>
      <c r="D21" s="1">
        <v>16</v>
      </c>
      <c r="E21" s="1">
        <v>24.338000000000001</v>
      </c>
      <c r="F21" s="1">
        <f t="shared" si="0"/>
        <v>984.33799999999997</v>
      </c>
      <c r="G21" s="1">
        <v>16</v>
      </c>
      <c r="H21" s="1">
        <v>29.811</v>
      </c>
      <c r="I21" s="1">
        <f t="shared" si="1"/>
        <v>989.81100000000004</v>
      </c>
      <c r="J21" s="1">
        <f t="shared" si="2"/>
        <v>5.47300000000007</v>
      </c>
      <c r="K21" s="2">
        <f t="shared" si="3"/>
        <v>16.444363237712196</v>
      </c>
      <c r="L21" s="1">
        <v>2.44</v>
      </c>
      <c r="N21">
        <v>692</v>
      </c>
      <c r="O21">
        <v>6.5616797900262425</v>
      </c>
      <c r="P21">
        <f>-392.22084180623 + 1.97196675086993*N21 -0.00337125549418485*(N21^2) + 1.95723866006051E-06*(N21^3)</f>
        <v>6.5850433565889261</v>
      </c>
      <c r="Q21">
        <f t="shared" si="5"/>
        <v>-2.336356656268368E-2</v>
      </c>
      <c r="S21">
        <v>692</v>
      </c>
      <c r="T21">
        <v>6.5850433565889261</v>
      </c>
      <c r="U21">
        <f>VLOOKUP(S21,meas,2,TRUE)</f>
        <v>194</v>
      </c>
    </row>
    <row r="22" spans="1:21" x14ac:dyDescent="0.25">
      <c r="A22" s="1">
        <v>1</v>
      </c>
      <c r="B22" s="1">
        <v>216</v>
      </c>
      <c r="C22" s="5">
        <v>752</v>
      </c>
      <c r="D22" s="1">
        <v>15</v>
      </c>
      <c r="E22" s="1">
        <v>48.277999999999999</v>
      </c>
      <c r="F22" s="1">
        <f t="shared" si="0"/>
        <v>948.27800000000002</v>
      </c>
      <c r="G22" s="1">
        <v>15</v>
      </c>
      <c r="H22" s="1">
        <v>53.662999999999997</v>
      </c>
      <c r="I22" s="1">
        <f t="shared" si="1"/>
        <v>953.66300000000001</v>
      </c>
      <c r="J22" s="1">
        <f t="shared" si="2"/>
        <v>5.3849999999999909</v>
      </c>
      <c r="K22" s="2">
        <f t="shared" si="3"/>
        <v>16.713091922005599</v>
      </c>
      <c r="L22" s="1">
        <v>2.44</v>
      </c>
      <c r="N22">
        <v>694</v>
      </c>
      <c r="O22">
        <v>6.7796610169491531</v>
      </c>
      <c r="P22">
        <f t="shared" ref="P22:P81" si="6">-392.22084180623 + 1.97196675086993*N22 -0.00337125549418485*(N22^2) + 1.95723866006051E-06*(N22^3)</f>
        <v>6.8236319984582678</v>
      </c>
      <c r="Q22">
        <f t="shared" si="5"/>
        <v>-4.3970981509114715E-2</v>
      </c>
      <c r="S22">
        <v>694</v>
      </c>
      <c r="T22">
        <v>6.8236319984582678</v>
      </c>
      <c r="U22">
        <f>VLOOKUP(S22,meas,2,TRUE)</f>
        <v>194</v>
      </c>
    </row>
    <row r="23" spans="1:21" x14ac:dyDescent="0.25">
      <c r="A23" s="1">
        <v>1</v>
      </c>
      <c r="B23" s="1">
        <v>217</v>
      </c>
      <c r="C23" s="5">
        <v>756</v>
      </c>
      <c r="D23" s="1">
        <v>15</v>
      </c>
      <c r="E23" s="1">
        <v>11.946999999999999</v>
      </c>
      <c r="F23" s="1">
        <f t="shared" si="0"/>
        <v>911.947</v>
      </c>
      <c r="G23" s="1">
        <v>15</v>
      </c>
      <c r="H23" s="1">
        <v>17.021000000000001</v>
      </c>
      <c r="I23" s="1">
        <f t="shared" si="1"/>
        <v>917.02099999999996</v>
      </c>
      <c r="J23" s="1">
        <f t="shared" si="2"/>
        <v>5.0739999999999554</v>
      </c>
      <c r="K23" s="2">
        <f t="shared" si="3"/>
        <v>17.737485218762473</v>
      </c>
      <c r="L23" s="1">
        <v>2.4500000000000002</v>
      </c>
      <c r="N23">
        <v>697</v>
      </c>
      <c r="O23">
        <v>7.1078818512083206</v>
      </c>
      <c r="P23">
        <f t="shared" si="6"/>
        <v>7.1921000507827557</v>
      </c>
      <c r="Q23">
        <f t="shared" si="5"/>
        <v>-8.4218199574435104E-2</v>
      </c>
      <c r="S23">
        <v>697</v>
      </c>
      <c r="T23">
        <v>7.1921000507827557</v>
      </c>
      <c r="U23">
        <f>VLOOKUP(S23,meas,2,TRUE)</f>
        <v>195</v>
      </c>
    </row>
    <row r="24" spans="1:21" x14ac:dyDescent="0.25">
      <c r="A24" s="1">
        <v>1</v>
      </c>
      <c r="B24" s="1">
        <v>218</v>
      </c>
      <c r="C24" s="5">
        <v>759</v>
      </c>
      <c r="D24" s="1">
        <v>14</v>
      </c>
      <c r="E24" s="1">
        <v>35.701000000000001</v>
      </c>
      <c r="F24" s="1">
        <f t="shared" si="0"/>
        <v>875.70100000000002</v>
      </c>
      <c r="G24" s="1">
        <v>14</v>
      </c>
      <c r="H24" s="1">
        <v>40.61</v>
      </c>
      <c r="I24" s="1">
        <f t="shared" si="1"/>
        <v>880.61</v>
      </c>
      <c r="J24" s="1">
        <f t="shared" si="2"/>
        <v>4.9089999999999918</v>
      </c>
      <c r="K24" s="2">
        <f t="shared" si="3"/>
        <v>18.333672845793473</v>
      </c>
      <c r="L24" s="1">
        <v>2.46</v>
      </c>
      <c r="N24">
        <v>699</v>
      </c>
      <c r="O24">
        <v>7.4159525379037428</v>
      </c>
      <c r="P24">
        <f t="shared" si="6"/>
        <v>7.4449391520525978</v>
      </c>
      <c r="Q24">
        <f t="shared" si="5"/>
        <v>-2.8986614148855061E-2</v>
      </c>
      <c r="S24">
        <v>699</v>
      </c>
      <c r="T24">
        <v>7.4449391520525978</v>
      </c>
      <c r="U24">
        <f>VLOOKUP(S24,meas,2,TRUE)</f>
        <v>196</v>
      </c>
    </row>
    <row r="25" spans="1:21" x14ac:dyDescent="0.25">
      <c r="A25" s="1">
        <v>1</v>
      </c>
      <c r="B25" s="1">
        <v>219</v>
      </c>
      <c r="C25" s="5">
        <v>764</v>
      </c>
      <c r="D25" s="1">
        <v>13</v>
      </c>
      <c r="E25" s="1">
        <v>59.411999999999999</v>
      </c>
      <c r="F25" s="1">
        <f t="shared" si="0"/>
        <v>839.41200000000003</v>
      </c>
      <c r="G25" s="1">
        <v>14</v>
      </c>
      <c r="H25" s="1">
        <v>4.05</v>
      </c>
      <c r="I25" s="1">
        <f t="shared" si="1"/>
        <v>844.05</v>
      </c>
      <c r="J25" s="1">
        <f t="shared" si="2"/>
        <v>4.63799999999992</v>
      </c>
      <c r="K25" s="2">
        <f t="shared" si="3"/>
        <v>19.404915912031381</v>
      </c>
      <c r="L25" s="1">
        <v>2.48</v>
      </c>
      <c r="N25">
        <v>704</v>
      </c>
      <c r="O25">
        <v>8.0572963294539033</v>
      </c>
      <c r="P25">
        <f t="shared" si="6"/>
        <v>8.1029000044451323</v>
      </c>
      <c r="Q25">
        <f t="shared" si="5"/>
        <v>-4.5603674991228971E-2</v>
      </c>
      <c r="S25">
        <v>704</v>
      </c>
      <c r="T25">
        <v>8.1029000044451323</v>
      </c>
      <c r="U25">
        <f>VLOOKUP(S25,meas,2,TRUE)</f>
        <v>197</v>
      </c>
    </row>
    <row r="26" spans="1:21" x14ac:dyDescent="0.25">
      <c r="A26" s="1">
        <v>1</v>
      </c>
      <c r="B26" s="1">
        <v>220</v>
      </c>
      <c r="C26" s="5">
        <v>765</v>
      </c>
      <c r="D26" s="1">
        <v>13</v>
      </c>
      <c r="E26" s="1">
        <v>23.245999999999999</v>
      </c>
      <c r="F26" s="1">
        <f t="shared" si="0"/>
        <v>803.24599999999998</v>
      </c>
      <c r="G26" s="1">
        <v>13</v>
      </c>
      <c r="H26" s="1">
        <v>27.794</v>
      </c>
      <c r="I26" s="1">
        <f t="shared" si="1"/>
        <v>807.79399999999998</v>
      </c>
      <c r="J26" s="1">
        <f t="shared" si="2"/>
        <v>4.5480000000000018</v>
      </c>
      <c r="K26" s="2">
        <f t="shared" si="3"/>
        <v>19.788918205804741</v>
      </c>
      <c r="L26" s="1">
        <v>2.48</v>
      </c>
      <c r="N26">
        <v>704</v>
      </c>
      <c r="O26">
        <v>7.992895204262874</v>
      </c>
      <c r="P26">
        <f t="shared" si="6"/>
        <v>8.1029000044451323</v>
      </c>
      <c r="Q26">
        <f t="shared" si="5"/>
        <v>-0.11000480018225822</v>
      </c>
      <c r="S26">
        <v>704</v>
      </c>
      <c r="T26">
        <v>8.1029000044451323</v>
      </c>
      <c r="U26">
        <f>VLOOKUP(S26,meas,2,TRUE)</f>
        <v>197</v>
      </c>
    </row>
    <row r="27" spans="1:21" x14ac:dyDescent="0.25">
      <c r="A27" s="1">
        <v>1</v>
      </c>
      <c r="B27" s="1">
        <v>221</v>
      </c>
      <c r="C27" s="5">
        <v>770</v>
      </c>
      <c r="D27" s="1">
        <v>12</v>
      </c>
      <c r="E27" s="1">
        <v>46.954999999999998</v>
      </c>
      <c r="F27" s="1">
        <f t="shared" si="0"/>
        <v>766.95500000000004</v>
      </c>
      <c r="G27" s="1">
        <v>12</v>
      </c>
      <c r="H27" s="1">
        <v>51.256999999999998</v>
      </c>
      <c r="I27" s="1">
        <f t="shared" si="1"/>
        <v>771.25699999999995</v>
      </c>
      <c r="J27" s="1">
        <f t="shared" si="2"/>
        <v>4.3019999999999072</v>
      </c>
      <c r="K27" s="2">
        <f t="shared" si="3"/>
        <v>20.920502092050661</v>
      </c>
      <c r="L27" s="1">
        <v>2.4900000000000002</v>
      </c>
      <c r="N27">
        <v>708</v>
      </c>
      <c r="O27">
        <v>8.7015372715846482</v>
      </c>
      <c r="P27">
        <f t="shared" si="6"/>
        <v>8.6566457977784239</v>
      </c>
      <c r="Q27">
        <f t="shared" si="5"/>
        <v>4.4891473806224269E-2</v>
      </c>
      <c r="S27">
        <v>708</v>
      </c>
      <c r="T27">
        <v>8.6566457977784239</v>
      </c>
      <c r="U27">
        <f>VLOOKUP(S27,meas,2,TRUE)</f>
        <v>198</v>
      </c>
    </row>
    <row r="28" spans="1:21" x14ac:dyDescent="0.25">
      <c r="A28" s="1">
        <v>1</v>
      </c>
      <c r="B28" s="1">
        <v>222</v>
      </c>
      <c r="C28" s="5">
        <v>772</v>
      </c>
      <c r="D28" s="1">
        <v>12</v>
      </c>
      <c r="E28" s="1">
        <v>10.762</v>
      </c>
      <c r="F28" s="1">
        <f t="shared" si="0"/>
        <v>730.76199999999994</v>
      </c>
      <c r="G28" s="1">
        <v>12</v>
      </c>
      <c r="H28" s="1">
        <v>14.901999999999999</v>
      </c>
      <c r="I28" s="1">
        <f t="shared" si="1"/>
        <v>734.90200000000004</v>
      </c>
      <c r="J28" s="1">
        <f t="shared" si="2"/>
        <v>4.1400000000001</v>
      </c>
      <c r="K28" s="2">
        <f t="shared" si="3"/>
        <v>21.739130434782084</v>
      </c>
      <c r="L28" s="1">
        <v>2.5099999999999998</v>
      </c>
      <c r="N28">
        <v>711</v>
      </c>
      <c r="O28">
        <v>8.8915234143449293</v>
      </c>
      <c r="P28">
        <f t="shared" si="6"/>
        <v>9.0884183485820813</v>
      </c>
      <c r="Q28">
        <f t="shared" si="5"/>
        <v>-0.19689493423715199</v>
      </c>
      <c r="S28">
        <v>711</v>
      </c>
      <c r="T28">
        <v>9.0884183485820813</v>
      </c>
      <c r="U28">
        <f>VLOOKUP(S28,meas,2,TRUE)</f>
        <v>199</v>
      </c>
    </row>
    <row r="29" spans="1:21" x14ac:dyDescent="0.25">
      <c r="A29" s="1">
        <v>1</v>
      </c>
      <c r="B29" s="1">
        <v>224</v>
      </c>
      <c r="C29" s="5">
        <v>774</v>
      </c>
      <c r="D29" s="1">
        <v>10</v>
      </c>
      <c r="E29" s="1">
        <v>58.414000000000001</v>
      </c>
      <c r="F29" s="1">
        <f t="shared" si="0"/>
        <v>658.41399999999999</v>
      </c>
      <c r="G29" s="1">
        <v>11</v>
      </c>
      <c r="H29" s="1">
        <v>2.4809999999999999</v>
      </c>
      <c r="I29" s="1">
        <f t="shared" si="1"/>
        <v>662.48099999999999</v>
      </c>
      <c r="J29" s="1">
        <f t="shared" si="2"/>
        <v>4.0670000000000073</v>
      </c>
      <c r="K29" s="2">
        <f t="shared" si="3"/>
        <v>22.129333661175274</v>
      </c>
      <c r="L29" s="1">
        <v>2.5099999999999998</v>
      </c>
      <c r="N29">
        <v>716</v>
      </c>
      <c r="O29">
        <v>9.7097853058582313</v>
      </c>
      <c r="P29">
        <f t="shared" si="6"/>
        <v>9.8403372283897852</v>
      </c>
      <c r="Q29">
        <f t="shared" si="5"/>
        <v>-0.1305519225315539</v>
      </c>
      <c r="S29">
        <v>716</v>
      </c>
      <c r="T29">
        <v>9.8403372283897852</v>
      </c>
      <c r="U29">
        <f>VLOOKUP(S29,meas,2,TRUE)</f>
        <v>201</v>
      </c>
    </row>
    <row r="30" spans="1:21" x14ac:dyDescent="0.25">
      <c r="A30" s="1">
        <v>1</v>
      </c>
      <c r="B30" s="1">
        <v>223</v>
      </c>
      <c r="C30" s="5">
        <v>777</v>
      </c>
      <c r="D30" s="1">
        <v>11</v>
      </c>
      <c r="E30" s="1">
        <v>34.500999999999998</v>
      </c>
      <c r="F30" s="1">
        <f t="shared" si="0"/>
        <v>694.50099999999998</v>
      </c>
      <c r="G30" s="1">
        <v>11</v>
      </c>
      <c r="H30" s="1">
        <v>38.448999999999998</v>
      </c>
      <c r="I30" s="1">
        <f t="shared" si="1"/>
        <v>698.44899999999996</v>
      </c>
      <c r="J30" s="1">
        <f t="shared" si="2"/>
        <v>3.9479999999999791</v>
      </c>
      <c r="K30" s="2">
        <f t="shared" si="3"/>
        <v>22.796352583586746</v>
      </c>
      <c r="L30" s="1">
        <v>2.52</v>
      </c>
      <c r="N30">
        <v>717</v>
      </c>
      <c r="O30">
        <v>9.8922840184656451</v>
      </c>
      <c r="P30">
        <f t="shared" si="6"/>
        <v>9.9956713895089706</v>
      </c>
      <c r="Q30">
        <f t="shared" si="5"/>
        <v>-0.10338737104332552</v>
      </c>
      <c r="S30">
        <v>717</v>
      </c>
      <c r="T30">
        <v>9.9956713895089706</v>
      </c>
      <c r="U30">
        <f>VLOOKUP(S30,meas,2,TRUE)</f>
        <v>202</v>
      </c>
    </row>
    <row r="31" spans="1:21" x14ac:dyDescent="0.25">
      <c r="A31" s="1">
        <v>1</v>
      </c>
      <c r="B31" s="1">
        <v>225</v>
      </c>
      <c r="C31" s="5">
        <v>778</v>
      </c>
      <c r="D31" s="1">
        <v>10</v>
      </c>
      <c r="E31" s="1">
        <v>22.167000000000002</v>
      </c>
      <c r="F31" s="1">
        <f t="shared" si="0"/>
        <v>622.16700000000003</v>
      </c>
      <c r="G31" s="1">
        <v>10</v>
      </c>
      <c r="H31" s="1">
        <v>26.062000000000001</v>
      </c>
      <c r="I31" s="1">
        <f t="shared" si="1"/>
        <v>626.06200000000001</v>
      </c>
      <c r="J31" s="1">
        <f t="shared" si="2"/>
        <v>3.8949999999999818</v>
      </c>
      <c r="K31" s="2">
        <f t="shared" si="3"/>
        <v>23.106546854942341</v>
      </c>
      <c r="L31" s="1">
        <v>2.52</v>
      </c>
      <c r="N31">
        <v>721</v>
      </c>
      <c r="O31">
        <v>10.585744530698719</v>
      </c>
      <c r="P31">
        <f t="shared" si="6"/>
        <v>10.633900765578574</v>
      </c>
      <c r="Q31">
        <f t="shared" si="5"/>
        <v>-4.8156234879854765E-2</v>
      </c>
      <c r="S31">
        <v>721</v>
      </c>
      <c r="T31">
        <v>10.633900765578574</v>
      </c>
      <c r="U31">
        <f>VLOOKUP(S31,meas,2,TRUE)</f>
        <v>203</v>
      </c>
    </row>
    <row r="32" spans="1:21" x14ac:dyDescent="0.25">
      <c r="A32" s="1">
        <v>1</v>
      </c>
      <c r="B32" s="1">
        <v>226</v>
      </c>
      <c r="C32" s="5">
        <v>781</v>
      </c>
      <c r="D32" s="1">
        <v>9</v>
      </c>
      <c r="E32" s="1">
        <v>54.02</v>
      </c>
      <c r="F32" s="1">
        <f t="shared" si="0"/>
        <v>594.02</v>
      </c>
      <c r="G32" s="1">
        <v>9</v>
      </c>
      <c r="H32" s="1">
        <v>57.768999999999998</v>
      </c>
      <c r="I32" s="1">
        <f t="shared" si="1"/>
        <v>597.76900000000001</v>
      </c>
      <c r="J32" s="1">
        <f t="shared" si="2"/>
        <v>3.7490000000000236</v>
      </c>
      <c r="K32" s="2">
        <f t="shared" si="3"/>
        <v>24.006401707121746</v>
      </c>
      <c r="L32" s="1">
        <v>2.5299999999999998</v>
      </c>
      <c r="N32">
        <v>724</v>
      </c>
      <c r="O32">
        <v>11.102886750555152</v>
      </c>
      <c r="P32">
        <f t="shared" si="6"/>
        <v>11.130638981896936</v>
      </c>
      <c r="Q32">
        <f t="shared" si="5"/>
        <v>-2.7752231341784395E-2</v>
      </c>
      <c r="S32">
        <v>724</v>
      </c>
      <c r="T32">
        <v>11.130638981896936</v>
      </c>
      <c r="U32">
        <f>VLOOKUP(S32,meas,2,TRUE)</f>
        <v>204</v>
      </c>
    </row>
    <row r="33" spans="1:21" x14ac:dyDescent="0.25">
      <c r="A33" s="1">
        <v>1</v>
      </c>
      <c r="B33" s="1">
        <v>227</v>
      </c>
      <c r="C33" s="5">
        <v>786</v>
      </c>
      <c r="D33" s="1">
        <v>9</v>
      </c>
      <c r="E33" s="1">
        <v>25.805</v>
      </c>
      <c r="F33" s="1">
        <f t="shared" si="0"/>
        <v>565.80499999999995</v>
      </c>
      <c r="G33" s="1">
        <v>9</v>
      </c>
      <c r="H33" s="1">
        <v>29.388000000000002</v>
      </c>
      <c r="I33" s="1">
        <f t="shared" si="1"/>
        <v>569.38800000000003</v>
      </c>
      <c r="J33" s="1">
        <f t="shared" si="2"/>
        <v>3.5830000000000837</v>
      </c>
      <c r="K33" s="2">
        <f t="shared" si="3"/>
        <v>25.118615685179432</v>
      </c>
      <c r="L33" s="1">
        <v>2.54</v>
      </c>
      <c r="N33">
        <v>727</v>
      </c>
      <c r="O33">
        <v>11.548825869370106</v>
      </c>
      <c r="P33">
        <f t="shared" si="6"/>
        <v>11.643214801973727</v>
      </c>
      <c r="Q33">
        <f t="shared" si="5"/>
        <v>-9.4388932603621356E-2</v>
      </c>
      <c r="S33">
        <v>727</v>
      </c>
      <c r="T33">
        <v>11.643214801973727</v>
      </c>
      <c r="U33">
        <f>VLOOKUP(S33,meas,2,TRUE)</f>
        <v>205</v>
      </c>
    </row>
    <row r="34" spans="1:21" x14ac:dyDescent="0.25">
      <c r="A34" s="1">
        <v>1</v>
      </c>
      <c r="B34" s="1">
        <v>228</v>
      </c>
      <c r="C34" s="5">
        <v>787</v>
      </c>
      <c r="D34" s="1">
        <v>8</v>
      </c>
      <c r="E34" s="1">
        <v>57.639000000000003</v>
      </c>
      <c r="F34" s="1">
        <f t="shared" ref="F34:F81" si="7">D34*60+E34</f>
        <v>537.63900000000001</v>
      </c>
      <c r="G34" s="1">
        <v>9</v>
      </c>
      <c r="H34" s="1">
        <v>1.208</v>
      </c>
      <c r="I34" s="1">
        <f t="shared" ref="I34:I81" si="8">G34*60+H34</f>
        <v>541.20799999999997</v>
      </c>
      <c r="J34" s="1">
        <f t="shared" ref="J34:J81" si="9">I34-F34</f>
        <v>3.56899999999996</v>
      </c>
      <c r="K34" s="2">
        <f t="shared" ref="K34:K81" si="10">90/J34</f>
        <v>25.21714766040936</v>
      </c>
      <c r="L34" s="1">
        <v>2.5499999999999998</v>
      </c>
      <c r="N34">
        <v>729</v>
      </c>
      <c r="O34">
        <v>11.88118811881181</v>
      </c>
      <c r="P34">
        <f t="shared" si="6"/>
        <v>11.993887263205579</v>
      </c>
      <c r="Q34">
        <f t="shared" si="5"/>
        <v>-0.11269914439376905</v>
      </c>
      <c r="S34">
        <v>729</v>
      </c>
      <c r="T34">
        <v>11.993887263205579</v>
      </c>
      <c r="U34">
        <f>VLOOKUP(S34,meas,2,TRUE)</f>
        <v>205</v>
      </c>
    </row>
    <row r="35" spans="1:21" x14ac:dyDescent="0.25">
      <c r="A35" s="1">
        <v>1</v>
      </c>
      <c r="B35" s="1">
        <v>229</v>
      </c>
      <c r="C35" s="5">
        <v>791</v>
      </c>
      <c r="D35" s="1">
        <v>8</v>
      </c>
      <c r="E35" s="1">
        <v>29.512</v>
      </c>
      <c r="F35" s="1">
        <f t="shared" si="7"/>
        <v>509.512</v>
      </c>
      <c r="G35" s="1">
        <v>8</v>
      </c>
      <c r="H35" s="1">
        <v>32.811</v>
      </c>
      <c r="I35" s="1">
        <f t="shared" si="8"/>
        <v>512.81100000000004</v>
      </c>
      <c r="J35" s="1">
        <f t="shared" si="9"/>
        <v>3.299000000000035</v>
      </c>
      <c r="K35" s="2">
        <f t="shared" si="10"/>
        <v>27.280994240678705</v>
      </c>
      <c r="L35" s="1">
        <v>2.56</v>
      </c>
      <c r="N35">
        <v>732</v>
      </c>
      <c r="O35">
        <v>12.508686587907984</v>
      </c>
      <c r="P35">
        <f t="shared" si="6"/>
        <v>12.533563695464068</v>
      </c>
      <c r="Q35">
        <f t="shared" si="5"/>
        <v>-2.4877107556083189E-2</v>
      </c>
      <c r="S35">
        <v>732</v>
      </c>
      <c r="T35">
        <v>12.533563695464068</v>
      </c>
      <c r="U35">
        <f>VLOOKUP(S35,meas,2,TRUE)</f>
        <v>206</v>
      </c>
    </row>
    <row r="36" spans="1:21" x14ac:dyDescent="0.25">
      <c r="A36" s="1">
        <v>1</v>
      </c>
      <c r="B36" s="1">
        <v>230</v>
      </c>
      <c r="C36" s="5">
        <v>794</v>
      </c>
      <c r="D36" s="1">
        <v>8</v>
      </c>
      <c r="E36" s="1">
        <v>1.3240000000000001</v>
      </c>
      <c r="F36" s="1">
        <f t="shared" si="7"/>
        <v>481.32400000000001</v>
      </c>
      <c r="G36" s="1">
        <v>8</v>
      </c>
      <c r="H36" s="1">
        <v>4.55</v>
      </c>
      <c r="I36" s="1">
        <f t="shared" si="8"/>
        <v>484.55</v>
      </c>
      <c r="J36" s="1">
        <f t="shared" si="9"/>
        <v>3.2259999999999991</v>
      </c>
      <c r="K36" s="2">
        <f t="shared" si="10"/>
        <v>27.89832610043398</v>
      </c>
      <c r="L36" s="1">
        <v>2.57</v>
      </c>
      <c r="N36">
        <v>734</v>
      </c>
      <c r="O36">
        <v>12.91248206599708</v>
      </c>
      <c r="P36">
        <f t="shared" si="6"/>
        <v>12.902596817282756</v>
      </c>
      <c r="Q36">
        <f t="shared" si="5"/>
        <v>9.8852487143243906E-3</v>
      </c>
      <c r="S36">
        <v>734</v>
      </c>
      <c r="T36">
        <v>12.902596817282756</v>
      </c>
      <c r="U36">
        <f>VLOOKUP(S36,meas,2,TRUE)</f>
        <v>208</v>
      </c>
    </row>
    <row r="37" spans="1:21" x14ac:dyDescent="0.25">
      <c r="A37" s="1">
        <v>1</v>
      </c>
      <c r="B37" s="1">
        <v>232</v>
      </c>
      <c r="C37" s="5">
        <v>798</v>
      </c>
      <c r="D37" s="1">
        <v>7</v>
      </c>
      <c r="E37" s="1">
        <v>5.0030000000000001</v>
      </c>
      <c r="F37" s="1">
        <f t="shared" si="7"/>
        <v>425.00299999999999</v>
      </c>
      <c r="G37" s="1">
        <v>7</v>
      </c>
      <c r="H37" s="1">
        <v>8.0619999999999994</v>
      </c>
      <c r="I37" s="1">
        <f t="shared" si="8"/>
        <v>428.06200000000001</v>
      </c>
      <c r="J37" s="1">
        <f t="shared" si="9"/>
        <v>3.0590000000000259</v>
      </c>
      <c r="K37" s="2">
        <f t="shared" si="10"/>
        <v>29.421379535795761</v>
      </c>
      <c r="L37" s="1">
        <v>2.59</v>
      </c>
      <c r="N37">
        <v>739</v>
      </c>
      <c r="O37">
        <v>13.717421124828221</v>
      </c>
      <c r="P37">
        <f t="shared" si="6"/>
        <v>13.858235573123238</v>
      </c>
      <c r="Q37">
        <f t="shared" si="5"/>
        <v>-0.14081444829501777</v>
      </c>
      <c r="S37">
        <v>739</v>
      </c>
      <c r="T37">
        <v>13.858235573123238</v>
      </c>
      <c r="U37">
        <f>VLOOKUP(S37,meas,2,TRUE)</f>
        <v>209</v>
      </c>
    </row>
    <row r="38" spans="1:21" x14ac:dyDescent="0.25">
      <c r="A38" s="1">
        <v>1</v>
      </c>
      <c r="B38" s="1">
        <v>231</v>
      </c>
      <c r="C38" s="5">
        <v>799</v>
      </c>
      <c r="D38" s="1">
        <v>7</v>
      </c>
      <c r="E38" s="1">
        <v>33.159999999999997</v>
      </c>
      <c r="F38" s="1">
        <f t="shared" si="7"/>
        <v>453.15999999999997</v>
      </c>
      <c r="G38" s="1">
        <v>7</v>
      </c>
      <c r="H38" s="1">
        <v>36.189</v>
      </c>
      <c r="I38" s="1">
        <f t="shared" si="8"/>
        <v>456.18900000000002</v>
      </c>
      <c r="J38" s="1">
        <f t="shared" si="9"/>
        <v>3.0290000000000532</v>
      </c>
      <c r="K38" s="2">
        <f t="shared" si="10"/>
        <v>29.712776493891852</v>
      </c>
      <c r="L38" s="1">
        <v>2.59</v>
      </c>
      <c r="N38">
        <v>740</v>
      </c>
      <c r="O38">
        <v>14.202303929304112</v>
      </c>
      <c r="P38">
        <f t="shared" si="6"/>
        <v>14.055124006254459</v>
      </c>
      <c r="Q38">
        <f t="shared" si="5"/>
        <v>0.14717992304965222</v>
      </c>
      <c r="S38">
        <v>740</v>
      </c>
      <c r="T38">
        <v>14.055124006254459</v>
      </c>
      <c r="U38">
        <f>VLOOKUP(S38,meas,2,TRUE)</f>
        <v>210</v>
      </c>
    </row>
    <row r="39" spans="1:21" x14ac:dyDescent="0.25">
      <c r="A39" s="1">
        <v>1</v>
      </c>
      <c r="B39" s="1">
        <v>233</v>
      </c>
      <c r="C39" s="5">
        <v>803</v>
      </c>
      <c r="D39" s="1">
        <v>6</v>
      </c>
      <c r="E39" s="1">
        <v>36.832000000000001</v>
      </c>
      <c r="F39" s="1">
        <f t="shared" si="7"/>
        <v>396.83199999999999</v>
      </c>
      <c r="G39" s="1">
        <v>6</v>
      </c>
      <c r="H39" s="1">
        <v>39.703000000000003</v>
      </c>
      <c r="I39" s="1">
        <f t="shared" si="8"/>
        <v>399.70299999999997</v>
      </c>
      <c r="J39" s="1">
        <f t="shared" si="9"/>
        <v>2.8709999999999809</v>
      </c>
      <c r="K39" s="2">
        <f t="shared" si="10"/>
        <v>31.347962382445349</v>
      </c>
      <c r="L39" s="1">
        <v>2.6</v>
      </c>
      <c r="N39">
        <v>745</v>
      </c>
      <c r="O39">
        <v>15.077902496230395</v>
      </c>
      <c r="P39">
        <f t="shared" si="6"/>
        <v>15.069015470484601</v>
      </c>
      <c r="Q39">
        <f t="shared" si="5"/>
        <v>8.8870257457944746E-3</v>
      </c>
      <c r="S39">
        <v>745</v>
      </c>
      <c r="T39">
        <v>15.069015470484601</v>
      </c>
      <c r="U39">
        <f>VLOOKUP(S39,meas,2,TRUE)</f>
        <v>211</v>
      </c>
    </row>
    <row r="40" spans="1:21" x14ac:dyDescent="0.25">
      <c r="A40" s="1">
        <v>1</v>
      </c>
      <c r="B40" s="1">
        <v>234</v>
      </c>
      <c r="C40" s="5">
        <v>806</v>
      </c>
      <c r="D40" s="1">
        <v>6</v>
      </c>
      <c r="E40" s="1">
        <v>8.7330000000000005</v>
      </c>
      <c r="F40" s="1">
        <f t="shared" si="7"/>
        <v>368.733</v>
      </c>
      <c r="G40" s="1">
        <v>6</v>
      </c>
      <c r="H40" s="1">
        <v>11.54</v>
      </c>
      <c r="I40" s="1">
        <f t="shared" si="8"/>
        <v>371.54</v>
      </c>
      <c r="J40" s="1">
        <f t="shared" si="9"/>
        <v>2.8070000000000164</v>
      </c>
      <c r="K40" s="2">
        <f t="shared" si="10"/>
        <v>32.062700391877264</v>
      </c>
      <c r="L40" s="1">
        <v>2.61</v>
      </c>
      <c r="N40">
        <v>747</v>
      </c>
      <c r="O40">
        <v>15.511892450879255</v>
      </c>
      <c r="P40">
        <f t="shared" si="6"/>
        <v>15.488534272907486</v>
      </c>
      <c r="Q40">
        <f t="shared" si="5"/>
        <v>2.3358177971768868E-2</v>
      </c>
      <c r="S40">
        <v>747</v>
      </c>
      <c r="T40">
        <v>15.488534272907486</v>
      </c>
      <c r="U40">
        <f>VLOOKUP(S40,meas,2,TRUE)</f>
        <v>212</v>
      </c>
    </row>
    <row r="41" spans="1:21" x14ac:dyDescent="0.25">
      <c r="A41" s="1">
        <v>1</v>
      </c>
      <c r="B41" s="1">
        <v>235</v>
      </c>
      <c r="C41" s="5">
        <v>810</v>
      </c>
      <c r="D41" s="1">
        <v>5</v>
      </c>
      <c r="E41" s="1">
        <v>40.509</v>
      </c>
      <c r="F41" s="1">
        <f t="shared" si="7"/>
        <v>340.50900000000001</v>
      </c>
      <c r="G41" s="1">
        <v>5</v>
      </c>
      <c r="H41" s="1">
        <v>43.213999999999999</v>
      </c>
      <c r="I41" s="1">
        <f t="shared" si="8"/>
        <v>343.214</v>
      </c>
      <c r="J41" s="1">
        <f t="shared" si="9"/>
        <v>2.7049999999999841</v>
      </c>
      <c r="K41" s="2">
        <f t="shared" si="10"/>
        <v>33.271719038817203</v>
      </c>
      <c r="L41" s="1">
        <v>2.62</v>
      </c>
      <c r="N41">
        <v>752</v>
      </c>
      <c r="O41">
        <v>16.444363237712196</v>
      </c>
      <c r="P41">
        <f t="shared" si="6"/>
        <v>16.573058861029835</v>
      </c>
      <c r="Q41">
        <f t="shared" si="5"/>
        <v>-0.12869562331763973</v>
      </c>
      <c r="S41">
        <v>752</v>
      </c>
      <c r="T41">
        <v>16.573058861029835</v>
      </c>
      <c r="U41">
        <f>VLOOKUP(S41,meas,2,TRUE)</f>
        <v>213</v>
      </c>
    </row>
    <row r="42" spans="1:21" x14ac:dyDescent="0.25">
      <c r="A42" s="1">
        <v>1</v>
      </c>
      <c r="B42" s="1">
        <v>236</v>
      </c>
      <c r="C42" s="5">
        <v>811</v>
      </c>
      <c r="D42" s="1">
        <v>5</v>
      </c>
      <c r="E42" s="1">
        <v>20.411000000000001</v>
      </c>
      <c r="F42" s="1">
        <f t="shared" si="7"/>
        <v>320.411</v>
      </c>
      <c r="G42" s="1">
        <v>5</v>
      </c>
      <c r="H42" s="1">
        <v>23.068000000000001</v>
      </c>
      <c r="I42" s="1">
        <f t="shared" si="8"/>
        <v>323.06799999999998</v>
      </c>
      <c r="J42" s="1">
        <f t="shared" si="9"/>
        <v>2.6569999999999823</v>
      </c>
      <c r="K42" s="2">
        <f t="shared" si="10"/>
        <v>33.872788859616335</v>
      </c>
      <c r="L42" s="1">
        <v>2.63</v>
      </c>
      <c r="N42">
        <v>752</v>
      </c>
      <c r="O42">
        <v>16.713091922005599</v>
      </c>
      <c r="P42">
        <f t="shared" si="6"/>
        <v>16.573058861029835</v>
      </c>
      <c r="Q42">
        <f t="shared" si="5"/>
        <v>0.14003306097576385</v>
      </c>
      <c r="S42">
        <v>752</v>
      </c>
      <c r="T42">
        <v>16.573058861029835</v>
      </c>
      <c r="U42">
        <f>VLOOKUP(S42,meas,2,TRUE)</f>
        <v>213</v>
      </c>
    </row>
    <row r="43" spans="1:21" x14ac:dyDescent="0.25">
      <c r="A43" s="1">
        <v>1</v>
      </c>
      <c r="B43" s="1">
        <v>237</v>
      </c>
      <c r="C43" s="5">
        <v>816</v>
      </c>
      <c r="D43" s="1">
        <v>5</v>
      </c>
      <c r="E43" s="1">
        <v>0.29599999999999999</v>
      </c>
      <c r="F43" s="1">
        <f t="shared" si="7"/>
        <v>300.29599999999999</v>
      </c>
      <c r="G43" s="1">
        <v>5</v>
      </c>
      <c r="H43" s="1">
        <v>2.827</v>
      </c>
      <c r="I43" s="1">
        <f t="shared" si="8"/>
        <v>302.827</v>
      </c>
      <c r="J43" s="1">
        <f t="shared" si="9"/>
        <v>2.5310000000000059</v>
      </c>
      <c r="K43" s="2">
        <f t="shared" si="10"/>
        <v>35.559067562228286</v>
      </c>
      <c r="L43" s="1">
        <v>2.64</v>
      </c>
      <c r="N43">
        <v>756</v>
      </c>
      <c r="O43">
        <v>17.737485218762473</v>
      </c>
      <c r="P43">
        <f t="shared" si="6"/>
        <v>17.478201968160533</v>
      </c>
      <c r="Q43">
        <f t="shared" si="5"/>
        <v>0.25928325060193913</v>
      </c>
      <c r="S43">
        <v>756</v>
      </c>
      <c r="T43">
        <v>17.478201968160533</v>
      </c>
      <c r="U43">
        <f>VLOOKUP(S43,meas,2,TRUE)</f>
        <v>214</v>
      </c>
    </row>
    <row r="44" spans="1:21" x14ac:dyDescent="0.25">
      <c r="A44" s="1">
        <v>1</v>
      </c>
      <c r="B44" s="1">
        <v>238</v>
      </c>
      <c r="C44" s="5">
        <v>819</v>
      </c>
      <c r="D44" s="1">
        <v>4</v>
      </c>
      <c r="E44" s="1">
        <v>40.155999999999999</v>
      </c>
      <c r="F44" s="1">
        <f t="shared" si="7"/>
        <v>280.15600000000001</v>
      </c>
      <c r="G44" s="1">
        <v>4</v>
      </c>
      <c r="H44" s="1">
        <v>42.658999999999999</v>
      </c>
      <c r="I44" s="1">
        <f t="shared" si="8"/>
        <v>282.65899999999999</v>
      </c>
      <c r="J44" s="1">
        <f t="shared" si="9"/>
        <v>2.5029999999999859</v>
      </c>
      <c r="K44" s="2">
        <f t="shared" si="10"/>
        <v>35.95685177786676</v>
      </c>
      <c r="L44" s="1">
        <v>2.65</v>
      </c>
      <c r="N44">
        <v>759</v>
      </c>
      <c r="O44">
        <v>18.333672845793473</v>
      </c>
      <c r="P44">
        <f t="shared" si="6"/>
        <v>18.179441194020114</v>
      </c>
      <c r="Q44">
        <f t="shared" si="5"/>
        <v>0.15423165177335818</v>
      </c>
      <c r="S44">
        <v>759</v>
      </c>
      <c r="T44">
        <v>18.179441194020114</v>
      </c>
      <c r="U44">
        <f>VLOOKUP(S44,meas,2,TRUE)</f>
        <v>215</v>
      </c>
    </row>
    <row r="45" spans="1:21" x14ac:dyDescent="0.25">
      <c r="A45" s="1">
        <v>1</v>
      </c>
      <c r="B45" s="1">
        <v>240</v>
      </c>
      <c r="C45" s="5">
        <v>822</v>
      </c>
      <c r="D45" s="1">
        <v>3</v>
      </c>
      <c r="E45" s="1">
        <v>59.968000000000004</v>
      </c>
      <c r="F45" s="1">
        <f t="shared" si="7"/>
        <v>239.96800000000002</v>
      </c>
      <c r="G45" s="1">
        <v>4</v>
      </c>
      <c r="H45" s="1">
        <v>2.3519999999999999</v>
      </c>
      <c r="I45" s="1">
        <f t="shared" si="8"/>
        <v>242.352</v>
      </c>
      <c r="J45" s="1">
        <f t="shared" si="9"/>
        <v>2.3839999999999861</v>
      </c>
      <c r="K45" s="2">
        <f t="shared" si="10"/>
        <v>37.751677852349211</v>
      </c>
      <c r="L45" s="1">
        <v>2.67</v>
      </c>
      <c r="N45">
        <v>764</v>
      </c>
      <c r="O45">
        <v>19.404915912031381</v>
      </c>
      <c r="P45">
        <f t="shared" si="6"/>
        <v>19.391744893603573</v>
      </c>
      <c r="Q45">
        <f t="shared" si="5"/>
        <v>1.3171018427808434E-2</v>
      </c>
      <c r="S45">
        <v>764</v>
      </c>
      <c r="T45">
        <v>19.391744893603573</v>
      </c>
      <c r="U45">
        <f>VLOOKUP(S45,meas,2,TRUE)</f>
        <v>217</v>
      </c>
    </row>
    <row r="46" spans="1:21" x14ac:dyDescent="0.25">
      <c r="A46" s="1">
        <v>1</v>
      </c>
      <c r="B46" s="1">
        <v>239</v>
      </c>
      <c r="C46" s="5">
        <v>823</v>
      </c>
      <c r="D46" s="1">
        <v>4</v>
      </c>
      <c r="E46" s="1">
        <v>20.024999999999999</v>
      </c>
      <c r="F46" s="1">
        <f t="shared" si="7"/>
        <v>260.02499999999998</v>
      </c>
      <c r="G46" s="1">
        <v>4</v>
      </c>
      <c r="H46" s="1">
        <v>22.344999999999999</v>
      </c>
      <c r="I46" s="1">
        <f t="shared" si="8"/>
        <v>262.34500000000003</v>
      </c>
      <c r="J46" s="1">
        <f t="shared" si="9"/>
        <v>2.32000000000005</v>
      </c>
      <c r="K46" s="2">
        <f t="shared" si="10"/>
        <v>38.793103448275026</v>
      </c>
      <c r="L46" s="1">
        <v>2.67</v>
      </c>
      <c r="N46">
        <v>765</v>
      </c>
      <c r="O46">
        <v>19.788918205804741</v>
      </c>
      <c r="P46">
        <f t="shared" si="6"/>
        <v>19.640847072880206</v>
      </c>
      <c r="Q46">
        <f t="shared" si="5"/>
        <v>0.14807113292453522</v>
      </c>
      <c r="S46">
        <v>765</v>
      </c>
      <c r="T46">
        <v>19.640847072880206</v>
      </c>
      <c r="U46">
        <f>VLOOKUP(S46,meas,2,TRUE)</f>
        <v>218</v>
      </c>
    </row>
    <row r="47" spans="1:21" x14ac:dyDescent="0.25">
      <c r="A47" s="1">
        <v>1</v>
      </c>
      <c r="B47" s="1">
        <v>241</v>
      </c>
      <c r="C47" s="5">
        <v>827</v>
      </c>
      <c r="D47" s="1">
        <v>3</v>
      </c>
      <c r="E47" s="1">
        <v>39.841000000000001</v>
      </c>
      <c r="F47" s="1">
        <f t="shared" si="7"/>
        <v>219.84100000000001</v>
      </c>
      <c r="G47" s="1">
        <v>3</v>
      </c>
      <c r="H47" s="1">
        <v>42.137999999999998</v>
      </c>
      <c r="I47" s="1">
        <f t="shared" si="8"/>
        <v>222.13800000000001</v>
      </c>
      <c r="J47" s="1">
        <f t="shared" si="9"/>
        <v>2.296999999999997</v>
      </c>
      <c r="K47" s="2">
        <f t="shared" si="10"/>
        <v>39.181541140618251</v>
      </c>
      <c r="L47" s="1">
        <v>2.68</v>
      </c>
      <c r="N47">
        <v>770</v>
      </c>
      <c r="O47">
        <v>20.920502092050661</v>
      </c>
      <c r="P47">
        <f t="shared" si="6"/>
        <v>20.920211054823312</v>
      </c>
      <c r="Q47">
        <f t="shared" si="5"/>
        <v>2.9103722734902249E-4</v>
      </c>
      <c r="S47">
        <v>770</v>
      </c>
      <c r="T47">
        <v>20.920211054823312</v>
      </c>
      <c r="U47">
        <f>VLOOKUP(S47,meas,2,TRUE)</f>
        <v>219</v>
      </c>
    </row>
    <row r="48" spans="1:21" x14ac:dyDescent="0.25">
      <c r="A48" s="1">
        <v>1</v>
      </c>
      <c r="B48" s="1">
        <v>242</v>
      </c>
      <c r="C48" s="5">
        <v>829</v>
      </c>
      <c r="D48" s="1">
        <v>3</v>
      </c>
      <c r="E48" s="1">
        <v>19.769000000000005</v>
      </c>
      <c r="F48" s="1">
        <f t="shared" si="7"/>
        <v>199.76900000000001</v>
      </c>
      <c r="G48" s="1">
        <v>3</v>
      </c>
      <c r="H48" s="1">
        <v>21.957000000000001</v>
      </c>
      <c r="I48" s="1">
        <f t="shared" si="8"/>
        <v>201.95699999999999</v>
      </c>
      <c r="J48" s="1">
        <f t="shared" si="9"/>
        <v>2.1879999999999882</v>
      </c>
      <c r="K48" s="2">
        <f t="shared" si="10"/>
        <v>41.133455210237884</v>
      </c>
      <c r="L48" s="1">
        <v>2.69</v>
      </c>
      <c r="N48">
        <v>772</v>
      </c>
      <c r="O48">
        <v>21.739130434782084</v>
      </c>
      <c r="P48">
        <f t="shared" si="6"/>
        <v>21.447973964924472</v>
      </c>
      <c r="Q48">
        <f t="shared" si="5"/>
        <v>0.29115646985761146</v>
      </c>
      <c r="S48">
        <v>772</v>
      </c>
      <c r="T48">
        <v>21.447973964924472</v>
      </c>
      <c r="U48">
        <f>VLOOKUP(S48,meas,2,TRUE)</f>
        <v>220</v>
      </c>
    </row>
    <row r="49" spans="1:21" x14ac:dyDescent="0.25">
      <c r="A49" s="1">
        <v>1</v>
      </c>
      <c r="B49" s="1">
        <v>243</v>
      </c>
      <c r="C49" s="5">
        <v>834</v>
      </c>
      <c r="D49" s="1"/>
      <c r="E49" s="1">
        <v>179.607</v>
      </c>
      <c r="F49" s="1">
        <f t="shared" si="7"/>
        <v>179.607</v>
      </c>
      <c r="G49" s="1"/>
      <c r="H49" s="1">
        <v>181.69900000000001</v>
      </c>
      <c r="I49" s="1">
        <f t="shared" si="8"/>
        <v>181.69900000000001</v>
      </c>
      <c r="J49" s="1">
        <f t="shared" si="9"/>
        <v>2.092000000000013</v>
      </c>
      <c r="K49" s="2">
        <f t="shared" si="10"/>
        <v>43.021032504779846</v>
      </c>
      <c r="L49" s="1">
        <v>2.7</v>
      </c>
      <c r="N49">
        <v>774</v>
      </c>
      <c r="O49">
        <v>22.129333661175274</v>
      </c>
      <c r="P49">
        <f t="shared" si="6"/>
        <v>21.985030548966279</v>
      </c>
      <c r="Q49">
        <f t="shared" si="5"/>
        <v>0.14430311220899483</v>
      </c>
      <c r="S49">
        <v>774</v>
      </c>
      <c r="T49">
        <v>21.985030548966279</v>
      </c>
      <c r="U49">
        <f>VLOOKUP(S49,meas,2,TRUE)</f>
        <v>220</v>
      </c>
    </row>
    <row r="50" spans="1:21" x14ac:dyDescent="0.25">
      <c r="A50" s="1">
        <v>1</v>
      </c>
      <c r="B50" s="1">
        <v>244</v>
      </c>
      <c r="C50" s="5">
        <v>835</v>
      </c>
      <c r="D50" s="1"/>
      <c r="E50" s="1">
        <v>159.52699999999999</v>
      </c>
      <c r="F50" s="1">
        <f t="shared" si="7"/>
        <v>159.52699999999999</v>
      </c>
      <c r="G50" s="1"/>
      <c r="H50" s="1">
        <v>161.62100000000001</v>
      </c>
      <c r="I50" s="1">
        <f t="shared" si="8"/>
        <v>161.62100000000001</v>
      </c>
      <c r="J50" s="1">
        <f t="shared" si="9"/>
        <v>2.0940000000000225</v>
      </c>
      <c r="K50" s="2">
        <f t="shared" si="10"/>
        <v>42.979942693409278</v>
      </c>
      <c r="L50" s="1">
        <v>2.71</v>
      </c>
      <c r="N50">
        <v>777</v>
      </c>
      <c r="O50">
        <v>22.796352583586746</v>
      </c>
      <c r="P50">
        <f t="shared" si="6"/>
        <v>22.808246573725</v>
      </c>
      <c r="Q50">
        <f t="shared" si="5"/>
        <v>-1.1893990138254651E-2</v>
      </c>
      <c r="S50">
        <v>777</v>
      </c>
      <c r="T50">
        <v>22.808246573725</v>
      </c>
      <c r="U50">
        <f>VLOOKUP(S50,meas,2,TRUE)</f>
        <v>221</v>
      </c>
    </row>
    <row r="51" spans="1:21" x14ac:dyDescent="0.25">
      <c r="A51" s="1">
        <v>1</v>
      </c>
      <c r="B51" s="1">
        <v>245</v>
      </c>
      <c r="C51" s="5">
        <v>840</v>
      </c>
      <c r="D51" s="1"/>
      <c r="E51" s="1">
        <v>139.369</v>
      </c>
      <c r="F51" s="1">
        <f t="shared" si="7"/>
        <v>139.369</v>
      </c>
      <c r="G51" s="1"/>
      <c r="H51" s="1">
        <v>141.38900000000001</v>
      </c>
      <c r="I51" s="1">
        <f t="shared" si="8"/>
        <v>141.38900000000001</v>
      </c>
      <c r="J51" s="1">
        <f t="shared" si="9"/>
        <v>2.0200000000000102</v>
      </c>
      <c r="K51" s="2">
        <f t="shared" si="10"/>
        <v>44.554455445544328</v>
      </c>
      <c r="L51" s="1">
        <v>2.72</v>
      </c>
      <c r="N51">
        <v>778</v>
      </c>
      <c r="O51">
        <v>23.106546854942341</v>
      </c>
      <c r="P51">
        <f t="shared" si="6"/>
        <v>23.087400528691887</v>
      </c>
      <c r="Q51">
        <f t="shared" si="5"/>
        <v>1.9146326250453427E-2</v>
      </c>
      <c r="S51">
        <v>778</v>
      </c>
      <c r="T51">
        <v>23.087400528691887</v>
      </c>
      <c r="U51">
        <f>VLOOKUP(S51,meas,2,TRUE)</f>
        <v>222</v>
      </c>
    </row>
    <row r="52" spans="1:21" x14ac:dyDescent="0.25">
      <c r="A52" s="1">
        <v>1</v>
      </c>
      <c r="B52" s="1">
        <v>246</v>
      </c>
      <c r="C52" s="5">
        <v>842</v>
      </c>
      <c r="D52" s="1"/>
      <c r="E52" s="1">
        <v>127.306</v>
      </c>
      <c r="F52" s="1">
        <f t="shared" si="7"/>
        <v>127.306</v>
      </c>
      <c r="G52" s="1"/>
      <c r="H52" s="1">
        <v>129.22900000000001</v>
      </c>
      <c r="I52" s="1">
        <f t="shared" si="8"/>
        <v>129.22900000000001</v>
      </c>
      <c r="J52" s="1">
        <f t="shared" si="9"/>
        <v>1.923000000000016</v>
      </c>
      <c r="K52" s="2">
        <f t="shared" si="10"/>
        <v>46.801872074882603</v>
      </c>
      <c r="L52" s="1">
        <v>2.73</v>
      </c>
      <c r="N52">
        <v>781</v>
      </c>
      <c r="O52">
        <v>24.006401707121746</v>
      </c>
      <c r="P52">
        <f t="shared" si="6"/>
        <v>23.939272641780803</v>
      </c>
      <c r="Q52">
        <f t="shared" si="5"/>
        <v>6.7129065340942873E-2</v>
      </c>
      <c r="S52">
        <v>781</v>
      </c>
      <c r="T52">
        <v>23.939272641780803</v>
      </c>
      <c r="U52">
        <f>VLOOKUP(S52,meas,2,TRUE)</f>
        <v>224</v>
      </c>
    </row>
    <row r="53" spans="1:21" x14ac:dyDescent="0.25">
      <c r="A53" s="1">
        <v>1</v>
      </c>
      <c r="B53" s="1">
        <v>247</v>
      </c>
      <c r="C53" s="5">
        <v>847</v>
      </c>
      <c r="D53" s="1"/>
      <c r="E53" s="1">
        <v>115.22</v>
      </c>
      <c r="F53" s="1">
        <f t="shared" si="7"/>
        <v>115.22</v>
      </c>
      <c r="G53" s="1"/>
      <c r="H53" s="1">
        <v>117.056</v>
      </c>
      <c r="I53" s="1">
        <f t="shared" si="8"/>
        <v>117.056</v>
      </c>
      <c r="J53" s="1">
        <f t="shared" si="9"/>
        <v>1.8359999999999985</v>
      </c>
      <c r="K53" s="2">
        <f t="shared" si="10"/>
        <v>49.019607843137294</v>
      </c>
      <c r="L53" s="1">
        <v>2.75</v>
      </c>
      <c r="N53">
        <v>786</v>
      </c>
      <c r="O53">
        <v>25.118615685179432</v>
      </c>
      <c r="P53">
        <f t="shared" si="6"/>
        <v>25.40779826347557</v>
      </c>
      <c r="Q53">
        <f t="shared" si="5"/>
        <v>-0.28918257829613836</v>
      </c>
      <c r="S53">
        <v>786</v>
      </c>
      <c r="T53">
        <v>25.40779826347557</v>
      </c>
      <c r="U53">
        <f>VLOOKUP(S53,meas,2,TRUE)</f>
        <v>225</v>
      </c>
    </row>
    <row r="54" spans="1:21" x14ac:dyDescent="0.25">
      <c r="A54" s="1">
        <v>1</v>
      </c>
      <c r="B54" s="1">
        <v>248</v>
      </c>
      <c r="C54" s="5">
        <v>847</v>
      </c>
      <c r="D54" s="1"/>
      <c r="E54" s="1">
        <v>103.19499999999999</v>
      </c>
      <c r="F54" s="1">
        <f t="shared" si="7"/>
        <v>103.19499999999999</v>
      </c>
      <c r="G54" s="1"/>
      <c r="H54" s="1">
        <v>105.01600000000001</v>
      </c>
      <c r="I54" s="1">
        <f t="shared" si="8"/>
        <v>105.01600000000001</v>
      </c>
      <c r="J54" s="1">
        <f t="shared" si="9"/>
        <v>1.8210000000000122</v>
      </c>
      <c r="K54" s="2">
        <f t="shared" si="10"/>
        <v>49.42339373970313</v>
      </c>
      <c r="L54" s="1">
        <v>2.75</v>
      </c>
      <c r="N54">
        <v>787</v>
      </c>
      <c r="O54">
        <v>25.21714766040936</v>
      </c>
      <c r="P54">
        <f t="shared" si="6"/>
        <v>25.708919893683742</v>
      </c>
      <c r="Q54">
        <f t="shared" si="5"/>
        <v>-0.49177223327438213</v>
      </c>
      <c r="S54">
        <v>787</v>
      </c>
      <c r="T54">
        <v>25.708919893683742</v>
      </c>
      <c r="U54">
        <f>VLOOKUP(S54,meas,2,TRUE)</f>
        <v>226</v>
      </c>
    </row>
    <row r="55" spans="1:21" x14ac:dyDescent="0.25">
      <c r="A55" s="1">
        <v>1</v>
      </c>
      <c r="B55" s="1">
        <v>249</v>
      </c>
      <c r="C55" s="5">
        <v>852</v>
      </c>
      <c r="D55" s="1"/>
      <c r="E55" s="1">
        <v>91.09</v>
      </c>
      <c r="F55" s="1">
        <f t="shared" si="7"/>
        <v>91.09</v>
      </c>
      <c r="G55" s="1"/>
      <c r="H55" s="1">
        <v>92.864999999999995</v>
      </c>
      <c r="I55" s="1">
        <f t="shared" si="8"/>
        <v>92.864999999999995</v>
      </c>
      <c r="J55" s="1">
        <f t="shared" si="9"/>
        <v>1.7749999999999915</v>
      </c>
      <c r="K55" s="2">
        <f t="shared" si="10"/>
        <v>50.704225352112921</v>
      </c>
      <c r="L55" s="1">
        <v>2.76</v>
      </c>
      <c r="N55">
        <v>791</v>
      </c>
      <c r="O55">
        <v>27.280994240678705</v>
      </c>
      <c r="P55">
        <f t="shared" si="6"/>
        <v>26.938519548481509</v>
      </c>
      <c r="Q55">
        <f t="shared" si="5"/>
        <v>0.34247469219719662</v>
      </c>
      <c r="S55">
        <v>791</v>
      </c>
      <c r="T55">
        <v>26.938519548481509</v>
      </c>
      <c r="U55">
        <f>VLOOKUP(S55,meas,2,TRUE)</f>
        <v>226</v>
      </c>
    </row>
    <row r="56" spans="1:21" x14ac:dyDescent="0.25">
      <c r="A56" s="1">
        <v>1</v>
      </c>
      <c r="B56" s="1">
        <v>250</v>
      </c>
      <c r="C56" s="5">
        <v>854</v>
      </c>
      <c r="D56" s="1"/>
      <c r="E56" s="1">
        <v>79.025999999999996</v>
      </c>
      <c r="F56" s="1">
        <f t="shared" si="7"/>
        <v>79.025999999999996</v>
      </c>
      <c r="G56" s="1"/>
      <c r="H56" s="1">
        <v>80.765000000000001</v>
      </c>
      <c r="I56" s="1">
        <f t="shared" si="8"/>
        <v>80.765000000000001</v>
      </c>
      <c r="J56" s="1">
        <f t="shared" si="9"/>
        <v>1.7390000000000043</v>
      </c>
      <c r="K56" s="2">
        <f t="shared" si="10"/>
        <v>51.753881541115454</v>
      </c>
      <c r="L56" s="1">
        <v>2.77</v>
      </c>
      <c r="N56">
        <v>794</v>
      </c>
      <c r="O56">
        <v>27.89832610043398</v>
      </c>
      <c r="P56">
        <f t="shared" si="6"/>
        <v>27.887416896337186</v>
      </c>
      <c r="Q56">
        <f t="shared" si="5"/>
        <v>1.0909204096794411E-2</v>
      </c>
      <c r="S56">
        <v>794</v>
      </c>
      <c r="T56">
        <v>27.887416896337186</v>
      </c>
      <c r="U56">
        <f>VLOOKUP(S56,meas,2,TRUE)</f>
        <v>228</v>
      </c>
    </row>
    <row r="57" spans="1:21" x14ac:dyDescent="0.25">
      <c r="A57" s="1">
        <v>1</v>
      </c>
      <c r="B57" s="1">
        <v>251</v>
      </c>
      <c r="C57" s="5">
        <v>859</v>
      </c>
      <c r="D57" s="1"/>
      <c r="E57" s="1">
        <v>66.897000000000006</v>
      </c>
      <c r="F57" s="1">
        <f t="shared" si="7"/>
        <v>66.897000000000006</v>
      </c>
      <c r="G57" s="1"/>
      <c r="H57" s="1">
        <v>68.572999999999993</v>
      </c>
      <c r="I57" s="1">
        <f t="shared" si="8"/>
        <v>68.572999999999993</v>
      </c>
      <c r="J57" s="1">
        <f t="shared" si="9"/>
        <v>1.6759999999999877</v>
      </c>
      <c r="K57" s="2">
        <f t="shared" si="10"/>
        <v>53.699284009546936</v>
      </c>
      <c r="L57" s="1">
        <v>2.78</v>
      </c>
      <c r="N57">
        <v>798</v>
      </c>
      <c r="O57">
        <v>29.421379535795761</v>
      </c>
      <c r="P57">
        <f t="shared" si="6"/>
        <v>29.188812998661092</v>
      </c>
      <c r="Q57">
        <f t="shared" si="5"/>
        <v>0.23256653713466946</v>
      </c>
      <c r="S57">
        <v>798</v>
      </c>
      <c r="T57">
        <v>29.188812998661092</v>
      </c>
      <c r="U57">
        <f>VLOOKUP(S57,meas,2,TRUE)</f>
        <v>229</v>
      </c>
    </row>
    <row r="58" spans="1:21" x14ac:dyDescent="0.25">
      <c r="A58" s="1">
        <v>1</v>
      </c>
      <c r="B58" s="1">
        <v>252</v>
      </c>
      <c r="C58" s="5">
        <v>860</v>
      </c>
      <c r="D58" s="1"/>
      <c r="E58" s="1">
        <v>54.850999999999999</v>
      </c>
      <c r="F58" s="1">
        <f t="shared" si="7"/>
        <v>54.850999999999999</v>
      </c>
      <c r="G58" s="1"/>
      <c r="H58" s="1">
        <v>56.484000000000002</v>
      </c>
      <c r="I58" s="1">
        <f t="shared" si="8"/>
        <v>56.484000000000002</v>
      </c>
      <c r="J58" s="1">
        <f t="shared" si="9"/>
        <v>1.6330000000000027</v>
      </c>
      <c r="K58" s="2">
        <f t="shared" si="10"/>
        <v>55.113288426209337</v>
      </c>
      <c r="L58" s="1">
        <v>2.79</v>
      </c>
      <c r="N58">
        <v>799</v>
      </c>
      <c r="O58">
        <v>29.712776493891852</v>
      </c>
      <c r="P58">
        <f t="shared" si="6"/>
        <v>29.520704534951847</v>
      </c>
      <c r="Q58">
        <f t="shared" si="5"/>
        <v>0.19207195894000506</v>
      </c>
      <c r="S58">
        <v>799</v>
      </c>
      <c r="T58">
        <v>29.520704534951847</v>
      </c>
      <c r="U58">
        <f>VLOOKUP(S58,meas,2,TRUE)</f>
        <v>229</v>
      </c>
    </row>
    <row r="59" spans="1:21" x14ac:dyDescent="0.25">
      <c r="A59" s="1">
        <v>1</v>
      </c>
      <c r="B59" s="1">
        <v>253</v>
      </c>
      <c r="C59" s="5">
        <v>865</v>
      </c>
      <c r="D59" s="1"/>
      <c r="E59" s="1">
        <v>42.822000000000003</v>
      </c>
      <c r="F59" s="1">
        <f t="shared" si="7"/>
        <v>42.822000000000003</v>
      </c>
      <c r="G59" s="1"/>
      <c r="H59" s="1">
        <v>44.351999999999997</v>
      </c>
      <c r="I59" s="1">
        <f t="shared" si="8"/>
        <v>44.351999999999997</v>
      </c>
      <c r="J59" s="1">
        <f t="shared" si="9"/>
        <v>1.529999999999994</v>
      </c>
      <c r="K59" s="2">
        <f t="shared" si="10"/>
        <v>58.823529411764937</v>
      </c>
      <c r="L59" s="1">
        <v>2.8</v>
      </c>
      <c r="N59">
        <v>803</v>
      </c>
      <c r="O59">
        <v>31.347962382445349</v>
      </c>
      <c r="P59">
        <f t="shared" si="6"/>
        <v>30.874793025915892</v>
      </c>
      <c r="Q59">
        <f t="shared" si="5"/>
        <v>0.47316935652945702</v>
      </c>
      <c r="S59">
        <v>803</v>
      </c>
      <c r="T59">
        <v>30.874793025915892</v>
      </c>
      <c r="U59">
        <f>VLOOKUP(S59,meas,2,TRUE)</f>
        <v>230</v>
      </c>
    </row>
    <row r="60" spans="1:21" x14ac:dyDescent="0.25">
      <c r="A60" s="1">
        <v>1</v>
      </c>
      <c r="B60" s="1">
        <v>254</v>
      </c>
      <c r="C60" s="5">
        <v>867</v>
      </c>
      <c r="D60" s="1"/>
      <c r="E60" s="1">
        <v>30.745999999999999</v>
      </c>
      <c r="F60" s="1">
        <f t="shared" si="7"/>
        <v>30.745999999999999</v>
      </c>
      <c r="G60" s="1"/>
      <c r="H60" s="1">
        <v>32.252000000000002</v>
      </c>
      <c r="I60" s="1">
        <f t="shared" si="8"/>
        <v>32.252000000000002</v>
      </c>
      <c r="J60" s="1">
        <f t="shared" si="9"/>
        <v>1.5060000000000038</v>
      </c>
      <c r="K60" s="2">
        <f t="shared" si="10"/>
        <v>59.760956175298652</v>
      </c>
      <c r="L60" s="1"/>
      <c r="N60">
        <v>806</v>
      </c>
      <c r="O60">
        <v>32.062700391877264</v>
      </c>
      <c r="P60">
        <f t="shared" si="6"/>
        <v>31.918536673322478</v>
      </c>
      <c r="Q60">
        <f t="shared" si="5"/>
        <v>0.14416371855478616</v>
      </c>
      <c r="S60">
        <v>806</v>
      </c>
      <c r="T60">
        <v>31.918536673322478</v>
      </c>
      <c r="U60">
        <f>VLOOKUP(S60,meas,2,TRUE)</f>
        <v>231</v>
      </c>
    </row>
    <row r="61" spans="1:21" x14ac:dyDescent="0.25">
      <c r="A61" s="1">
        <v>1</v>
      </c>
      <c r="B61" s="1">
        <v>255</v>
      </c>
      <c r="C61" s="5">
        <v>872</v>
      </c>
      <c r="D61" s="1"/>
      <c r="E61" s="1">
        <v>18.655999999999999</v>
      </c>
      <c r="F61" s="1">
        <f t="shared" si="7"/>
        <v>18.655999999999999</v>
      </c>
      <c r="G61" s="1"/>
      <c r="H61" s="1">
        <v>20.123000000000001</v>
      </c>
      <c r="I61" s="1">
        <f t="shared" si="8"/>
        <v>20.123000000000001</v>
      </c>
      <c r="J61" s="1">
        <f t="shared" si="9"/>
        <v>1.4670000000000023</v>
      </c>
      <c r="K61" s="2">
        <f t="shared" si="10"/>
        <v>61.349693251533644</v>
      </c>
      <c r="L61" s="1"/>
      <c r="N61">
        <v>810</v>
      </c>
      <c r="O61">
        <v>33.271719038817203</v>
      </c>
      <c r="P61">
        <f t="shared" si="6"/>
        <v>33.348367404950977</v>
      </c>
      <c r="Q61">
        <f t="shared" si="5"/>
        <v>-7.6648366133774459E-2</v>
      </c>
      <c r="S61">
        <v>810</v>
      </c>
      <c r="T61">
        <v>33.348367404950977</v>
      </c>
      <c r="U61">
        <f>VLOOKUP(S61,meas,2,TRUE)</f>
        <v>233</v>
      </c>
    </row>
    <row r="62" spans="1:21" x14ac:dyDescent="0.25">
      <c r="B62">
        <v>195</v>
      </c>
      <c r="C62">
        <v>694</v>
      </c>
      <c r="D62">
        <v>0</v>
      </c>
      <c r="E62">
        <v>13.134</v>
      </c>
      <c r="F62" s="1">
        <f t="shared" si="7"/>
        <v>13.134</v>
      </c>
      <c r="H62">
        <v>26.408999999999999</v>
      </c>
      <c r="I62" s="1">
        <f t="shared" si="8"/>
        <v>26.408999999999999</v>
      </c>
      <c r="J62" s="1">
        <f t="shared" si="9"/>
        <v>13.274999999999999</v>
      </c>
      <c r="K62" s="2">
        <f t="shared" si="10"/>
        <v>6.7796610169491531</v>
      </c>
      <c r="N62">
        <v>811</v>
      </c>
      <c r="O62">
        <v>33.872788859616335</v>
      </c>
      <c r="P62">
        <f t="shared" si="6"/>
        <v>33.712719901526498</v>
      </c>
      <c r="Q62">
        <f t="shared" si="5"/>
        <v>0.16006895808983757</v>
      </c>
      <c r="S62">
        <v>811</v>
      </c>
      <c r="T62">
        <v>33.712719901526498</v>
      </c>
      <c r="U62">
        <f>VLOOKUP(S62,meas,2,TRUE)</f>
        <v>233</v>
      </c>
    </row>
    <row r="63" spans="1:21" x14ac:dyDescent="0.25">
      <c r="B63">
        <v>194</v>
      </c>
      <c r="C63">
        <v>689</v>
      </c>
      <c r="D63">
        <v>1</v>
      </c>
      <c r="E63">
        <v>13.792</v>
      </c>
      <c r="F63" s="1">
        <f t="shared" si="7"/>
        <v>73.792000000000002</v>
      </c>
      <c r="G63">
        <v>1</v>
      </c>
      <c r="H63">
        <v>28.228000000000002</v>
      </c>
      <c r="I63" s="1">
        <f t="shared" si="8"/>
        <v>88.228000000000009</v>
      </c>
      <c r="J63" s="1">
        <f t="shared" si="9"/>
        <v>14.436000000000007</v>
      </c>
      <c r="K63" s="2">
        <f t="shared" si="10"/>
        <v>6.2344139650872785</v>
      </c>
      <c r="N63">
        <v>816</v>
      </c>
      <c r="O63">
        <v>35.559067562228286</v>
      </c>
      <c r="P63">
        <f t="shared" si="6"/>
        <v>35.576438438018386</v>
      </c>
      <c r="Q63">
        <f t="shared" si="5"/>
        <v>-1.737087579009966E-2</v>
      </c>
      <c r="S63">
        <v>816</v>
      </c>
      <c r="T63">
        <v>35.576438438018386</v>
      </c>
      <c r="U63">
        <f>VLOOKUP(S63,meas,2,TRUE)</f>
        <v>234</v>
      </c>
    </row>
    <row r="64" spans="1:21" x14ac:dyDescent="0.25">
      <c r="B64">
        <v>193</v>
      </c>
      <c r="C64">
        <v>686</v>
      </c>
      <c r="D64">
        <v>2</v>
      </c>
      <c r="E64">
        <v>14.413</v>
      </c>
      <c r="F64" s="1">
        <f t="shared" si="7"/>
        <v>134.41300000000001</v>
      </c>
      <c r="G64">
        <v>2</v>
      </c>
      <c r="H64">
        <v>29.443000000000001</v>
      </c>
      <c r="I64" s="1">
        <f t="shared" si="8"/>
        <v>149.44300000000001</v>
      </c>
      <c r="J64" s="1">
        <f t="shared" si="9"/>
        <v>15.030000000000001</v>
      </c>
      <c r="K64" s="2">
        <f t="shared" si="10"/>
        <v>5.9880239520958076</v>
      </c>
      <c r="N64">
        <v>819</v>
      </c>
      <c r="O64">
        <v>35.95685177786676</v>
      </c>
      <c r="P64">
        <f t="shared" si="6"/>
        <v>36.728657166352832</v>
      </c>
      <c r="Q64">
        <f t="shared" si="5"/>
        <v>-0.77180538848607227</v>
      </c>
      <c r="S64">
        <v>819</v>
      </c>
      <c r="T64">
        <v>36.728657166352832</v>
      </c>
      <c r="U64">
        <f>VLOOKUP(S64,meas,2,TRUE)</f>
        <v>236</v>
      </c>
    </row>
    <row r="65" spans="2:21" x14ac:dyDescent="0.25">
      <c r="B65">
        <v>192</v>
      </c>
      <c r="C65">
        <v>682</v>
      </c>
      <c r="D65">
        <v>3</v>
      </c>
      <c r="E65">
        <v>15.266</v>
      </c>
      <c r="F65" s="1">
        <f t="shared" si="7"/>
        <v>195.26599999999999</v>
      </c>
      <c r="G65">
        <v>3</v>
      </c>
      <c r="H65">
        <v>31.709</v>
      </c>
      <c r="I65" s="1">
        <f t="shared" si="8"/>
        <v>211.709</v>
      </c>
      <c r="J65" s="1">
        <f t="shared" si="9"/>
        <v>16.443000000000012</v>
      </c>
      <c r="K65" s="2">
        <f t="shared" si="10"/>
        <v>5.473453749315814</v>
      </c>
      <c r="N65">
        <v>822</v>
      </c>
      <c r="O65">
        <v>37.751677852349211</v>
      </c>
      <c r="P65">
        <f t="shared" si="6"/>
        <v>37.906754132772221</v>
      </c>
      <c r="Q65">
        <f t="shared" si="5"/>
        <v>-0.15507628042301036</v>
      </c>
      <c r="S65">
        <v>822</v>
      </c>
      <c r="T65">
        <v>37.906754132772221</v>
      </c>
      <c r="U65">
        <f>VLOOKUP(S65,meas,2,TRUE)</f>
        <v>236</v>
      </c>
    </row>
    <row r="66" spans="2:21" x14ac:dyDescent="0.25">
      <c r="B66">
        <v>191</v>
      </c>
      <c r="C66">
        <v>688</v>
      </c>
      <c r="D66">
        <v>4</v>
      </c>
      <c r="E66">
        <v>14.768000000000001</v>
      </c>
      <c r="F66" s="1">
        <f t="shared" si="7"/>
        <v>254.768</v>
      </c>
      <c r="G66">
        <v>4</v>
      </c>
      <c r="H66">
        <v>29.27</v>
      </c>
      <c r="I66" s="1">
        <f t="shared" si="8"/>
        <v>269.27</v>
      </c>
      <c r="J66" s="1">
        <f t="shared" si="9"/>
        <v>14.501999999999981</v>
      </c>
      <c r="K66" s="2">
        <f t="shared" si="10"/>
        <v>6.2060405461315762</v>
      </c>
      <c r="N66">
        <v>823</v>
      </c>
      <c r="O66">
        <v>38.793103448275026</v>
      </c>
      <c r="P66">
        <f t="shared" si="6"/>
        <v>38.305258643835259</v>
      </c>
      <c r="Q66">
        <f t="shared" si="5"/>
        <v>0.48784480443976719</v>
      </c>
      <c r="S66">
        <v>823</v>
      </c>
      <c r="T66">
        <v>38.305258643835259</v>
      </c>
      <c r="U66">
        <f>VLOOKUP(S66,meas,2,TRUE)</f>
        <v>237</v>
      </c>
    </row>
    <row r="67" spans="2:21" x14ac:dyDescent="0.25">
      <c r="B67">
        <v>190</v>
      </c>
      <c r="C67">
        <v>683</v>
      </c>
      <c r="D67">
        <v>5</v>
      </c>
      <c r="E67">
        <v>15.635999999999999</v>
      </c>
      <c r="F67" s="1">
        <f t="shared" si="7"/>
        <v>315.63600000000002</v>
      </c>
      <c r="G67">
        <v>5</v>
      </c>
      <c r="H67">
        <v>31.57</v>
      </c>
      <c r="I67" s="1">
        <f t="shared" si="8"/>
        <v>331.57</v>
      </c>
      <c r="J67" s="1">
        <f t="shared" si="9"/>
        <v>15.933999999999969</v>
      </c>
      <c r="K67" s="2">
        <f t="shared" si="10"/>
        <v>5.6482992343416702</v>
      </c>
      <c r="N67">
        <v>827</v>
      </c>
      <c r="O67">
        <v>39.181541140618251</v>
      </c>
      <c r="P67">
        <f t="shared" si="6"/>
        <v>39.928617457557721</v>
      </c>
      <c r="Q67">
        <f t="shared" ref="Q67:Q81" si="11">O67-P67</f>
        <v>-0.74707631693947008</v>
      </c>
      <c r="S67">
        <v>827</v>
      </c>
      <c r="T67">
        <v>39.928617457557721</v>
      </c>
      <c r="U67">
        <f>VLOOKUP(S67,meas,2,TRUE)</f>
        <v>238</v>
      </c>
    </row>
    <row r="68" spans="2:21" x14ac:dyDescent="0.25">
      <c r="B68">
        <v>189</v>
      </c>
      <c r="C68">
        <v>681</v>
      </c>
      <c r="D68">
        <v>6</v>
      </c>
      <c r="E68">
        <v>16.504999999999999</v>
      </c>
      <c r="F68" s="1">
        <f t="shared" si="7"/>
        <v>376.505</v>
      </c>
      <c r="G68">
        <v>6</v>
      </c>
      <c r="H68">
        <v>33.167999999999999</v>
      </c>
      <c r="I68" s="1">
        <f t="shared" si="8"/>
        <v>393.16800000000001</v>
      </c>
      <c r="J68" s="1">
        <f t="shared" si="9"/>
        <v>16.663000000000011</v>
      </c>
      <c r="K68" s="2">
        <f t="shared" si="10"/>
        <v>5.4011882614175084</v>
      </c>
      <c r="N68">
        <v>829</v>
      </c>
      <c r="O68">
        <v>41.133455210237884</v>
      </c>
      <c r="P68">
        <f t="shared" si="6"/>
        <v>40.758065734148431</v>
      </c>
      <c r="Q68">
        <f t="shared" si="11"/>
        <v>0.3753894760894525</v>
      </c>
      <c r="S68">
        <v>829</v>
      </c>
      <c r="T68">
        <v>40.758065734148431</v>
      </c>
      <c r="U68">
        <f>VLOOKUP(S68,meas,2,TRUE)</f>
        <v>240</v>
      </c>
    </row>
    <row r="69" spans="2:21" x14ac:dyDescent="0.25">
      <c r="B69">
        <v>188</v>
      </c>
      <c r="C69">
        <v>676</v>
      </c>
      <c r="D69">
        <v>7</v>
      </c>
      <c r="E69">
        <v>17.094999999999999</v>
      </c>
      <c r="F69" s="1">
        <f t="shared" si="7"/>
        <v>437.09500000000003</v>
      </c>
      <c r="G69">
        <v>7</v>
      </c>
      <c r="H69">
        <v>35.466999999999999</v>
      </c>
      <c r="I69" s="1">
        <f t="shared" si="8"/>
        <v>455.46699999999998</v>
      </c>
      <c r="J69" s="1">
        <f t="shared" si="9"/>
        <v>18.371999999999957</v>
      </c>
      <c r="K69" s="2">
        <f t="shared" si="10"/>
        <v>4.8987589810581431</v>
      </c>
      <c r="N69">
        <v>834</v>
      </c>
      <c r="O69">
        <v>43.021032504779846</v>
      </c>
      <c r="P69">
        <f t="shared" si="6"/>
        <v>42.884265832552046</v>
      </c>
      <c r="Q69">
        <f t="shared" si="11"/>
        <v>0.13676667222780026</v>
      </c>
      <c r="S69">
        <v>834</v>
      </c>
      <c r="T69">
        <v>42.884265832552046</v>
      </c>
      <c r="U69">
        <f>VLOOKUP(S69,meas,2,TRUE)</f>
        <v>241</v>
      </c>
    </row>
    <row r="70" spans="2:21" x14ac:dyDescent="0.25">
      <c r="B70">
        <v>187</v>
      </c>
      <c r="C70">
        <v>675</v>
      </c>
      <c r="D70">
        <v>8</v>
      </c>
      <c r="E70">
        <v>17.693000000000001</v>
      </c>
      <c r="F70" s="1">
        <f t="shared" si="7"/>
        <v>497.69299999999998</v>
      </c>
      <c r="G70">
        <v>8</v>
      </c>
      <c r="H70">
        <v>36.470999999999997</v>
      </c>
      <c r="I70" s="1">
        <f t="shared" si="8"/>
        <v>516.471</v>
      </c>
      <c r="J70" s="1">
        <f t="shared" si="9"/>
        <v>18.77800000000002</v>
      </c>
      <c r="K70" s="2">
        <f t="shared" si="10"/>
        <v>4.7928426882522048</v>
      </c>
      <c r="N70">
        <v>835</v>
      </c>
      <c r="O70">
        <v>42.979942693409278</v>
      </c>
      <c r="P70">
        <f t="shared" si="6"/>
        <v>43.318613412304785</v>
      </c>
      <c r="Q70">
        <f t="shared" si="11"/>
        <v>-0.33867071889550715</v>
      </c>
      <c r="S70">
        <v>835</v>
      </c>
      <c r="T70">
        <v>43.318613412304785</v>
      </c>
      <c r="U70">
        <f>VLOOKUP(S70,meas,2,TRUE)</f>
        <v>241</v>
      </c>
    </row>
    <row r="71" spans="2:21" x14ac:dyDescent="0.25">
      <c r="B71">
        <v>186</v>
      </c>
      <c r="C71">
        <v>670</v>
      </c>
      <c r="D71">
        <v>2</v>
      </c>
      <c r="E71">
        <v>6.532</v>
      </c>
      <c r="F71" s="1">
        <f t="shared" si="7"/>
        <v>126.532</v>
      </c>
      <c r="G71">
        <v>2</v>
      </c>
      <c r="H71">
        <v>27.716999999999999</v>
      </c>
      <c r="I71" s="1">
        <f t="shared" si="8"/>
        <v>147.71699999999998</v>
      </c>
      <c r="J71" s="1">
        <f t="shared" si="9"/>
        <v>21.184999999999988</v>
      </c>
      <c r="K71" s="2">
        <f t="shared" si="10"/>
        <v>4.24828888364409</v>
      </c>
      <c r="N71">
        <v>840</v>
      </c>
      <c r="O71">
        <v>44.554455445544328</v>
      </c>
      <c r="P71">
        <f t="shared" si="6"/>
        <v>45.536535000185722</v>
      </c>
      <c r="Q71">
        <f t="shared" si="11"/>
        <v>-0.98207955464139474</v>
      </c>
      <c r="S71">
        <v>840</v>
      </c>
      <c r="T71">
        <v>45.536535000185722</v>
      </c>
      <c r="U71">
        <f>VLOOKUP(S71,meas,2,TRUE)</f>
        <v>242</v>
      </c>
    </row>
    <row r="72" spans="2:21" x14ac:dyDescent="0.25">
      <c r="B72">
        <v>185</v>
      </c>
      <c r="C72">
        <v>668</v>
      </c>
      <c r="D72">
        <v>3</v>
      </c>
      <c r="E72">
        <v>23.981999999999999</v>
      </c>
      <c r="F72" s="1">
        <f t="shared" si="7"/>
        <v>203.982</v>
      </c>
      <c r="G72">
        <v>3</v>
      </c>
      <c r="H72">
        <v>46.036000000000001</v>
      </c>
      <c r="I72" s="1">
        <f t="shared" si="8"/>
        <v>226.036</v>
      </c>
      <c r="J72" s="1">
        <f t="shared" si="9"/>
        <v>22.054000000000002</v>
      </c>
      <c r="K72" s="2">
        <f t="shared" si="10"/>
        <v>4.0808923551283209</v>
      </c>
      <c r="N72">
        <v>842</v>
      </c>
      <c r="O72">
        <v>46.801872074882603</v>
      </c>
      <c r="P72">
        <f t="shared" si="6"/>
        <v>46.445475234322203</v>
      </c>
      <c r="Q72">
        <f t="shared" si="11"/>
        <v>0.35639684056040011</v>
      </c>
      <c r="S72">
        <v>842</v>
      </c>
      <c r="T72">
        <v>46.445475234322203</v>
      </c>
      <c r="U72">
        <f>VLOOKUP(S72,meas,2,TRUE)</f>
        <v>244</v>
      </c>
    </row>
    <row r="73" spans="2:21" x14ac:dyDescent="0.25">
      <c r="B73">
        <v>184</v>
      </c>
      <c r="C73">
        <v>663</v>
      </c>
      <c r="D73">
        <v>4</v>
      </c>
      <c r="E73">
        <v>41.155999999999999</v>
      </c>
      <c r="F73" s="1">
        <f t="shared" si="7"/>
        <v>281.15600000000001</v>
      </c>
      <c r="G73">
        <v>5</v>
      </c>
      <c r="H73">
        <v>5.758</v>
      </c>
      <c r="I73" s="1">
        <f t="shared" si="8"/>
        <v>305.75799999999998</v>
      </c>
      <c r="J73" s="1">
        <f t="shared" si="9"/>
        <v>24.601999999999975</v>
      </c>
      <c r="K73" s="2">
        <f t="shared" si="10"/>
        <v>3.6582391675473573</v>
      </c>
      <c r="N73">
        <v>847</v>
      </c>
      <c r="O73">
        <v>49.019607843137294</v>
      </c>
      <c r="P73">
        <f t="shared" si="6"/>
        <v>48.773076857363549</v>
      </c>
      <c r="Q73">
        <f t="shared" si="11"/>
        <v>0.24653098577374521</v>
      </c>
      <c r="S73">
        <v>847</v>
      </c>
      <c r="T73">
        <v>48.773076857363549</v>
      </c>
      <c r="U73">
        <f>VLOOKUP(S73,meas,2,TRUE)</f>
        <v>245</v>
      </c>
    </row>
    <row r="74" spans="2:21" x14ac:dyDescent="0.25">
      <c r="B74">
        <v>183</v>
      </c>
      <c r="C74">
        <v>663</v>
      </c>
      <c r="D74">
        <v>5</v>
      </c>
      <c r="E74">
        <v>59.344000000000001</v>
      </c>
      <c r="F74" s="1">
        <f t="shared" si="7"/>
        <v>359.34399999999999</v>
      </c>
      <c r="G74">
        <v>6</v>
      </c>
      <c r="H74">
        <v>23.501000000000001</v>
      </c>
      <c r="I74" s="1">
        <f t="shared" si="8"/>
        <v>383.50099999999998</v>
      </c>
      <c r="J74" s="1">
        <f t="shared" si="9"/>
        <v>24.156999999999982</v>
      </c>
      <c r="K74" s="2">
        <f t="shared" si="10"/>
        <v>3.7256281823074087</v>
      </c>
      <c r="N74">
        <v>847</v>
      </c>
      <c r="O74">
        <v>49.42339373970313</v>
      </c>
      <c r="P74">
        <f t="shared" si="6"/>
        <v>48.773076857363549</v>
      </c>
      <c r="Q74">
        <f t="shared" si="11"/>
        <v>0.65031688233958107</v>
      </c>
      <c r="S74">
        <v>847</v>
      </c>
      <c r="T74">
        <v>48.773076857363549</v>
      </c>
      <c r="U74">
        <f>VLOOKUP(S74,meas,2,TRUE)</f>
        <v>245</v>
      </c>
    </row>
    <row r="75" spans="2:21" x14ac:dyDescent="0.25">
      <c r="B75">
        <v>182</v>
      </c>
      <c r="C75">
        <v>659</v>
      </c>
      <c r="D75">
        <v>7</v>
      </c>
      <c r="E75">
        <v>18.995000000000001</v>
      </c>
      <c r="F75" s="1">
        <f t="shared" si="7"/>
        <v>438.995</v>
      </c>
      <c r="G75">
        <v>7</v>
      </c>
      <c r="H75">
        <v>45.856999999999999</v>
      </c>
      <c r="I75" s="1">
        <f t="shared" si="8"/>
        <v>465.85699999999997</v>
      </c>
      <c r="J75" s="1">
        <f t="shared" si="9"/>
        <v>26.861999999999966</v>
      </c>
      <c r="K75" s="2">
        <f t="shared" si="10"/>
        <v>3.3504578959124456</v>
      </c>
      <c r="N75">
        <v>852</v>
      </c>
      <c r="O75">
        <v>50.704225352112921</v>
      </c>
      <c r="P75">
        <f t="shared" si="6"/>
        <v>51.180782877456068</v>
      </c>
      <c r="Q75">
        <f t="shared" si="11"/>
        <v>-0.47655752534314644</v>
      </c>
      <c r="S75">
        <v>852</v>
      </c>
      <c r="T75">
        <v>51.180782877456068</v>
      </c>
      <c r="U75">
        <f>VLOOKUP(S75,meas,2,TRUE)</f>
        <v>246</v>
      </c>
    </row>
    <row r="76" spans="2:21" x14ac:dyDescent="0.25">
      <c r="B76">
        <v>181</v>
      </c>
      <c r="C76">
        <v>656</v>
      </c>
      <c r="D76">
        <v>3</v>
      </c>
      <c r="E76">
        <v>17.945</v>
      </c>
      <c r="F76" s="1">
        <f t="shared" si="7"/>
        <v>197.94499999999999</v>
      </c>
      <c r="G76">
        <v>3</v>
      </c>
      <c r="H76">
        <v>46.274999999999999</v>
      </c>
      <c r="I76" s="1">
        <f t="shared" si="8"/>
        <v>226.27500000000001</v>
      </c>
      <c r="J76" s="1">
        <f t="shared" si="9"/>
        <v>28.330000000000013</v>
      </c>
      <c r="K76" s="2">
        <f t="shared" si="10"/>
        <v>3.1768443346276016</v>
      </c>
      <c r="N76">
        <v>854</v>
      </c>
      <c r="O76">
        <v>51.753881541115454</v>
      </c>
      <c r="P76">
        <f t="shared" si="6"/>
        <v>52.166623332761901</v>
      </c>
      <c r="Q76">
        <f t="shared" si="11"/>
        <v>-0.41274179164644664</v>
      </c>
      <c r="S76">
        <v>854</v>
      </c>
      <c r="T76">
        <v>52.166623332761901</v>
      </c>
      <c r="U76">
        <f>VLOOKUP(S76,meas,2,TRUE)</f>
        <v>247</v>
      </c>
    </row>
    <row r="77" spans="2:21" x14ac:dyDescent="0.25">
      <c r="B77">
        <v>180</v>
      </c>
      <c r="C77">
        <v>652</v>
      </c>
      <c r="D77">
        <v>4</v>
      </c>
      <c r="E77">
        <v>56.356999999999999</v>
      </c>
      <c r="F77" s="1">
        <f t="shared" si="7"/>
        <v>296.35699999999997</v>
      </c>
      <c r="G77">
        <v>5</v>
      </c>
      <c r="H77">
        <v>27.111000000000001</v>
      </c>
      <c r="I77" s="1">
        <f t="shared" si="8"/>
        <v>327.11099999999999</v>
      </c>
      <c r="J77" s="1">
        <f t="shared" si="9"/>
        <v>30.754000000000019</v>
      </c>
      <c r="K77" s="2">
        <f t="shared" si="10"/>
        <v>2.9264485920530645</v>
      </c>
      <c r="N77">
        <v>859</v>
      </c>
      <c r="O77">
        <v>53.699284009546936</v>
      </c>
      <c r="P77">
        <f t="shared" si="6"/>
        <v>54.688941629438204</v>
      </c>
      <c r="Q77">
        <f t="shared" si="11"/>
        <v>-0.98965761989126833</v>
      </c>
      <c r="S77">
        <v>859</v>
      </c>
      <c r="T77">
        <v>54.688941629438204</v>
      </c>
      <c r="U77">
        <f>VLOOKUP(S77,meas,2,TRUE)</f>
        <v>249</v>
      </c>
    </row>
    <row r="78" spans="2:21" x14ac:dyDescent="0.25">
      <c r="B78">
        <v>179</v>
      </c>
      <c r="C78">
        <v>650</v>
      </c>
      <c r="D78">
        <v>8</v>
      </c>
      <c r="E78">
        <v>1.526</v>
      </c>
      <c r="F78" s="1">
        <f t="shared" si="7"/>
        <v>481.52600000000001</v>
      </c>
      <c r="G78">
        <v>8</v>
      </c>
      <c r="H78">
        <v>34.506999999999998</v>
      </c>
      <c r="I78" s="1">
        <f t="shared" si="8"/>
        <v>514.50699999999995</v>
      </c>
      <c r="J78" s="1">
        <f t="shared" si="9"/>
        <v>32.980999999999938</v>
      </c>
      <c r="K78" s="2">
        <f t="shared" si="10"/>
        <v>2.7288438798095926</v>
      </c>
      <c r="N78">
        <v>860</v>
      </c>
      <c r="O78">
        <v>55.113288426209337</v>
      </c>
      <c r="P78">
        <f t="shared" si="6"/>
        <v>55.203393606242571</v>
      </c>
      <c r="Q78">
        <f t="shared" si="11"/>
        <v>-9.0105180033233978E-2</v>
      </c>
      <c r="S78">
        <v>860</v>
      </c>
      <c r="T78">
        <v>55.203393606242571</v>
      </c>
      <c r="U78">
        <f>VLOOKUP(S78,meas,2,TRUE)</f>
        <v>249</v>
      </c>
    </row>
    <row r="79" spans="2:21" x14ac:dyDescent="0.25">
      <c r="B79">
        <v>178</v>
      </c>
      <c r="C79">
        <v>646</v>
      </c>
      <c r="D79">
        <v>10</v>
      </c>
      <c r="E79">
        <v>15.119</v>
      </c>
      <c r="F79" s="1">
        <f t="shared" si="7"/>
        <v>615.11900000000003</v>
      </c>
      <c r="G79">
        <v>10</v>
      </c>
      <c r="H79">
        <v>52.171999999999997</v>
      </c>
      <c r="I79" s="1">
        <f t="shared" si="8"/>
        <v>652.17200000000003</v>
      </c>
      <c r="J79" s="1">
        <f t="shared" si="9"/>
        <v>37.052999999999997</v>
      </c>
      <c r="K79" s="2">
        <f t="shared" si="10"/>
        <v>2.4289531212047608</v>
      </c>
      <c r="N79">
        <v>865</v>
      </c>
      <c r="O79">
        <v>58.823529411764937</v>
      </c>
      <c r="P79">
        <f t="shared" si="6"/>
        <v>57.826240966365731</v>
      </c>
      <c r="Q79">
        <f t="shared" si="11"/>
        <v>0.99728844539920658</v>
      </c>
      <c r="S79">
        <v>865</v>
      </c>
      <c r="T79">
        <v>57.826240966365731</v>
      </c>
      <c r="U79">
        <f>VLOOKUP(S79,meas,2,TRUE)</f>
        <v>250</v>
      </c>
    </row>
    <row r="80" spans="2:21" x14ac:dyDescent="0.25">
      <c r="B80">
        <v>177</v>
      </c>
      <c r="C80">
        <v>643</v>
      </c>
      <c r="D80">
        <v>12</v>
      </c>
      <c r="E80">
        <v>30.99</v>
      </c>
      <c r="F80" s="1">
        <f t="shared" si="7"/>
        <v>750.99</v>
      </c>
      <c r="G80">
        <v>13</v>
      </c>
      <c r="H80">
        <v>10.385999999999999</v>
      </c>
      <c r="I80" s="1">
        <f t="shared" si="8"/>
        <v>790.38599999999997</v>
      </c>
      <c r="J80" s="1">
        <f t="shared" si="9"/>
        <v>39.395999999999958</v>
      </c>
      <c r="K80" s="2">
        <f t="shared" si="10"/>
        <v>2.2844958879074042</v>
      </c>
      <c r="N80">
        <v>867</v>
      </c>
      <c r="O80">
        <v>59.760956175298652</v>
      </c>
      <c r="P80">
        <f t="shared" si="6"/>
        <v>58.899206609992461</v>
      </c>
      <c r="Q80">
        <f t="shared" si="11"/>
        <v>0.86174956530619085</v>
      </c>
      <c r="S80">
        <v>867</v>
      </c>
      <c r="T80">
        <v>58.899206609992461</v>
      </c>
      <c r="U80">
        <f>VLOOKUP(S80,meas,2,TRUE)</f>
        <v>252</v>
      </c>
    </row>
    <row r="81" spans="2:21" x14ac:dyDescent="0.25">
      <c r="B81">
        <v>176</v>
      </c>
      <c r="C81">
        <v>639</v>
      </c>
      <c r="D81">
        <v>14</v>
      </c>
      <c r="E81">
        <v>50.261000000000003</v>
      </c>
      <c r="F81" s="1">
        <f t="shared" si="7"/>
        <v>890.26099999999997</v>
      </c>
      <c r="G81">
        <v>15</v>
      </c>
      <c r="H81">
        <v>35.293999999999997</v>
      </c>
      <c r="I81" s="1">
        <f t="shared" si="8"/>
        <v>935.29399999999998</v>
      </c>
      <c r="J81" s="1">
        <f t="shared" si="9"/>
        <v>45.033000000000015</v>
      </c>
      <c r="K81" s="2">
        <f t="shared" si="10"/>
        <v>1.9985344081007255</v>
      </c>
      <c r="N81">
        <v>872</v>
      </c>
      <c r="O81">
        <v>61.349693251533644</v>
      </c>
      <c r="P81">
        <f t="shared" si="6"/>
        <v>61.642009508241017</v>
      </c>
      <c r="Q81">
        <f t="shared" si="11"/>
        <v>-0.29231625670737316</v>
      </c>
      <c r="S81">
        <v>872</v>
      </c>
      <c r="T81">
        <v>61.642009508241017</v>
      </c>
      <c r="U81">
        <f>VLOOKUP(S81,meas,2,TRUE)</f>
        <v>253</v>
      </c>
    </row>
  </sheetData>
  <sortState xmlns:xlrd2="http://schemas.microsoft.com/office/spreadsheetml/2017/richdata2" ref="N2:P81">
    <sortCondition ref="N2:N8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A04B-BBB8-4BFD-9629-1C9AB9779A63}">
  <dimension ref="A1:C81"/>
  <sheetViews>
    <sheetView tabSelected="1" workbookViewId="0"/>
  </sheetViews>
  <sheetFormatPr defaultRowHeight="15" x14ac:dyDescent="0.25"/>
  <sheetData>
    <row r="1" spans="1:3" x14ac:dyDescent="0.25">
      <c r="A1" t="s">
        <v>12</v>
      </c>
      <c r="B1" t="s">
        <v>32</v>
      </c>
      <c r="C1" t="s">
        <v>0</v>
      </c>
    </row>
    <row r="2" spans="1:3" x14ac:dyDescent="0.25">
      <c r="A2">
        <v>1.9885697370116304</v>
      </c>
      <c r="B2">
        <f>VLOOKUP(C2,meas,2,TRUE)</f>
        <v>174</v>
      </c>
      <c r="C2">
        <v>639</v>
      </c>
    </row>
    <row r="3" spans="1:3" x14ac:dyDescent="0.25">
      <c r="A3">
        <v>2.2389760167420718</v>
      </c>
      <c r="B3">
        <f>VLOOKUP(C3,meas,2,TRUE)</f>
        <v>175</v>
      </c>
      <c r="C3">
        <v>643</v>
      </c>
    </row>
    <row r="4" spans="1:3" x14ac:dyDescent="0.25">
      <c r="A4">
        <v>2.4352290400303218</v>
      </c>
      <c r="B4">
        <f>VLOOKUP(C4,meas,2,TRUE)</f>
        <v>177</v>
      </c>
      <c r="C4">
        <v>646</v>
      </c>
    </row>
    <row r="5" spans="1:3" x14ac:dyDescent="0.25">
      <c r="A5">
        <v>2.7087669852429599</v>
      </c>
      <c r="B5">
        <f>VLOOKUP(C5,meas,2,TRUE)</f>
        <v>178</v>
      </c>
      <c r="C5">
        <v>650</v>
      </c>
    </row>
    <row r="6" spans="1:3" x14ac:dyDescent="0.25">
      <c r="A6">
        <v>2.8508333028364632</v>
      </c>
      <c r="B6">
        <f>VLOOKUP(C6,meas,2,TRUE)</f>
        <v>178</v>
      </c>
      <c r="C6">
        <v>652</v>
      </c>
    </row>
    <row r="7" spans="1:3" x14ac:dyDescent="0.25">
      <c r="A7">
        <v>3.1460303652768289</v>
      </c>
      <c r="B7">
        <f>VLOOKUP(C7,meas,2,TRUE)</f>
        <v>180</v>
      </c>
      <c r="C7">
        <v>656</v>
      </c>
    </row>
    <row r="8" spans="1:3" x14ac:dyDescent="0.25">
      <c r="A8">
        <v>3.3774794540605626</v>
      </c>
      <c r="B8">
        <f>VLOOKUP(C8,meas,2,TRUE)</f>
        <v>181</v>
      </c>
      <c r="C8">
        <v>659</v>
      </c>
    </row>
    <row r="9" spans="1:3" x14ac:dyDescent="0.25">
      <c r="A9">
        <v>3.7000827912169143</v>
      </c>
      <c r="B9">
        <f>VLOOKUP(C9,meas,2,TRUE)</f>
        <v>182</v>
      </c>
      <c r="C9">
        <v>663</v>
      </c>
    </row>
    <row r="10" spans="1:3" x14ac:dyDescent="0.25">
      <c r="A10">
        <v>3.7000827912169143</v>
      </c>
      <c r="B10">
        <f>VLOOKUP(C10,meas,2,TRUE)</f>
        <v>182</v>
      </c>
      <c r="C10">
        <v>663</v>
      </c>
    </row>
    <row r="11" spans="1:3" x14ac:dyDescent="0.25">
      <c r="A11">
        <v>4.1269011874323951</v>
      </c>
      <c r="B11">
        <f>VLOOKUP(C11,meas,2,TRUE)</f>
        <v>183</v>
      </c>
      <c r="C11">
        <v>668</v>
      </c>
    </row>
    <row r="12" spans="1:3" x14ac:dyDescent="0.25">
      <c r="A12">
        <v>4.3052610528230844</v>
      </c>
      <c r="B12">
        <f>VLOOKUP(C12,meas,2,TRUE)</f>
        <v>185</v>
      </c>
      <c r="C12">
        <v>670</v>
      </c>
    </row>
    <row r="13" spans="1:3" x14ac:dyDescent="0.25">
      <c r="A13">
        <v>4.7710640237976349</v>
      </c>
      <c r="B13">
        <f>VLOOKUP(C13,meas,2,TRUE)</f>
        <v>186</v>
      </c>
      <c r="C13">
        <v>675</v>
      </c>
    </row>
    <row r="14" spans="1:3" x14ac:dyDescent="0.25">
      <c r="A14">
        <v>4.8677305610192434</v>
      </c>
      <c r="B14">
        <f>VLOOKUP(C14,meas,2,TRUE)</f>
        <v>186</v>
      </c>
      <c r="C14">
        <v>676</v>
      </c>
    </row>
    <row r="15" spans="1:3" x14ac:dyDescent="0.25">
      <c r="A15">
        <v>5.3692388510195315</v>
      </c>
      <c r="B15">
        <f>VLOOKUP(C15,meas,2,TRUE)</f>
        <v>188</v>
      </c>
      <c r="C15">
        <v>681</v>
      </c>
    </row>
    <row r="16" spans="1:3" x14ac:dyDescent="0.25">
      <c r="A16">
        <v>5.4732578338217763</v>
      </c>
      <c r="B16">
        <f>VLOOKUP(C16,meas,2,TRUE)</f>
        <v>188</v>
      </c>
      <c r="C16">
        <v>682</v>
      </c>
    </row>
    <row r="17" spans="1:3" x14ac:dyDescent="0.25">
      <c r="A17">
        <v>5.5785433262321931</v>
      </c>
      <c r="B17">
        <f>VLOOKUP(C17,meas,2,TRUE)</f>
        <v>188</v>
      </c>
      <c r="C17">
        <v>683</v>
      </c>
    </row>
    <row r="18" spans="1:3" x14ac:dyDescent="0.25">
      <c r="A18">
        <v>5.9021162954355759</v>
      </c>
      <c r="B18">
        <f>VLOOKUP(C18,meas,2,TRUE)</f>
        <v>190</v>
      </c>
      <c r="C18">
        <v>686</v>
      </c>
    </row>
    <row r="19" spans="1:3" x14ac:dyDescent="0.25">
      <c r="A19">
        <v>6.1243794525333897</v>
      </c>
      <c r="B19">
        <f>VLOOKUP(C19,meas,2,TRUE)</f>
        <v>190</v>
      </c>
      <c r="C19">
        <v>688</v>
      </c>
    </row>
    <row r="20" spans="1:3" x14ac:dyDescent="0.25">
      <c r="A20">
        <v>6.2375106146670305</v>
      </c>
      <c r="B20">
        <f>VLOOKUP(C20,meas,2,TRUE)</f>
        <v>193</v>
      </c>
      <c r="C20">
        <v>689</v>
      </c>
    </row>
    <row r="21" spans="1:3" x14ac:dyDescent="0.25">
      <c r="A21">
        <v>6.5850433565889261</v>
      </c>
      <c r="B21">
        <f>VLOOKUP(C21,meas,2,TRUE)</f>
        <v>194</v>
      </c>
      <c r="C21">
        <v>692</v>
      </c>
    </row>
    <row r="22" spans="1:3" x14ac:dyDescent="0.25">
      <c r="A22">
        <v>6.8236319984582678</v>
      </c>
      <c r="B22">
        <f>VLOOKUP(C22,meas,2,TRUE)</f>
        <v>194</v>
      </c>
      <c r="C22">
        <v>694</v>
      </c>
    </row>
    <row r="23" spans="1:3" x14ac:dyDescent="0.25">
      <c r="A23">
        <v>7.1921000507827557</v>
      </c>
      <c r="B23">
        <f>VLOOKUP(C23,meas,2,TRUE)</f>
        <v>195</v>
      </c>
      <c r="C23">
        <v>697</v>
      </c>
    </row>
    <row r="24" spans="1:3" x14ac:dyDescent="0.25">
      <c r="A24">
        <v>7.4449391520525978</v>
      </c>
      <c r="B24">
        <f>VLOOKUP(C24,meas,2,TRUE)</f>
        <v>196</v>
      </c>
      <c r="C24">
        <v>699</v>
      </c>
    </row>
    <row r="25" spans="1:3" x14ac:dyDescent="0.25">
      <c r="A25">
        <v>8.1029000044451323</v>
      </c>
      <c r="B25">
        <f>VLOOKUP(C25,meas,2,TRUE)</f>
        <v>197</v>
      </c>
      <c r="C25">
        <v>704</v>
      </c>
    </row>
    <row r="26" spans="1:3" x14ac:dyDescent="0.25">
      <c r="A26">
        <v>8.1029000044451323</v>
      </c>
      <c r="B26">
        <f>VLOOKUP(C26,meas,2,TRUE)</f>
        <v>197</v>
      </c>
      <c r="C26">
        <v>704</v>
      </c>
    </row>
    <row r="27" spans="1:3" x14ac:dyDescent="0.25">
      <c r="A27">
        <v>8.6566457977784239</v>
      </c>
      <c r="B27">
        <f>VLOOKUP(C27,meas,2,TRUE)</f>
        <v>198</v>
      </c>
      <c r="C27">
        <v>708</v>
      </c>
    </row>
    <row r="28" spans="1:3" x14ac:dyDescent="0.25">
      <c r="A28">
        <v>9.0884183485820813</v>
      </c>
      <c r="B28">
        <f>VLOOKUP(C28,meas,2,TRUE)</f>
        <v>199</v>
      </c>
      <c r="C28">
        <v>711</v>
      </c>
    </row>
    <row r="29" spans="1:3" x14ac:dyDescent="0.25">
      <c r="A29">
        <v>9.8403372283897852</v>
      </c>
      <c r="B29">
        <f>VLOOKUP(C29,meas,2,TRUE)</f>
        <v>201</v>
      </c>
      <c r="C29">
        <v>716</v>
      </c>
    </row>
    <row r="30" spans="1:3" x14ac:dyDescent="0.25">
      <c r="A30">
        <v>9.9956713895089706</v>
      </c>
      <c r="B30">
        <f>VLOOKUP(C30,meas,2,TRUE)</f>
        <v>202</v>
      </c>
      <c r="C30">
        <v>717</v>
      </c>
    </row>
    <row r="31" spans="1:3" x14ac:dyDescent="0.25">
      <c r="A31">
        <v>10.633900765578574</v>
      </c>
      <c r="B31">
        <f>VLOOKUP(C31,meas,2,TRUE)</f>
        <v>203</v>
      </c>
      <c r="C31">
        <v>721</v>
      </c>
    </row>
    <row r="32" spans="1:3" x14ac:dyDescent="0.25">
      <c r="A32">
        <v>11.130638981896936</v>
      </c>
      <c r="B32">
        <f>VLOOKUP(C32,meas,2,TRUE)</f>
        <v>204</v>
      </c>
      <c r="C32">
        <v>724</v>
      </c>
    </row>
    <row r="33" spans="1:3" x14ac:dyDescent="0.25">
      <c r="A33">
        <v>11.643214801973727</v>
      </c>
      <c r="B33">
        <f>VLOOKUP(C33,meas,2,TRUE)</f>
        <v>205</v>
      </c>
      <c r="C33">
        <v>727</v>
      </c>
    </row>
    <row r="34" spans="1:3" x14ac:dyDescent="0.25">
      <c r="A34">
        <v>11.993887263205579</v>
      </c>
      <c r="B34">
        <f>VLOOKUP(C34,meas,2,TRUE)</f>
        <v>205</v>
      </c>
      <c r="C34">
        <v>729</v>
      </c>
    </row>
    <row r="35" spans="1:3" x14ac:dyDescent="0.25">
      <c r="A35">
        <v>12.533563695464068</v>
      </c>
      <c r="B35">
        <f>VLOOKUP(C35,meas,2,TRUE)</f>
        <v>206</v>
      </c>
      <c r="C35">
        <v>732</v>
      </c>
    </row>
    <row r="36" spans="1:3" x14ac:dyDescent="0.25">
      <c r="A36">
        <v>12.902596817282756</v>
      </c>
      <c r="B36">
        <f>VLOOKUP(C36,meas,2,TRUE)</f>
        <v>208</v>
      </c>
      <c r="C36">
        <v>734</v>
      </c>
    </row>
    <row r="37" spans="1:3" x14ac:dyDescent="0.25">
      <c r="A37">
        <v>13.858235573123238</v>
      </c>
      <c r="B37">
        <f>VLOOKUP(C37,meas,2,TRUE)</f>
        <v>209</v>
      </c>
      <c r="C37">
        <v>739</v>
      </c>
    </row>
    <row r="38" spans="1:3" x14ac:dyDescent="0.25">
      <c r="A38">
        <v>14.055124006254459</v>
      </c>
      <c r="B38">
        <f>VLOOKUP(C38,meas,2,TRUE)</f>
        <v>210</v>
      </c>
      <c r="C38">
        <v>740</v>
      </c>
    </row>
    <row r="39" spans="1:3" x14ac:dyDescent="0.25">
      <c r="A39">
        <v>15.069015470484601</v>
      </c>
      <c r="B39">
        <f>VLOOKUP(C39,meas,2,TRUE)</f>
        <v>211</v>
      </c>
      <c r="C39">
        <v>745</v>
      </c>
    </row>
    <row r="40" spans="1:3" x14ac:dyDescent="0.25">
      <c r="A40">
        <v>15.488534272907486</v>
      </c>
      <c r="B40">
        <f>VLOOKUP(C40,meas,2,TRUE)</f>
        <v>212</v>
      </c>
      <c r="C40">
        <v>747</v>
      </c>
    </row>
    <row r="41" spans="1:3" x14ac:dyDescent="0.25">
      <c r="A41">
        <v>16.573058861029835</v>
      </c>
      <c r="B41">
        <f>VLOOKUP(C41,meas,2,TRUE)</f>
        <v>213</v>
      </c>
      <c r="C41">
        <v>752</v>
      </c>
    </row>
    <row r="42" spans="1:3" x14ac:dyDescent="0.25">
      <c r="A42">
        <v>16.573058861029835</v>
      </c>
      <c r="B42">
        <f>VLOOKUP(C42,meas,2,TRUE)</f>
        <v>213</v>
      </c>
      <c r="C42">
        <v>752</v>
      </c>
    </row>
    <row r="43" spans="1:3" x14ac:dyDescent="0.25">
      <c r="A43">
        <v>17.478201968160533</v>
      </c>
      <c r="B43">
        <f>VLOOKUP(C43,meas,2,TRUE)</f>
        <v>214</v>
      </c>
      <c r="C43">
        <v>756</v>
      </c>
    </row>
    <row r="44" spans="1:3" x14ac:dyDescent="0.25">
      <c r="A44">
        <v>18.179441194020114</v>
      </c>
      <c r="B44">
        <f>VLOOKUP(C44,meas,2,TRUE)</f>
        <v>215</v>
      </c>
      <c r="C44">
        <v>759</v>
      </c>
    </row>
    <row r="45" spans="1:3" x14ac:dyDescent="0.25">
      <c r="A45">
        <v>19.391744893603573</v>
      </c>
      <c r="B45">
        <f>VLOOKUP(C45,meas,2,TRUE)</f>
        <v>217</v>
      </c>
      <c r="C45">
        <v>764</v>
      </c>
    </row>
    <row r="46" spans="1:3" x14ac:dyDescent="0.25">
      <c r="A46">
        <v>19.640847072880206</v>
      </c>
      <c r="B46">
        <f>VLOOKUP(C46,meas,2,TRUE)</f>
        <v>218</v>
      </c>
      <c r="C46">
        <v>765</v>
      </c>
    </row>
    <row r="47" spans="1:3" x14ac:dyDescent="0.25">
      <c r="A47">
        <v>20.920211054823312</v>
      </c>
      <c r="B47">
        <f>VLOOKUP(C47,meas,2,TRUE)</f>
        <v>219</v>
      </c>
      <c r="C47">
        <v>770</v>
      </c>
    </row>
    <row r="48" spans="1:3" x14ac:dyDescent="0.25">
      <c r="A48">
        <v>21.447973964924472</v>
      </c>
      <c r="B48">
        <f>VLOOKUP(C48,meas,2,TRUE)</f>
        <v>220</v>
      </c>
      <c r="C48">
        <v>772</v>
      </c>
    </row>
    <row r="49" spans="1:3" x14ac:dyDescent="0.25">
      <c r="A49">
        <v>21.985030548966279</v>
      </c>
      <c r="B49">
        <f>VLOOKUP(C49,meas,2,TRUE)</f>
        <v>220</v>
      </c>
      <c r="C49">
        <v>774</v>
      </c>
    </row>
    <row r="50" spans="1:3" x14ac:dyDescent="0.25">
      <c r="A50">
        <v>22.808246573725</v>
      </c>
      <c r="B50">
        <f>VLOOKUP(C50,meas,2,TRUE)</f>
        <v>221</v>
      </c>
      <c r="C50">
        <v>777</v>
      </c>
    </row>
    <row r="51" spans="1:3" x14ac:dyDescent="0.25">
      <c r="A51">
        <v>23.087400528691887</v>
      </c>
      <c r="B51">
        <f>VLOOKUP(C51,meas,2,TRUE)</f>
        <v>222</v>
      </c>
      <c r="C51">
        <v>778</v>
      </c>
    </row>
    <row r="52" spans="1:3" x14ac:dyDescent="0.25">
      <c r="A52">
        <v>23.939272641780803</v>
      </c>
      <c r="B52">
        <f>VLOOKUP(C52,meas,2,TRUE)</f>
        <v>224</v>
      </c>
      <c r="C52">
        <v>781</v>
      </c>
    </row>
    <row r="53" spans="1:3" x14ac:dyDescent="0.25">
      <c r="A53">
        <v>25.40779826347557</v>
      </c>
      <c r="B53">
        <f>VLOOKUP(C53,meas,2,TRUE)</f>
        <v>225</v>
      </c>
      <c r="C53">
        <v>786</v>
      </c>
    </row>
    <row r="54" spans="1:3" x14ac:dyDescent="0.25">
      <c r="A54">
        <v>25.708919893683742</v>
      </c>
      <c r="B54">
        <f>VLOOKUP(C54,meas,2,TRUE)</f>
        <v>226</v>
      </c>
      <c r="C54">
        <v>787</v>
      </c>
    </row>
    <row r="55" spans="1:3" x14ac:dyDescent="0.25">
      <c r="A55">
        <v>26.938519548481509</v>
      </c>
      <c r="B55">
        <f>VLOOKUP(C55,meas,2,TRUE)</f>
        <v>226</v>
      </c>
      <c r="C55">
        <v>791</v>
      </c>
    </row>
    <row r="56" spans="1:3" x14ac:dyDescent="0.25">
      <c r="A56">
        <v>27.887416896337186</v>
      </c>
      <c r="B56">
        <f>VLOOKUP(C56,meas,2,TRUE)</f>
        <v>228</v>
      </c>
      <c r="C56">
        <v>794</v>
      </c>
    </row>
    <row r="57" spans="1:3" x14ac:dyDescent="0.25">
      <c r="A57">
        <v>29.188812998661092</v>
      </c>
      <c r="B57">
        <f>VLOOKUP(C57,meas,2,TRUE)</f>
        <v>229</v>
      </c>
      <c r="C57">
        <v>798</v>
      </c>
    </row>
    <row r="58" spans="1:3" x14ac:dyDescent="0.25">
      <c r="A58">
        <v>29.520704534951847</v>
      </c>
      <c r="B58">
        <f>VLOOKUP(C58,meas,2,TRUE)</f>
        <v>229</v>
      </c>
      <c r="C58">
        <v>799</v>
      </c>
    </row>
    <row r="59" spans="1:3" x14ac:dyDescent="0.25">
      <c r="A59">
        <v>30.874793025915892</v>
      </c>
      <c r="B59">
        <f>VLOOKUP(C59,meas,2,TRUE)</f>
        <v>230</v>
      </c>
      <c r="C59">
        <v>803</v>
      </c>
    </row>
    <row r="60" spans="1:3" x14ac:dyDescent="0.25">
      <c r="A60">
        <v>31.918536673322478</v>
      </c>
      <c r="B60">
        <f>VLOOKUP(C60,meas,2,TRUE)</f>
        <v>231</v>
      </c>
      <c r="C60">
        <v>806</v>
      </c>
    </row>
    <row r="61" spans="1:3" x14ac:dyDescent="0.25">
      <c r="A61">
        <v>33.348367404950977</v>
      </c>
      <c r="B61">
        <f>VLOOKUP(C61,meas,2,TRUE)</f>
        <v>233</v>
      </c>
      <c r="C61">
        <v>810</v>
      </c>
    </row>
    <row r="62" spans="1:3" x14ac:dyDescent="0.25">
      <c r="A62">
        <v>33.712719901526498</v>
      </c>
      <c r="B62">
        <f>VLOOKUP(C62,meas,2,TRUE)</f>
        <v>233</v>
      </c>
      <c r="C62">
        <v>811</v>
      </c>
    </row>
    <row r="63" spans="1:3" x14ac:dyDescent="0.25">
      <c r="A63">
        <v>35.576438438018386</v>
      </c>
      <c r="B63">
        <f>VLOOKUP(C63,meas,2,TRUE)</f>
        <v>234</v>
      </c>
      <c r="C63">
        <v>816</v>
      </c>
    </row>
    <row r="64" spans="1:3" x14ac:dyDescent="0.25">
      <c r="A64">
        <v>36.728657166352832</v>
      </c>
      <c r="B64">
        <f>VLOOKUP(C64,meas,2,TRUE)</f>
        <v>236</v>
      </c>
      <c r="C64">
        <v>819</v>
      </c>
    </row>
    <row r="65" spans="1:3" x14ac:dyDescent="0.25">
      <c r="A65">
        <v>37.906754132772221</v>
      </c>
      <c r="B65">
        <f>VLOOKUP(C65,meas,2,TRUE)</f>
        <v>236</v>
      </c>
      <c r="C65">
        <v>822</v>
      </c>
    </row>
    <row r="66" spans="1:3" x14ac:dyDescent="0.25">
      <c r="A66">
        <v>38.305258643835259</v>
      </c>
      <c r="B66">
        <f>VLOOKUP(C66,meas,2,TRUE)</f>
        <v>237</v>
      </c>
      <c r="C66">
        <v>823</v>
      </c>
    </row>
    <row r="67" spans="1:3" x14ac:dyDescent="0.25">
      <c r="A67">
        <v>39.928617457557721</v>
      </c>
      <c r="B67">
        <f>VLOOKUP(C67,meas,2,TRUE)</f>
        <v>238</v>
      </c>
      <c r="C67">
        <v>827</v>
      </c>
    </row>
    <row r="68" spans="1:3" x14ac:dyDescent="0.25">
      <c r="A68">
        <v>40.758065734148431</v>
      </c>
      <c r="B68">
        <f>VLOOKUP(C68,meas,2,TRUE)</f>
        <v>240</v>
      </c>
      <c r="C68">
        <v>829</v>
      </c>
    </row>
    <row r="69" spans="1:3" x14ac:dyDescent="0.25">
      <c r="A69">
        <v>42.884265832552046</v>
      </c>
      <c r="B69">
        <f>VLOOKUP(C69,meas,2,TRUE)</f>
        <v>241</v>
      </c>
      <c r="C69">
        <v>834</v>
      </c>
    </row>
    <row r="70" spans="1:3" x14ac:dyDescent="0.25">
      <c r="A70">
        <v>43.318613412304785</v>
      </c>
      <c r="B70">
        <f>VLOOKUP(C70,meas,2,TRUE)</f>
        <v>241</v>
      </c>
      <c r="C70">
        <v>835</v>
      </c>
    </row>
    <row r="71" spans="1:3" x14ac:dyDescent="0.25">
      <c r="A71">
        <v>45.536535000185722</v>
      </c>
      <c r="B71">
        <f>VLOOKUP(C71,meas,2,TRUE)</f>
        <v>242</v>
      </c>
      <c r="C71">
        <v>840</v>
      </c>
    </row>
    <row r="72" spans="1:3" x14ac:dyDescent="0.25">
      <c r="A72">
        <v>46.445475234322203</v>
      </c>
      <c r="B72">
        <f>VLOOKUP(C72,meas,2,TRUE)</f>
        <v>244</v>
      </c>
      <c r="C72">
        <v>842</v>
      </c>
    </row>
    <row r="73" spans="1:3" x14ac:dyDescent="0.25">
      <c r="A73">
        <v>48.773076857363549</v>
      </c>
      <c r="B73">
        <f>VLOOKUP(C73,meas,2,TRUE)</f>
        <v>245</v>
      </c>
      <c r="C73">
        <v>847</v>
      </c>
    </row>
    <row r="74" spans="1:3" x14ac:dyDescent="0.25">
      <c r="A74">
        <v>48.773076857363549</v>
      </c>
      <c r="B74">
        <f>VLOOKUP(C74,meas,2,TRUE)</f>
        <v>245</v>
      </c>
      <c r="C74">
        <v>847</v>
      </c>
    </row>
    <row r="75" spans="1:3" x14ac:dyDescent="0.25">
      <c r="A75">
        <v>51.180782877456068</v>
      </c>
      <c r="B75">
        <f>VLOOKUP(C75,meas,2,TRUE)</f>
        <v>246</v>
      </c>
      <c r="C75">
        <v>852</v>
      </c>
    </row>
    <row r="76" spans="1:3" x14ac:dyDescent="0.25">
      <c r="A76">
        <v>52.166623332761901</v>
      </c>
      <c r="B76">
        <f>VLOOKUP(C76,meas,2,TRUE)</f>
        <v>247</v>
      </c>
      <c r="C76">
        <v>854</v>
      </c>
    </row>
    <row r="77" spans="1:3" x14ac:dyDescent="0.25">
      <c r="A77">
        <v>54.688941629438204</v>
      </c>
      <c r="B77">
        <f>VLOOKUP(C77,meas,2,TRUE)</f>
        <v>249</v>
      </c>
      <c r="C77">
        <v>859</v>
      </c>
    </row>
    <row r="78" spans="1:3" x14ac:dyDescent="0.25">
      <c r="A78">
        <v>55.203393606242571</v>
      </c>
      <c r="B78">
        <f>VLOOKUP(C78,meas,2,TRUE)</f>
        <v>249</v>
      </c>
      <c r="C78">
        <v>860</v>
      </c>
    </row>
    <row r="79" spans="1:3" x14ac:dyDescent="0.25">
      <c r="A79">
        <v>57.826240966365731</v>
      </c>
      <c r="B79">
        <f>VLOOKUP(C79,meas,2,TRUE)</f>
        <v>250</v>
      </c>
      <c r="C79">
        <v>865</v>
      </c>
    </row>
    <row r="80" spans="1:3" x14ac:dyDescent="0.25">
      <c r="A80">
        <v>58.899206609992461</v>
      </c>
      <c r="B80">
        <f>VLOOKUP(C80,meas,2,TRUE)</f>
        <v>252</v>
      </c>
      <c r="C80">
        <v>867</v>
      </c>
    </row>
    <row r="81" spans="1:3" x14ac:dyDescent="0.25">
      <c r="A81">
        <v>61.642009508241017</v>
      </c>
      <c r="B81">
        <f>VLOOKUP(C81,meas,2,TRUE)</f>
        <v>253</v>
      </c>
      <c r="C81">
        <v>872</v>
      </c>
    </row>
  </sheetData>
  <sortState xmlns:xlrd2="http://schemas.microsoft.com/office/spreadsheetml/2017/richdata2" ref="A2:C81">
    <sortCondition ref="A2:A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567F-5CBC-4844-9630-26F1F1D26079}">
  <sheetPr filterMode="1"/>
  <dimension ref="A1:CB65"/>
  <sheetViews>
    <sheetView topLeftCell="A43" workbookViewId="0">
      <selection activeCell="A65" sqref="A65:T65"/>
    </sheetView>
  </sheetViews>
  <sheetFormatPr defaultRowHeight="15" x14ac:dyDescent="0.25"/>
  <cols>
    <col min="8" max="8" width="5.140625" customWidth="1"/>
  </cols>
  <sheetData>
    <row r="1" spans="1:14" x14ac:dyDescent="0.25">
      <c r="A1" t="s">
        <v>10</v>
      </c>
      <c r="B1" t="s">
        <v>14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I1" t="s">
        <v>22</v>
      </c>
      <c r="J1" t="s">
        <v>23</v>
      </c>
      <c r="K1" t="s">
        <v>21</v>
      </c>
      <c r="M1" t="s">
        <v>19</v>
      </c>
      <c r="N1" t="s">
        <v>20</v>
      </c>
    </row>
    <row r="2" spans="1:14" x14ac:dyDescent="0.25">
      <c r="A2">
        <v>1</v>
      </c>
      <c r="B2">
        <v>195</v>
      </c>
      <c r="C2">
        <v>694</v>
      </c>
      <c r="D2">
        <v>0</v>
      </c>
      <c r="E2">
        <v>13.134</v>
      </c>
      <c r="G2">
        <v>26.408999999999999</v>
      </c>
      <c r="I2">
        <f>D2*60+E2</f>
        <v>13.134</v>
      </c>
      <c r="J2">
        <f>60*F2+G2</f>
        <v>26.408999999999999</v>
      </c>
      <c r="K2">
        <f>J2-I2</f>
        <v>13.274999999999999</v>
      </c>
    </row>
    <row r="3" spans="1:14" hidden="1" x14ac:dyDescent="0.25">
      <c r="B3">
        <v>60</v>
      </c>
      <c r="C3">
        <v>312</v>
      </c>
      <c r="E3">
        <v>36.420999999999999</v>
      </c>
      <c r="G3">
        <v>48.024000000000001</v>
      </c>
      <c r="I3">
        <f t="shared" ref="I3:I42" si="0">D3*60+E3</f>
        <v>36.420999999999999</v>
      </c>
      <c r="J3">
        <f t="shared" ref="J3:J42" si="1">60*F3+G3</f>
        <v>48.024000000000001</v>
      </c>
      <c r="K3">
        <f t="shared" ref="K3:K42" si="2">J3-I3</f>
        <v>11.603000000000002</v>
      </c>
    </row>
    <row r="4" spans="1:14" x14ac:dyDescent="0.25">
      <c r="A4">
        <v>1</v>
      </c>
      <c r="B4">
        <v>194</v>
      </c>
      <c r="C4">
        <v>689</v>
      </c>
      <c r="D4">
        <v>1</v>
      </c>
      <c r="E4">
        <v>13.792</v>
      </c>
      <c r="F4">
        <v>1</v>
      </c>
      <c r="G4">
        <v>28.228000000000002</v>
      </c>
      <c r="I4">
        <f t="shared" si="0"/>
        <v>73.792000000000002</v>
      </c>
      <c r="J4">
        <f t="shared" si="1"/>
        <v>88.228000000000009</v>
      </c>
      <c r="K4">
        <f t="shared" si="2"/>
        <v>14.436000000000007</v>
      </c>
    </row>
    <row r="5" spans="1:14" hidden="1" x14ac:dyDescent="0.25">
      <c r="B5">
        <v>61</v>
      </c>
      <c r="C5">
        <v>317</v>
      </c>
      <c r="D5">
        <v>1</v>
      </c>
      <c r="E5">
        <v>36.738</v>
      </c>
      <c r="F5">
        <v>1</v>
      </c>
      <c r="G5">
        <v>49.024999999999999</v>
      </c>
      <c r="I5">
        <f t="shared" si="0"/>
        <v>96.738</v>
      </c>
      <c r="J5">
        <f t="shared" si="1"/>
        <v>109.02500000000001</v>
      </c>
      <c r="K5">
        <f t="shared" si="2"/>
        <v>12.287000000000006</v>
      </c>
    </row>
    <row r="6" spans="1:14" x14ac:dyDescent="0.25">
      <c r="A6">
        <v>1</v>
      </c>
      <c r="B6">
        <v>193</v>
      </c>
      <c r="C6">
        <v>686</v>
      </c>
      <c r="D6">
        <v>2</v>
      </c>
      <c r="E6">
        <v>14.413</v>
      </c>
      <c r="F6">
        <v>2</v>
      </c>
      <c r="G6">
        <v>29.443000000000001</v>
      </c>
      <c r="I6">
        <f t="shared" si="0"/>
        <v>134.41300000000001</v>
      </c>
      <c r="J6">
        <f t="shared" si="1"/>
        <v>149.44300000000001</v>
      </c>
      <c r="K6">
        <f t="shared" si="2"/>
        <v>15.030000000000001</v>
      </c>
    </row>
    <row r="7" spans="1:14" hidden="1" x14ac:dyDescent="0.25">
      <c r="B7">
        <v>62</v>
      </c>
      <c r="C7">
        <v>320</v>
      </c>
      <c r="D7">
        <v>2</v>
      </c>
      <c r="E7">
        <v>36.918999999999997</v>
      </c>
      <c r="F7">
        <v>2</v>
      </c>
      <c r="G7">
        <v>49.756999999999998</v>
      </c>
      <c r="I7">
        <f t="shared" si="0"/>
        <v>156.91899999999998</v>
      </c>
      <c r="J7">
        <f t="shared" si="1"/>
        <v>169.75700000000001</v>
      </c>
      <c r="K7">
        <f t="shared" si="2"/>
        <v>12.838000000000022</v>
      </c>
    </row>
    <row r="8" spans="1:14" x14ac:dyDescent="0.25">
      <c r="A8">
        <v>1</v>
      </c>
      <c r="B8">
        <v>192</v>
      </c>
      <c r="C8">
        <v>682</v>
      </c>
      <c r="D8">
        <v>3</v>
      </c>
      <c r="E8">
        <v>15.266</v>
      </c>
      <c r="F8">
        <v>3</v>
      </c>
      <c r="G8">
        <v>31.709</v>
      </c>
      <c r="I8">
        <f t="shared" si="0"/>
        <v>195.26599999999999</v>
      </c>
      <c r="J8">
        <f t="shared" si="1"/>
        <v>211.709</v>
      </c>
      <c r="K8">
        <f t="shared" si="2"/>
        <v>16.443000000000012</v>
      </c>
    </row>
    <row r="9" spans="1:14" hidden="1" x14ac:dyDescent="0.25">
      <c r="B9">
        <v>63</v>
      </c>
      <c r="C9">
        <v>324</v>
      </c>
      <c r="D9">
        <v>3</v>
      </c>
      <c r="E9">
        <v>37.299999999999997</v>
      </c>
      <c r="F9">
        <v>3</v>
      </c>
      <c r="G9">
        <v>50.881999999999998</v>
      </c>
      <c r="I9">
        <f t="shared" si="0"/>
        <v>217.3</v>
      </c>
      <c r="J9">
        <f t="shared" si="1"/>
        <v>230.88200000000001</v>
      </c>
      <c r="K9">
        <f t="shared" si="2"/>
        <v>13.581999999999994</v>
      </c>
    </row>
    <row r="10" spans="1:14" x14ac:dyDescent="0.25">
      <c r="A10">
        <v>1</v>
      </c>
      <c r="B10">
        <v>191</v>
      </c>
      <c r="C10">
        <v>688</v>
      </c>
      <c r="D10">
        <v>4</v>
      </c>
      <c r="E10">
        <v>14.768000000000001</v>
      </c>
      <c r="F10">
        <v>4</v>
      </c>
      <c r="G10">
        <v>29.27</v>
      </c>
      <c r="I10">
        <f t="shared" si="0"/>
        <v>254.768</v>
      </c>
      <c r="J10">
        <f t="shared" si="1"/>
        <v>269.27</v>
      </c>
      <c r="K10">
        <f t="shared" si="2"/>
        <v>14.501999999999981</v>
      </c>
    </row>
    <row r="11" spans="1:14" hidden="1" x14ac:dyDescent="0.25">
      <c r="B11">
        <v>64</v>
      </c>
      <c r="C11">
        <v>318</v>
      </c>
      <c r="D11">
        <v>4</v>
      </c>
      <c r="E11">
        <v>37.375</v>
      </c>
      <c r="F11">
        <v>4</v>
      </c>
      <c r="G11">
        <v>49.768999999999998</v>
      </c>
      <c r="I11">
        <f t="shared" si="0"/>
        <v>277.375</v>
      </c>
      <c r="J11">
        <f t="shared" si="1"/>
        <v>289.76900000000001</v>
      </c>
      <c r="K11">
        <f t="shared" si="2"/>
        <v>12.394000000000005</v>
      </c>
    </row>
    <row r="12" spans="1:14" x14ac:dyDescent="0.25">
      <c r="A12">
        <v>1</v>
      </c>
      <c r="B12">
        <v>190</v>
      </c>
      <c r="C12">
        <v>683</v>
      </c>
      <c r="D12">
        <v>5</v>
      </c>
      <c r="E12">
        <v>15.635999999999999</v>
      </c>
      <c r="F12">
        <v>5</v>
      </c>
      <c r="G12">
        <v>31.57</v>
      </c>
      <c r="I12">
        <f t="shared" si="0"/>
        <v>315.63600000000002</v>
      </c>
      <c r="J12">
        <f t="shared" si="1"/>
        <v>331.57</v>
      </c>
      <c r="K12">
        <f t="shared" si="2"/>
        <v>15.933999999999969</v>
      </c>
    </row>
    <row r="13" spans="1:14" hidden="1" x14ac:dyDescent="0.25">
      <c r="B13">
        <v>65</v>
      </c>
      <c r="C13">
        <v>322</v>
      </c>
      <c r="D13">
        <v>5</v>
      </c>
      <c r="E13">
        <v>37.655999999999999</v>
      </c>
      <c r="F13">
        <v>5</v>
      </c>
      <c r="G13">
        <v>50.774999999999999</v>
      </c>
      <c r="I13">
        <f t="shared" si="0"/>
        <v>337.65600000000001</v>
      </c>
      <c r="J13">
        <f t="shared" si="1"/>
        <v>350.77499999999998</v>
      </c>
      <c r="K13">
        <f t="shared" si="2"/>
        <v>13.118999999999971</v>
      </c>
    </row>
    <row r="14" spans="1:14" x14ac:dyDescent="0.25">
      <c r="A14">
        <v>1</v>
      </c>
      <c r="B14">
        <v>189</v>
      </c>
      <c r="C14">
        <v>681</v>
      </c>
      <c r="D14">
        <v>6</v>
      </c>
      <c r="E14">
        <v>16.504999999999999</v>
      </c>
      <c r="F14">
        <v>6</v>
      </c>
      <c r="G14">
        <v>33.167999999999999</v>
      </c>
      <c r="I14">
        <f t="shared" si="0"/>
        <v>376.505</v>
      </c>
      <c r="J14">
        <f t="shared" si="1"/>
        <v>393.16800000000001</v>
      </c>
      <c r="K14">
        <f t="shared" si="2"/>
        <v>16.663000000000011</v>
      </c>
    </row>
    <row r="15" spans="1:14" hidden="1" x14ac:dyDescent="0.25">
      <c r="B15">
        <v>66</v>
      </c>
      <c r="C15">
        <v>325</v>
      </c>
      <c r="D15">
        <v>6</v>
      </c>
      <c r="E15">
        <v>37.905999999999999</v>
      </c>
      <c r="F15">
        <v>6</v>
      </c>
      <c r="G15">
        <v>51.576999999999998</v>
      </c>
      <c r="I15">
        <f t="shared" si="0"/>
        <v>397.90600000000001</v>
      </c>
      <c r="J15">
        <f t="shared" si="1"/>
        <v>411.577</v>
      </c>
      <c r="K15">
        <f t="shared" si="2"/>
        <v>13.670999999999992</v>
      </c>
    </row>
    <row r="16" spans="1:14" x14ac:dyDescent="0.25">
      <c r="A16">
        <v>1</v>
      </c>
      <c r="B16">
        <v>188</v>
      </c>
      <c r="C16">
        <v>676</v>
      </c>
      <c r="D16">
        <v>7</v>
      </c>
      <c r="E16">
        <v>17.094999999999999</v>
      </c>
      <c r="F16">
        <v>7</v>
      </c>
      <c r="G16">
        <v>35.466999999999999</v>
      </c>
      <c r="I16">
        <f t="shared" si="0"/>
        <v>437.09500000000003</v>
      </c>
      <c r="J16">
        <f t="shared" si="1"/>
        <v>455.46699999999998</v>
      </c>
      <c r="K16">
        <f t="shared" si="2"/>
        <v>18.371999999999957</v>
      </c>
    </row>
    <row r="17" spans="1:15" hidden="1" x14ac:dyDescent="0.25">
      <c r="B17">
        <v>67</v>
      </c>
      <c r="C17">
        <v>330</v>
      </c>
      <c r="D17">
        <v>7</v>
      </c>
      <c r="E17">
        <v>38.097999999999999</v>
      </c>
      <c r="F17">
        <v>7</v>
      </c>
      <c r="G17">
        <v>52.664999999999999</v>
      </c>
      <c r="I17">
        <f t="shared" si="0"/>
        <v>458.09800000000001</v>
      </c>
      <c r="J17">
        <f t="shared" si="1"/>
        <v>472.66500000000002</v>
      </c>
      <c r="K17">
        <f t="shared" si="2"/>
        <v>14.567000000000007</v>
      </c>
    </row>
    <row r="18" spans="1:15" x14ac:dyDescent="0.25">
      <c r="A18">
        <v>1</v>
      </c>
      <c r="B18">
        <v>187</v>
      </c>
      <c r="C18">
        <v>675</v>
      </c>
      <c r="D18">
        <v>8</v>
      </c>
      <c r="E18">
        <v>17.693000000000001</v>
      </c>
      <c r="F18">
        <v>8</v>
      </c>
      <c r="G18">
        <v>36.470999999999997</v>
      </c>
      <c r="I18">
        <f t="shared" si="0"/>
        <v>497.69299999999998</v>
      </c>
      <c r="J18">
        <f t="shared" si="1"/>
        <v>516.471</v>
      </c>
      <c r="K18">
        <f t="shared" si="2"/>
        <v>18.77800000000002</v>
      </c>
      <c r="M18">
        <v>49.411000000000001</v>
      </c>
      <c r="N18">
        <v>68.613</v>
      </c>
    </row>
    <row r="19" spans="1:15" hidden="1" x14ac:dyDescent="0.25">
      <c r="B19">
        <v>68</v>
      </c>
      <c r="C19">
        <v>331</v>
      </c>
      <c r="D19">
        <v>8</v>
      </c>
      <c r="E19">
        <v>38.375999999999998</v>
      </c>
      <c r="F19">
        <v>8</v>
      </c>
      <c r="G19">
        <v>53</v>
      </c>
      <c r="I19">
        <f t="shared" si="0"/>
        <v>518.37599999999998</v>
      </c>
      <c r="J19">
        <f t="shared" si="1"/>
        <v>533</v>
      </c>
      <c r="K19">
        <f t="shared" si="2"/>
        <v>14.624000000000024</v>
      </c>
      <c r="M19">
        <v>78.152000000000001</v>
      </c>
      <c r="N19">
        <v>93.462000000000003</v>
      </c>
    </row>
    <row r="20" spans="1:15" x14ac:dyDescent="0.25">
      <c r="A20">
        <v>1</v>
      </c>
      <c r="B20">
        <v>186</v>
      </c>
      <c r="C20">
        <v>670</v>
      </c>
      <c r="D20">
        <v>2</v>
      </c>
      <c r="E20">
        <v>6.532</v>
      </c>
      <c r="F20">
        <v>2</v>
      </c>
      <c r="G20">
        <v>27.716999999999999</v>
      </c>
      <c r="I20">
        <f t="shared" si="0"/>
        <v>126.532</v>
      </c>
      <c r="J20">
        <f t="shared" si="1"/>
        <v>147.71699999999998</v>
      </c>
      <c r="K20">
        <f t="shared" si="2"/>
        <v>21.184999999999988</v>
      </c>
    </row>
    <row r="21" spans="1:15" hidden="1" x14ac:dyDescent="0.25">
      <c r="B21">
        <v>69</v>
      </c>
      <c r="C21">
        <v>335</v>
      </c>
      <c r="D21">
        <v>2</v>
      </c>
      <c r="E21">
        <v>34.441000000000003</v>
      </c>
      <c r="F21">
        <v>2</v>
      </c>
      <c r="G21">
        <v>59.923000000000002</v>
      </c>
      <c r="I21">
        <f t="shared" si="0"/>
        <v>154.441</v>
      </c>
      <c r="J21">
        <f t="shared" si="1"/>
        <v>179.923</v>
      </c>
      <c r="K21">
        <f t="shared" si="2"/>
        <v>25.481999999999999</v>
      </c>
    </row>
    <row r="22" spans="1:15" x14ac:dyDescent="0.25">
      <c r="A22">
        <v>1</v>
      </c>
      <c r="B22">
        <v>185</v>
      </c>
      <c r="C22">
        <v>668</v>
      </c>
      <c r="D22">
        <v>3</v>
      </c>
      <c r="E22">
        <v>23.981999999999999</v>
      </c>
      <c r="F22">
        <v>3</v>
      </c>
      <c r="G22">
        <v>46.036000000000001</v>
      </c>
      <c r="I22">
        <f t="shared" si="0"/>
        <v>203.982</v>
      </c>
      <c r="J22">
        <f t="shared" si="1"/>
        <v>226.036</v>
      </c>
      <c r="K22">
        <f t="shared" si="2"/>
        <v>22.054000000000002</v>
      </c>
    </row>
    <row r="23" spans="1:15" hidden="1" x14ac:dyDescent="0.25">
      <c r="B23">
        <v>70</v>
      </c>
      <c r="C23">
        <v>338</v>
      </c>
      <c r="D23">
        <v>3</v>
      </c>
      <c r="E23">
        <v>50.866999999999997</v>
      </c>
      <c r="F23">
        <v>4</v>
      </c>
      <c r="G23">
        <v>7.9020000000000001</v>
      </c>
      <c r="I23">
        <f t="shared" si="0"/>
        <v>230.86699999999999</v>
      </c>
      <c r="J23">
        <f t="shared" si="1"/>
        <v>247.90199999999999</v>
      </c>
      <c r="K23">
        <f t="shared" si="2"/>
        <v>17.034999999999997</v>
      </c>
    </row>
    <row r="24" spans="1:15" x14ac:dyDescent="0.25">
      <c r="A24">
        <v>1</v>
      </c>
      <c r="B24">
        <v>184</v>
      </c>
      <c r="C24">
        <v>663</v>
      </c>
      <c r="D24">
        <v>4</v>
      </c>
      <c r="E24">
        <v>41.155999999999999</v>
      </c>
      <c r="F24">
        <v>5</v>
      </c>
      <c r="G24">
        <v>5.758</v>
      </c>
      <c r="I24">
        <f t="shared" si="0"/>
        <v>281.15600000000001</v>
      </c>
      <c r="J24">
        <f t="shared" si="1"/>
        <v>305.75799999999998</v>
      </c>
      <c r="K24">
        <f t="shared" si="2"/>
        <v>24.601999999999975</v>
      </c>
    </row>
    <row r="25" spans="1:15" hidden="1" x14ac:dyDescent="0.25">
      <c r="B25">
        <v>71</v>
      </c>
      <c r="C25">
        <v>342</v>
      </c>
      <c r="D25">
        <v>5</v>
      </c>
      <c r="E25">
        <v>8.2460000000000004</v>
      </c>
      <c r="F25">
        <v>5</v>
      </c>
      <c r="G25">
        <v>26.228999999999999</v>
      </c>
      <c r="I25">
        <f t="shared" si="0"/>
        <v>308.24599999999998</v>
      </c>
      <c r="J25">
        <f t="shared" si="1"/>
        <v>326.22899999999998</v>
      </c>
      <c r="K25">
        <f t="shared" si="2"/>
        <v>17.983000000000004</v>
      </c>
    </row>
    <row r="26" spans="1:15" x14ac:dyDescent="0.25">
      <c r="A26">
        <v>1</v>
      </c>
      <c r="B26">
        <v>183</v>
      </c>
      <c r="C26">
        <v>663</v>
      </c>
      <c r="D26">
        <v>5</v>
      </c>
      <c r="E26">
        <v>59.344000000000001</v>
      </c>
      <c r="F26">
        <v>6</v>
      </c>
      <c r="G26">
        <v>23.501000000000001</v>
      </c>
      <c r="I26">
        <f t="shared" si="0"/>
        <v>359.34399999999999</v>
      </c>
      <c r="J26">
        <f t="shared" si="1"/>
        <v>383.50099999999998</v>
      </c>
      <c r="K26">
        <f t="shared" si="2"/>
        <v>24.156999999999982</v>
      </c>
      <c r="M26">
        <v>17.748999999999999</v>
      </c>
      <c r="N26">
        <v>41.856000000000002</v>
      </c>
    </row>
    <row r="27" spans="1:15" hidden="1" x14ac:dyDescent="0.25">
      <c r="B27">
        <v>72</v>
      </c>
      <c r="C27">
        <v>342</v>
      </c>
      <c r="D27">
        <v>6</v>
      </c>
      <c r="E27">
        <v>26.576000000000001</v>
      </c>
      <c r="F27">
        <v>6</v>
      </c>
      <c r="G27">
        <v>44.664999999999999</v>
      </c>
      <c r="I27">
        <f t="shared" si="0"/>
        <v>386.57600000000002</v>
      </c>
      <c r="J27">
        <f t="shared" si="1"/>
        <v>404.66500000000002</v>
      </c>
      <c r="K27">
        <f t="shared" si="2"/>
        <v>18.088999999999999</v>
      </c>
      <c r="M27">
        <v>47.036999999999999</v>
      </c>
      <c r="N27">
        <v>65.272999999999996</v>
      </c>
    </row>
    <row r="28" spans="1:15" x14ac:dyDescent="0.25">
      <c r="A28">
        <v>1</v>
      </c>
      <c r="B28">
        <v>182</v>
      </c>
      <c r="C28">
        <v>659</v>
      </c>
      <c r="D28">
        <v>7</v>
      </c>
      <c r="E28">
        <v>18.995000000000001</v>
      </c>
      <c r="F28">
        <v>7</v>
      </c>
      <c r="G28">
        <v>45.856999999999999</v>
      </c>
      <c r="I28">
        <f t="shared" si="0"/>
        <v>438.995</v>
      </c>
      <c r="J28">
        <f t="shared" si="1"/>
        <v>465.85699999999997</v>
      </c>
      <c r="K28">
        <f t="shared" si="2"/>
        <v>26.861999999999966</v>
      </c>
      <c r="M28">
        <v>102.67400000000001</v>
      </c>
      <c r="N28">
        <v>129.64599999999999</v>
      </c>
    </row>
    <row r="29" spans="1:15" hidden="1" x14ac:dyDescent="0.25">
      <c r="B29">
        <v>73</v>
      </c>
      <c r="C29">
        <v>347</v>
      </c>
      <c r="D29" s="6">
        <v>7</v>
      </c>
      <c r="E29" s="6">
        <v>44.859000000000002</v>
      </c>
      <c r="F29" s="6">
        <v>8</v>
      </c>
      <c r="G29" s="6">
        <v>4.4880000000000004</v>
      </c>
      <c r="I29">
        <f t="shared" si="0"/>
        <v>464.85899999999998</v>
      </c>
      <c r="J29">
        <f t="shared" si="1"/>
        <v>484.488</v>
      </c>
      <c r="K29">
        <f t="shared" si="2"/>
        <v>19.629000000000019</v>
      </c>
      <c r="M29" s="7">
        <v>131.51599999999999</v>
      </c>
      <c r="N29" s="7">
        <v>151.05099999999999</v>
      </c>
      <c r="O29">
        <f>N29-M29</f>
        <v>19.534999999999997</v>
      </c>
    </row>
    <row r="30" spans="1:15" x14ac:dyDescent="0.25">
      <c r="A30">
        <v>1</v>
      </c>
      <c r="B30">
        <v>181</v>
      </c>
      <c r="C30">
        <v>656</v>
      </c>
      <c r="D30">
        <v>3</v>
      </c>
      <c r="E30">
        <v>17.945</v>
      </c>
      <c r="F30">
        <v>3</v>
      </c>
      <c r="G30">
        <v>46.274999999999999</v>
      </c>
      <c r="I30">
        <f t="shared" si="0"/>
        <v>197.94499999999999</v>
      </c>
      <c r="J30">
        <f t="shared" si="1"/>
        <v>226.27500000000001</v>
      </c>
      <c r="K30">
        <f t="shared" si="2"/>
        <v>28.330000000000013</v>
      </c>
    </row>
    <row r="31" spans="1:15" hidden="1" x14ac:dyDescent="0.25">
      <c r="B31">
        <v>74</v>
      </c>
      <c r="C31">
        <v>349</v>
      </c>
      <c r="D31">
        <v>3</v>
      </c>
      <c r="E31">
        <v>51.776000000000003</v>
      </c>
      <c r="F31">
        <v>4</v>
      </c>
      <c r="G31">
        <v>12.304</v>
      </c>
      <c r="I31">
        <f t="shared" si="0"/>
        <v>231.77600000000001</v>
      </c>
      <c r="J31">
        <f t="shared" si="1"/>
        <v>252.304</v>
      </c>
      <c r="K31">
        <f t="shared" si="2"/>
        <v>20.527999999999992</v>
      </c>
    </row>
    <row r="32" spans="1:15" x14ac:dyDescent="0.25">
      <c r="A32">
        <v>1</v>
      </c>
      <c r="B32">
        <v>180</v>
      </c>
      <c r="C32">
        <v>652</v>
      </c>
      <c r="D32">
        <v>4</v>
      </c>
      <c r="E32">
        <v>56.356999999999999</v>
      </c>
      <c r="F32">
        <v>5</v>
      </c>
      <c r="G32">
        <v>27.111000000000001</v>
      </c>
      <c r="I32">
        <f t="shared" si="0"/>
        <v>296.35699999999997</v>
      </c>
      <c r="J32">
        <f t="shared" si="1"/>
        <v>327.11099999999999</v>
      </c>
      <c r="K32">
        <f t="shared" si="2"/>
        <v>30.754000000000019</v>
      </c>
    </row>
    <row r="33" spans="1:11" hidden="1" x14ac:dyDescent="0.25">
      <c r="B33">
        <v>75</v>
      </c>
      <c r="C33">
        <v>354</v>
      </c>
      <c r="D33">
        <v>5</v>
      </c>
      <c r="E33">
        <v>26.786000000000001</v>
      </c>
      <c r="F33">
        <v>5</v>
      </c>
      <c r="G33">
        <v>49.643999999999998</v>
      </c>
      <c r="I33">
        <f t="shared" si="0"/>
        <v>326.786</v>
      </c>
      <c r="J33">
        <f t="shared" si="1"/>
        <v>349.64400000000001</v>
      </c>
      <c r="K33">
        <f t="shared" si="2"/>
        <v>22.858000000000004</v>
      </c>
    </row>
    <row r="34" spans="1:11" x14ac:dyDescent="0.25">
      <c r="A34">
        <v>1</v>
      </c>
      <c r="B34">
        <v>179</v>
      </c>
      <c r="C34">
        <v>650</v>
      </c>
      <c r="D34">
        <v>8</v>
      </c>
      <c r="E34">
        <v>1.526</v>
      </c>
      <c r="F34">
        <v>8</v>
      </c>
      <c r="G34">
        <v>34.506999999999998</v>
      </c>
      <c r="I34">
        <f t="shared" si="0"/>
        <v>481.52600000000001</v>
      </c>
      <c r="J34">
        <f t="shared" si="1"/>
        <v>514.50699999999995</v>
      </c>
      <c r="K34">
        <f t="shared" si="2"/>
        <v>32.980999999999938</v>
      </c>
    </row>
    <row r="35" spans="1:11" hidden="1" x14ac:dyDescent="0.25">
      <c r="B35">
        <v>76</v>
      </c>
      <c r="C35">
        <v>355</v>
      </c>
      <c r="D35">
        <v>8</v>
      </c>
      <c r="E35">
        <v>50.11</v>
      </c>
      <c r="F35">
        <v>9</v>
      </c>
      <c r="G35">
        <v>13.502000000000001</v>
      </c>
      <c r="I35">
        <f t="shared" si="0"/>
        <v>530.11</v>
      </c>
      <c r="J35">
        <f t="shared" si="1"/>
        <v>553.50199999999995</v>
      </c>
      <c r="K35">
        <f t="shared" si="2"/>
        <v>23.391999999999939</v>
      </c>
    </row>
    <row r="36" spans="1:11" x14ac:dyDescent="0.25">
      <c r="A36">
        <v>1</v>
      </c>
      <c r="B36">
        <v>178</v>
      </c>
      <c r="C36">
        <v>646</v>
      </c>
      <c r="D36">
        <v>10</v>
      </c>
      <c r="E36">
        <v>15.119</v>
      </c>
      <c r="F36">
        <v>10</v>
      </c>
      <c r="G36">
        <v>52.171999999999997</v>
      </c>
      <c r="I36">
        <f t="shared" si="0"/>
        <v>615.11900000000003</v>
      </c>
      <c r="J36">
        <f t="shared" si="1"/>
        <v>652.17200000000003</v>
      </c>
      <c r="K36">
        <f t="shared" si="2"/>
        <v>37.052999999999997</v>
      </c>
    </row>
    <row r="37" spans="1:11" hidden="1" x14ac:dyDescent="0.25">
      <c r="B37">
        <v>77</v>
      </c>
      <c r="C37">
        <v>360</v>
      </c>
      <c r="D37">
        <v>11</v>
      </c>
      <c r="E37">
        <v>3.7490000000000001</v>
      </c>
      <c r="F37">
        <v>11</v>
      </c>
      <c r="G37">
        <v>29.207999999999998</v>
      </c>
      <c r="I37">
        <f t="shared" si="0"/>
        <v>663.74900000000002</v>
      </c>
      <c r="J37">
        <f t="shared" si="1"/>
        <v>689.20799999999997</v>
      </c>
      <c r="K37">
        <f t="shared" si="2"/>
        <v>25.458999999999946</v>
      </c>
    </row>
    <row r="38" spans="1:11" x14ac:dyDescent="0.25">
      <c r="A38">
        <v>1</v>
      </c>
      <c r="B38">
        <v>177</v>
      </c>
      <c r="C38">
        <v>643</v>
      </c>
      <c r="D38">
        <v>12</v>
      </c>
      <c r="E38">
        <v>30.99</v>
      </c>
      <c r="F38">
        <v>13</v>
      </c>
      <c r="G38">
        <v>10.385999999999999</v>
      </c>
      <c r="I38">
        <f t="shared" si="0"/>
        <v>750.99</v>
      </c>
      <c r="J38">
        <f t="shared" si="1"/>
        <v>790.38599999999997</v>
      </c>
      <c r="K38">
        <f t="shared" si="2"/>
        <v>39.395999999999958</v>
      </c>
    </row>
    <row r="39" spans="1:11" hidden="1" x14ac:dyDescent="0.25">
      <c r="B39">
        <v>78</v>
      </c>
      <c r="C39">
        <v>362</v>
      </c>
      <c r="D39">
        <v>13</v>
      </c>
      <c r="E39">
        <v>19.315000000000001</v>
      </c>
      <c r="F39">
        <v>13</v>
      </c>
      <c r="G39">
        <v>45.933999999999997</v>
      </c>
      <c r="I39">
        <f t="shared" si="0"/>
        <v>799.31500000000005</v>
      </c>
      <c r="J39">
        <f t="shared" si="1"/>
        <v>825.93399999999997</v>
      </c>
      <c r="K39">
        <f t="shared" si="2"/>
        <v>26.618999999999915</v>
      </c>
    </row>
    <row r="40" spans="1:11" x14ac:dyDescent="0.25">
      <c r="A40">
        <v>1</v>
      </c>
      <c r="B40">
        <v>176</v>
      </c>
      <c r="C40">
        <v>639</v>
      </c>
      <c r="D40">
        <v>14</v>
      </c>
      <c r="E40">
        <v>50.261000000000003</v>
      </c>
      <c r="F40">
        <v>15</v>
      </c>
      <c r="G40">
        <v>35.293999999999997</v>
      </c>
      <c r="I40">
        <f t="shared" si="0"/>
        <v>890.26099999999997</v>
      </c>
      <c r="J40">
        <f t="shared" si="1"/>
        <v>935.29399999999998</v>
      </c>
      <c r="K40">
        <f t="shared" si="2"/>
        <v>45.033000000000015</v>
      </c>
    </row>
    <row r="41" spans="1:11" hidden="1" x14ac:dyDescent="0.25">
      <c r="B41">
        <v>79</v>
      </c>
      <c r="C41">
        <v>367</v>
      </c>
      <c r="D41">
        <v>15</v>
      </c>
      <c r="E41">
        <v>35.293999999999997</v>
      </c>
      <c r="F41">
        <v>16</v>
      </c>
      <c r="G41">
        <v>5.5149999999999997</v>
      </c>
      <c r="I41">
        <f t="shared" si="0"/>
        <v>935.29399999999998</v>
      </c>
      <c r="J41">
        <f t="shared" si="1"/>
        <v>965.51499999999999</v>
      </c>
      <c r="K41">
        <f t="shared" si="2"/>
        <v>30.221000000000004</v>
      </c>
    </row>
    <row r="42" spans="1:11" x14ac:dyDescent="0.25">
      <c r="A42">
        <v>1</v>
      </c>
      <c r="B42">
        <v>175</v>
      </c>
      <c r="D42">
        <v>17</v>
      </c>
      <c r="E42">
        <v>8.1419999999999995</v>
      </c>
      <c r="F42">
        <v>17</v>
      </c>
      <c r="G42">
        <v>51.158000000000001</v>
      </c>
      <c r="I42">
        <f t="shared" si="0"/>
        <v>1028.1420000000001</v>
      </c>
      <c r="J42">
        <f t="shared" si="1"/>
        <v>1071.1579999999999</v>
      </c>
      <c r="K42">
        <f t="shared" si="2"/>
        <v>43.015999999999849</v>
      </c>
    </row>
    <row r="45" spans="1:11" x14ac:dyDescent="0.25">
      <c r="B45">
        <v>249</v>
      </c>
      <c r="C45">
        <v>855</v>
      </c>
      <c r="D45">
        <v>0</v>
      </c>
      <c r="E45">
        <v>31.37</v>
      </c>
      <c r="F45">
        <v>0</v>
      </c>
      <c r="G45">
        <v>33.088000000000001</v>
      </c>
      <c r="I45">
        <f t="shared" ref="I45:I46" si="3">D45*60+E45</f>
        <v>31.37</v>
      </c>
      <c r="J45">
        <f t="shared" ref="J45:J46" si="4">60*F45+G45</f>
        <v>33.088000000000001</v>
      </c>
      <c r="K45">
        <f t="shared" ref="K45:K46" si="5">J45-I45</f>
        <v>1.718</v>
      </c>
    </row>
    <row r="46" spans="1:11" x14ac:dyDescent="0.25">
      <c r="B46">
        <v>6</v>
      </c>
      <c r="C46">
        <v>151</v>
      </c>
      <c r="D46">
        <v>0</v>
      </c>
      <c r="E46">
        <v>40.539000000000001</v>
      </c>
      <c r="F46">
        <v>0</v>
      </c>
      <c r="G46">
        <v>42.512</v>
      </c>
      <c r="I46">
        <f t="shared" si="3"/>
        <v>40.539000000000001</v>
      </c>
      <c r="J46">
        <f t="shared" si="4"/>
        <v>42.512</v>
      </c>
      <c r="K46">
        <f t="shared" si="5"/>
        <v>1.972999999999999</v>
      </c>
    </row>
    <row r="52" spans="1:80" x14ac:dyDescent="0.25">
      <c r="A52" s="8" t="s">
        <v>25</v>
      </c>
    </row>
    <row r="57" spans="1:80" x14ac:dyDescent="0.25">
      <c r="A57" s="3" t="s">
        <v>27</v>
      </c>
    </row>
    <row r="58" spans="1:80" x14ac:dyDescent="0.25">
      <c r="A58">
        <v>128</v>
      </c>
      <c r="B58">
        <v>133</v>
      </c>
      <c r="C58">
        <v>135</v>
      </c>
      <c r="D58">
        <v>140</v>
      </c>
      <c r="E58">
        <v>141</v>
      </c>
      <c r="F58">
        <v>146</v>
      </c>
      <c r="G58">
        <v>148</v>
      </c>
      <c r="H58">
        <v>153</v>
      </c>
      <c r="I58">
        <v>153</v>
      </c>
      <c r="J58">
        <v>157</v>
      </c>
      <c r="K58">
        <v>160</v>
      </c>
      <c r="L58">
        <v>164</v>
      </c>
      <c r="M58">
        <v>166</v>
      </c>
      <c r="N58">
        <v>170</v>
      </c>
      <c r="O58">
        <v>173</v>
      </c>
      <c r="P58">
        <v>176</v>
      </c>
      <c r="Q58">
        <v>178</v>
      </c>
      <c r="R58">
        <v>181</v>
      </c>
      <c r="S58">
        <v>183</v>
      </c>
      <c r="T58">
        <v>188</v>
      </c>
      <c r="U58">
        <v>189</v>
      </c>
      <c r="V58">
        <v>194</v>
      </c>
      <c r="W58">
        <v>196</v>
      </c>
      <c r="X58">
        <v>201</v>
      </c>
      <c r="Y58">
        <v>201</v>
      </c>
      <c r="Z58">
        <v>206</v>
      </c>
      <c r="AA58">
        <v>208</v>
      </c>
      <c r="AB58">
        <v>213</v>
      </c>
      <c r="AC58">
        <v>214</v>
      </c>
      <c r="AD58">
        <v>218</v>
      </c>
      <c r="AE58">
        <v>221</v>
      </c>
      <c r="AF58">
        <v>223</v>
      </c>
      <c r="AG58">
        <v>226</v>
      </c>
      <c r="AH58">
        <v>227</v>
      </c>
      <c r="AI58">
        <v>230</v>
      </c>
      <c r="AJ58">
        <v>234</v>
      </c>
      <c r="AK58">
        <v>235</v>
      </c>
      <c r="AL58">
        <v>240</v>
      </c>
      <c r="AM58">
        <v>243</v>
      </c>
      <c r="AN58">
        <v>247</v>
      </c>
      <c r="AO58">
        <v>247</v>
      </c>
      <c r="AP58">
        <v>252</v>
      </c>
      <c r="AQ58">
        <v>254</v>
      </c>
      <c r="AR58">
        <v>259</v>
      </c>
      <c r="AS58">
        <v>260</v>
      </c>
      <c r="AT58">
        <v>265</v>
      </c>
      <c r="AU58">
        <v>267</v>
      </c>
      <c r="AV58">
        <v>271</v>
      </c>
      <c r="AW58">
        <v>272</v>
      </c>
      <c r="AX58">
        <v>275</v>
      </c>
      <c r="AY58">
        <v>278</v>
      </c>
      <c r="AZ58">
        <v>282</v>
      </c>
      <c r="BA58">
        <v>284</v>
      </c>
      <c r="BB58">
        <v>288</v>
      </c>
      <c r="BC58">
        <v>291</v>
      </c>
      <c r="BD58">
        <v>295</v>
      </c>
      <c r="BE58">
        <v>295</v>
      </c>
      <c r="BF58">
        <v>300</v>
      </c>
      <c r="BG58">
        <v>302</v>
      </c>
      <c r="BH58">
        <v>307</v>
      </c>
      <c r="BI58">
        <v>312</v>
      </c>
      <c r="BJ58">
        <v>317</v>
      </c>
      <c r="BK58">
        <v>318</v>
      </c>
      <c r="BL58">
        <v>320</v>
      </c>
      <c r="BM58">
        <v>322</v>
      </c>
      <c r="BN58">
        <v>324</v>
      </c>
      <c r="BO58">
        <v>325</v>
      </c>
      <c r="BP58">
        <v>330</v>
      </c>
      <c r="BQ58">
        <v>331</v>
      </c>
      <c r="BR58">
        <v>335</v>
      </c>
      <c r="BS58">
        <v>338</v>
      </c>
      <c r="BT58">
        <v>342</v>
      </c>
      <c r="BU58">
        <v>342</v>
      </c>
      <c r="BV58">
        <v>347</v>
      </c>
      <c r="BW58">
        <v>349</v>
      </c>
      <c r="BX58">
        <v>354</v>
      </c>
      <c r="BY58">
        <v>355</v>
      </c>
      <c r="BZ58">
        <v>360</v>
      </c>
      <c r="CA58">
        <v>362</v>
      </c>
      <c r="CB58">
        <v>367</v>
      </c>
    </row>
    <row r="59" spans="1:80" x14ac:dyDescent="0.25">
      <c r="A59">
        <v>56.390977443609017</v>
      </c>
      <c r="B59">
        <v>53.412462908012024</v>
      </c>
      <c r="C59">
        <v>53.827751196172343</v>
      </c>
      <c r="D59">
        <v>50.139275766016667</v>
      </c>
      <c r="E59">
        <v>48.387096774193566</v>
      </c>
      <c r="F59">
        <v>48.727666486193982</v>
      </c>
      <c r="G59">
        <v>47.770700636942664</v>
      </c>
      <c r="H59">
        <v>44.291338582677241</v>
      </c>
      <c r="I59">
        <v>45.918367346938922</v>
      </c>
      <c r="J59">
        <v>42.273367778299288</v>
      </c>
      <c r="K59">
        <v>41.782729805013446</v>
      </c>
      <c r="L59">
        <v>40.268456375838682</v>
      </c>
      <c r="M59">
        <v>40.286481647269312</v>
      </c>
      <c r="N59">
        <v>38.610038610038323</v>
      </c>
      <c r="O59">
        <v>38.006756756756836</v>
      </c>
      <c r="P59">
        <v>36.900369003689711</v>
      </c>
      <c r="Q59">
        <v>35.601265822784931</v>
      </c>
      <c r="R59">
        <v>35.98560575769644</v>
      </c>
      <c r="S59">
        <v>34.682080924855129</v>
      </c>
      <c r="T59">
        <v>32.954961552544233</v>
      </c>
      <c r="U59">
        <v>32.327586206896648</v>
      </c>
      <c r="V59">
        <v>30.99173553719012</v>
      </c>
      <c r="W59">
        <v>30.436252959080214</v>
      </c>
      <c r="X59">
        <v>29.258777633290322</v>
      </c>
      <c r="Y59">
        <v>28.920308483290274</v>
      </c>
      <c r="Z59">
        <v>28.266331658291229</v>
      </c>
      <c r="AA59">
        <v>27.464144034178187</v>
      </c>
      <c r="AB59">
        <v>25.996533795494017</v>
      </c>
      <c r="AC59">
        <v>25.546409310246769</v>
      </c>
      <c r="AD59">
        <v>24.509803921568459</v>
      </c>
      <c r="AE59">
        <v>23.603461841070096</v>
      </c>
      <c r="AF59">
        <v>23.554043444124414</v>
      </c>
      <c r="AG59">
        <v>22.483137646765325</v>
      </c>
      <c r="AH59">
        <v>22.321428571428356</v>
      </c>
      <c r="AI59">
        <v>21.73913043478268</v>
      </c>
      <c r="AJ59">
        <v>20.713463751438304</v>
      </c>
      <c r="AK59">
        <v>20.394289598912255</v>
      </c>
      <c r="AL59">
        <v>19.61211592939663</v>
      </c>
      <c r="AM59">
        <v>18.796992481203411</v>
      </c>
      <c r="AN59">
        <v>18.061408789885391</v>
      </c>
      <c r="AO59">
        <v>17.960486928756854</v>
      </c>
      <c r="AP59">
        <v>16.987542468856166</v>
      </c>
      <c r="AQ59">
        <v>16.492578339747478</v>
      </c>
      <c r="AR59">
        <v>15.592515592515769</v>
      </c>
      <c r="AS59">
        <v>15.527950310558875</v>
      </c>
      <c r="AT59">
        <v>14.600908500973423</v>
      </c>
      <c r="AU59">
        <v>14.14427157001402</v>
      </c>
      <c r="AV59">
        <v>13.467005835702544</v>
      </c>
      <c r="AW59">
        <v>13.365013365013517</v>
      </c>
      <c r="AX59">
        <v>12.794995735001644</v>
      </c>
      <c r="AY59">
        <v>12.271611671666111</v>
      </c>
      <c r="AZ59">
        <v>11.580030880082445</v>
      </c>
      <c r="BA59">
        <v>11.355034065102295</v>
      </c>
      <c r="BB59">
        <v>10.81730769230748</v>
      </c>
      <c r="BC59">
        <v>10.407030527289542</v>
      </c>
      <c r="BD59">
        <v>9.8479045847466793</v>
      </c>
      <c r="BE59">
        <v>9.7582131627452959</v>
      </c>
      <c r="BF59">
        <v>9.4309965419679571</v>
      </c>
      <c r="BG59">
        <v>8.9436549736659146</v>
      </c>
      <c r="BH59">
        <v>8.3853535824093886</v>
      </c>
      <c r="BI59">
        <v>7.7566146686201831</v>
      </c>
      <c r="BJ59">
        <v>7.3248148449580821</v>
      </c>
      <c r="BK59">
        <v>7.2615781829917667</v>
      </c>
      <c r="BL59">
        <v>7.0104377628914039</v>
      </c>
      <c r="BM59">
        <v>6.8602789846787253</v>
      </c>
      <c r="BN59">
        <v>6.6264173170372587</v>
      </c>
      <c r="BO59">
        <v>6.5832784726793978</v>
      </c>
      <c r="BP59">
        <v>6.1783483215487029</v>
      </c>
      <c r="BQ59">
        <v>6.1542669584244978</v>
      </c>
      <c r="BR59">
        <v>3.5319048740287262</v>
      </c>
      <c r="BS59">
        <v>5.2832403874376297</v>
      </c>
      <c r="BT59">
        <v>5.0047266863148518</v>
      </c>
      <c r="BU59">
        <v>4.975399414008514</v>
      </c>
      <c r="BV59">
        <v>4.5850527281063691</v>
      </c>
      <c r="BW59">
        <v>4.3842556508183961</v>
      </c>
      <c r="BX59">
        <v>3.9373523492869009</v>
      </c>
      <c r="BY59">
        <v>3.8474692202462482</v>
      </c>
      <c r="BZ59">
        <v>3.5350956439765975</v>
      </c>
      <c r="CA59">
        <v>3.3810436154626502</v>
      </c>
      <c r="CB59">
        <v>2.9780616127858108</v>
      </c>
    </row>
    <row r="60" spans="1:80" x14ac:dyDescent="0.25">
      <c r="A60" t="s">
        <v>24</v>
      </c>
    </row>
    <row r="61" spans="1:80" ht="309.75" customHeight="1" x14ac:dyDescent="0.25">
      <c r="A61" s="9" t="s">
        <v>26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4" spans="1:80" x14ac:dyDescent="0.25">
      <c r="A64" s="3" t="s">
        <v>28</v>
      </c>
    </row>
    <row r="65" spans="1:20" ht="309.75" customHeight="1" x14ac:dyDescent="0.25">
      <c r="A65" s="9" t="s">
        <v>29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</sheetData>
  <autoFilter ref="A1:K42" xr:uid="{6B9F567F-5CBC-4844-9630-26F1F1D26079}">
    <filterColumn colId="0">
      <customFilters>
        <customFilter operator="notEqual" val=" "/>
      </customFilters>
    </filterColumn>
  </autoFilter>
  <mergeCells count="2">
    <mergeCell ref="A61:T61"/>
    <mergeCell ref="A65:T65"/>
  </mergeCells>
  <hyperlinks>
    <hyperlink ref="A52" r:id="rId1" xr:uid="{53C2CE83-A99C-48F6-907F-6210355BBEA3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777B-A492-4547-B390-5597A2886C69}">
  <dimension ref="A1:B239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0</v>
      </c>
      <c r="B1" t="s">
        <v>30</v>
      </c>
    </row>
    <row r="2" spans="1:2" x14ac:dyDescent="0.25">
      <c r="A2">
        <v>135</v>
      </c>
      <c r="B2">
        <v>1</v>
      </c>
    </row>
    <row r="3" spans="1:2" x14ac:dyDescent="0.25">
      <c r="A3">
        <v>137</v>
      </c>
      <c r="B3">
        <v>2</v>
      </c>
    </row>
    <row r="4" spans="1:2" x14ac:dyDescent="0.25">
      <c r="A4">
        <v>142</v>
      </c>
      <c r="B4">
        <v>3</v>
      </c>
    </row>
    <row r="5" spans="1:2" x14ac:dyDescent="0.25">
      <c r="A5">
        <v>143</v>
      </c>
      <c r="B5">
        <v>4</v>
      </c>
    </row>
    <row r="6" spans="1:2" x14ac:dyDescent="0.25">
      <c r="A6">
        <v>148</v>
      </c>
      <c r="B6">
        <v>5</v>
      </c>
    </row>
    <row r="7" spans="1:2" x14ac:dyDescent="0.25">
      <c r="A7">
        <v>150</v>
      </c>
      <c r="B7">
        <v>6</v>
      </c>
    </row>
    <row r="8" spans="1:2" x14ac:dyDescent="0.25">
      <c r="A8">
        <v>155</v>
      </c>
      <c r="B8">
        <v>7</v>
      </c>
    </row>
    <row r="9" spans="1:2" x14ac:dyDescent="0.25">
      <c r="A9">
        <v>155</v>
      </c>
      <c r="B9">
        <v>8</v>
      </c>
    </row>
    <row r="10" spans="1:2" x14ac:dyDescent="0.25">
      <c r="A10">
        <v>160</v>
      </c>
      <c r="B10">
        <v>9</v>
      </c>
    </row>
    <row r="11" spans="1:2" x14ac:dyDescent="0.25">
      <c r="A11">
        <v>162</v>
      </c>
      <c r="B11">
        <v>10</v>
      </c>
    </row>
    <row r="12" spans="1:2" x14ac:dyDescent="0.25">
      <c r="A12">
        <v>167</v>
      </c>
      <c r="B12">
        <v>11</v>
      </c>
    </row>
    <row r="13" spans="1:2" x14ac:dyDescent="0.25">
      <c r="A13">
        <v>168</v>
      </c>
      <c r="B13">
        <v>12</v>
      </c>
    </row>
    <row r="14" spans="1:2" x14ac:dyDescent="0.25">
      <c r="A14">
        <v>173</v>
      </c>
      <c r="B14">
        <v>13</v>
      </c>
    </row>
    <row r="15" spans="1:2" x14ac:dyDescent="0.25">
      <c r="A15">
        <v>175</v>
      </c>
      <c r="B15">
        <v>14</v>
      </c>
    </row>
    <row r="16" spans="1:2" x14ac:dyDescent="0.25">
      <c r="A16">
        <v>179</v>
      </c>
      <c r="B16">
        <v>16</v>
      </c>
    </row>
    <row r="17" spans="1:2" x14ac:dyDescent="0.25">
      <c r="A17">
        <v>180</v>
      </c>
      <c r="B17">
        <v>15</v>
      </c>
    </row>
    <row r="18" spans="1:2" x14ac:dyDescent="0.25">
      <c r="A18">
        <v>183</v>
      </c>
      <c r="B18">
        <v>17</v>
      </c>
    </row>
    <row r="19" spans="1:2" x14ac:dyDescent="0.25">
      <c r="A19">
        <v>186</v>
      </c>
      <c r="B19">
        <v>18</v>
      </c>
    </row>
    <row r="20" spans="1:2" x14ac:dyDescent="0.25">
      <c r="A20">
        <v>191</v>
      </c>
      <c r="B20">
        <v>19</v>
      </c>
    </row>
    <row r="21" spans="1:2" x14ac:dyDescent="0.25">
      <c r="A21">
        <v>192</v>
      </c>
      <c r="B21">
        <v>20</v>
      </c>
    </row>
    <row r="22" spans="1:2" x14ac:dyDescent="0.25">
      <c r="A22">
        <v>196</v>
      </c>
      <c r="B22">
        <v>21</v>
      </c>
    </row>
    <row r="23" spans="1:2" x14ac:dyDescent="0.25">
      <c r="A23">
        <v>199</v>
      </c>
      <c r="B23">
        <v>22</v>
      </c>
    </row>
    <row r="24" spans="1:2" x14ac:dyDescent="0.25">
      <c r="A24">
        <v>203</v>
      </c>
      <c r="B24">
        <v>24</v>
      </c>
    </row>
    <row r="25" spans="1:2" x14ac:dyDescent="0.25">
      <c r="A25">
        <v>204</v>
      </c>
      <c r="B25">
        <v>23</v>
      </c>
    </row>
    <row r="26" spans="1:2" x14ac:dyDescent="0.25">
      <c r="A26">
        <v>208</v>
      </c>
      <c r="B26">
        <v>25</v>
      </c>
    </row>
    <row r="27" spans="1:2" x14ac:dyDescent="0.25">
      <c r="A27">
        <v>211</v>
      </c>
      <c r="B27">
        <v>26</v>
      </c>
    </row>
    <row r="28" spans="1:2" x14ac:dyDescent="0.25">
      <c r="A28">
        <v>215</v>
      </c>
      <c r="B28">
        <v>27</v>
      </c>
    </row>
    <row r="29" spans="1:2" x14ac:dyDescent="0.25">
      <c r="A29">
        <v>216</v>
      </c>
      <c r="B29">
        <v>28</v>
      </c>
    </row>
    <row r="30" spans="1:2" x14ac:dyDescent="0.25">
      <c r="A30">
        <v>221</v>
      </c>
      <c r="B30">
        <v>29</v>
      </c>
    </row>
    <row r="31" spans="1:2" x14ac:dyDescent="0.25">
      <c r="A31">
        <v>224</v>
      </c>
      <c r="B31">
        <v>30</v>
      </c>
    </row>
    <row r="32" spans="1:2" x14ac:dyDescent="0.25">
      <c r="A32">
        <v>225</v>
      </c>
      <c r="B32">
        <v>32</v>
      </c>
    </row>
    <row r="33" spans="1:2" x14ac:dyDescent="0.25">
      <c r="A33">
        <v>228</v>
      </c>
      <c r="B33">
        <v>31</v>
      </c>
    </row>
    <row r="34" spans="1:2" x14ac:dyDescent="0.25">
      <c r="A34">
        <v>230</v>
      </c>
      <c r="B34">
        <v>33</v>
      </c>
    </row>
    <row r="35" spans="1:2" x14ac:dyDescent="0.25">
      <c r="A35">
        <v>232</v>
      </c>
      <c r="B35">
        <v>34</v>
      </c>
    </row>
    <row r="36" spans="1:2" x14ac:dyDescent="0.25">
      <c r="A36">
        <v>237</v>
      </c>
      <c r="B36">
        <v>35</v>
      </c>
    </row>
    <row r="37" spans="1:2" x14ac:dyDescent="0.25">
      <c r="A37">
        <v>238</v>
      </c>
      <c r="B37">
        <v>36</v>
      </c>
    </row>
    <row r="38" spans="1:2" x14ac:dyDescent="0.25">
      <c r="A38">
        <v>243</v>
      </c>
      <c r="B38">
        <v>37</v>
      </c>
    </row>
    <row r="39" spans="1:2" x14ac:dyDescent="0.25">
      <c r="A39">
        <v>245</v>
      </c>
      <c r="B39">
        <v>38</v>
      </c>
    </row>
    <row r="40" spans="1:2" x14ac:dyDescent="0.25">
      <c r="A40">
        <v>250</v>
      </c>
      <c r="B40">
        <v>39</v>
      </c>
    </row>
    <row r="41" spans="1:2" x14ac:dyDescent="0.25">
      <c r="A41">
        <v>250</v>
      </c>
      <c r="B41">
        <v>40</v>
      </c>
    </row>
    <row r="42" spans="1:2" x14ac:dyDescent="0.25">
      <c r="A42">
        <v>255</v>
      </c>
      <c r="B42">
        <v>41</v>
      </c>
    </row>
    <row r="43" spans="1:2" x14ac:dyDescent="0.25">
      <c r="A43">
        <v>257</v>
      </c>
      <c r="B43">
        <v>42</v>
      </c>
    </row>
    <row r="44" spans="1:2" x14ac:dyDescent="0.25">
      <c r="A44">
        <v>262</v>
      </c>
      <c r="B44">
        <v>43</v>
      </c>
    </row>
    <row r="45" spans="1:2" x14ac:dyDescent="0.25">
      <c r="A45">
        <v>263</v>
      </c>
      <c r="B45">
        <v>44</v>
      </c>
    </row>
    <row r="46" spans="1:2" x14ac:dyDescent="0.25">
      <c r="A46">
        <v>268</v>
      </c>
      <c r="B46">
        <v>45</v>
      </c>
    </row>
    <row r="47" spans="1:2" x14ac:dyDescent="0.25">
      <c r="A47">
        <v>270</v>
      </c>
      <c r="B47">
        <v>46</v>
      </c>
    </row>
    <row r="48" spans="1:2" x14ac:dyDescent="0.25">
      <c r="A48">
        <v>274</v>
      </c>
      <c r="B48">
        <v>48</v>
      </c>
    </row>
    <row r="49" spans="1:2" x14ac:dyDescent="0.25">
      <c r="A49">
        <v>275</v>
      </c>
      <c r="B49">
        <v>47</v>
      </c>
    </row>
    <row r="50" spans="1:2" x14ac:dyDescent="0.25">
      <c r="A50">
        <v>278</v>
      </c>
      <c r="B50">
        <v>49</v>
      </c>
    </row>
    <row r="51" spans="1:2" x14ac:dyDescent="0.25">
      <c r="A51">
        <v>281</v>
      </c>
      <c r="B51">
        <v>50</v>
      </c>
    </row>
    <row r="52" spans="1:2" x14ac:dyDescent="0.25">
      <c r="A52">
        <v>286</v>
      </c>
      <c r="B52">
        <v>51</v>
      </c>
    </row>
    <row r="53" spans="1:2" x14ac:dyDescent="0.25">
      <c r="A53">
        <v>287</v>
      </c>
      <c r="B53">
        <v>52</v>
      </c>
    </row>
    <row r="54" spans="1:2" x14ac:dyDescent="0.25">
      <c r="A54">
        <v>291</v>
      </c>
      <c r="B54">
        <v>53</v>
      </c>
    </row>
    <row r="55" spans="1:2" x14ac:dyDescent="0.25">
      <c r="A55">
        <v>294</v>
      </c>
      <c r="B55">
        <v>54</v>
      </c>
    </row>
    <row r="56" spans="1:2" x14ac:dyDescent="0.25">
      <c r="A56">
        <v>298</v>
      </c>
      <c r="B56">
        <v>56</v>
      </c>
    </row>
    <row r="57" spans="1:2" x14ac:dyDescent="0.25">
      <c r="A57">
        <v>299</v>
      </c>
      <c r="B57">
        <v>55</v>
      </c>
    </row>
    <row r="58" spans="1:2" x14ac:dyDescent="0.25">
      <c r="A58">
        <v>303</v>
      </c>
      <c r="B58">
        <v>57</v>
      </c>
    </row>
    <row r="59" spans="1:2" x14ac:dyDescent="0.25">
      <c r="A59">
        <v>306</v>
      </c>
      <c r="B59">
        <v>58</v>
      </c>
    </row>
    <row r="60" spans="1:2" x14ac:dyDescent="0.25">
      <c r="A60">
        <v>310</v>
      </c>
      <c r="B60">
        <v>59</v>
      </c>
    </row>
    <row r="61" spans="1:2" x14ac:dyDescent="0.25">
      <c r="A61">
        <v>311</v>
      </c>
      <c r="B61">
        <v>60</v>
      </c>
    </row>
    <row r="62" spans="1:2" x14ac:dyDescent="0.25">
      <c r="A62">
        <v>316</v>
      </c>
      <c r="B62">
        <v>61</v>
      </c>
    </row>
    <row r="63" spans="1:2" x14ac:dyDescent="0.25">
      <c r="A63">
        <v>317</v>
      </c>
      <c r="B63">
        <v>64</v>
      </c>
    </row>
    <row r="64" spans="1:2" x14ac:dyDescent="0.25">
      <c r="A64">
        <v>319</v>
      </c>
      <c r="B64">
        <v>62</v>
      </c>
    </row>
    <row r="65" spans="1:2" x14ac:dyDescent="0.25">
      <c r="A65">
        <v>321</v>
      </c>
      <c r="B65">
        <v>65</v>
      </c>
    </row>
    <row r="66" spans="1:2" x14ac:dyDescent="0.25">
      <c r="A66">
        <v>323</v>
      </c>
      <c r="B66">
        <v>63</v>
      </c>
    </row>
    <row r="67" spans="1:2" x14ac:dyDescent="0.25">
      <c r="A67">
        <v>324</v>
      </c>
      <c r="B67">
        <v>66</v>
      </c>
    </row>
    <row r="68" spans="1:2" x14ac:dyDescent="0.25">
      <c r="A68">
        <v>329</v>
      </c>
      <c r="B68">
        <v>67</v>
      </c>
    </row>
    <row r="69" spans="1:2" x14ac:dyDescent="0.25">
      <c r="A69">
        <v>330</v>
      </c>
      <c r="B69">
        <v>68</v>
      </c>
    </row>
    <row r="70" spans="1:2" x14ac:dyDescent="0.25">
      <c r="A70">
        <v>335</v>
      </c>
      <c r="B70">
        <v>69</v>
      </c>
    </row>
    <row r="71" spans="1:2" x14ac:dyDescent="0.25">
      <c r="A71">
        <v>337</v>
      </c>
      <c r="B71">
        <v>70</v>
      </c>
    </row>
    <row r="72" spans="1:2" x14ac:dyDescent="0.25">
      <c r="A72">
        <v>342</v>
      </c>
      <c r="B72">
        <v>71</v>
      </c>
    </row>
    <row r="73" spans="1:2" x14ac:dyDescent="0.25">
      <c r="A73">
        <v>342</v>
      </c>
      <c r="B73">
        <v>72</v>
      </c>
    </row>
    <row r="74" spans="1:2" x14ac:dyDescent="0.25">
      <c r="A74">
        <v>346</v>
      </c>
      <c r="B74">
        <v>73</v>
      </c>
    </row>
    <row r="75" spans="1:2" x14ac:dyDescent="0.25">
      <c r="A75">
        <v>349</v>
      </c>
      <c r="B75">
        <v>74</v>
      </c>
    </row>
    <row r="76" spans="1:2" x14ac:dyDescent="0.25">
      <c r="A76">
        <v>353</v>
      </c>
      <c r="B76">
        <v>75</v>
      </c>
    </row>
    <row r="77" spans="1:2" x14ac:dyDescent="0.25">
      <c r="A77">
        <v>355</v>
      </c>
      <c r="B77">
        <v>76</v>
      </c>
    </row>
    <row r="78" spans="1:2" x14ac:dyDescent="0.25">
      <c r="A78">
        <v>359</v>
      </c>
      <c r="B78">
        <v>77</v>
      </c>
    </row>
    <row r="79" spans="1:2" x14ac:dyDescent="0.25">
      <c r="A79">
        <v>362</v>
      </c>
      <c r="B79">
        <v>78</v>
      </c>
    </row>
    <row r="80" spans="1:2" x14ac:dyDescent="0.25">
      <c r="A80">
        <v>365</v>
      </c>
      <c r="B80">
        <v>80</v>
      </c>
    </row>
    <row r="81" spans="1:2" x14ac:dyDescent="0.25">
      <c r="A81">
        <v>367</v>
      </c>
      <c r="B81">
        <v>79</v>
      </c>
    </row>
    <row r="82" spans="1:2" x14ac:dyDescent="0.25">
      <c r="A82">
        <v>370</v>
      </c>
      <c r="B82">
        <v>81</v>
      </c>
    </row>
    <row r="83" spans="1:2" x14ac:dyDescent="0.25">
      <c r="A83">
        <v>373</v>
      </c>
      <c r="B83">
        <v>82</v>
      </c>
    </row>
    <row r="84" spans="1:2" x14ac:dyDescent="0.25">
      <c r="A84">
        <v>377</v>
      </c>
      <c r="B84">
        <v>83</v>
      </c>
    </row>
    <row r="85" spans="1:2" x14ac:dyDescent="0.25">
      <c r="A85">
        <v>378</v>
      </c>
      <c r="B85">
        <v>84</v>
      </c>
    </row>
    <row r="86" spans="1:2" x14ac:dyDescent="0.25">
      <c r="A86">
        <v>383</v>
      </c>
      <c r="B86">
        <v>85</v>
      </c>
    </row>
    <row r="87" spans="1:2" x14ac:dyDescent="0.25">
      <c r="A87">
        <v>386</v>
      </c>
      <c r="B87">
        <v>86</v>
      </c>
    </row>
    <row r="88" spans="1:2" x14ac:dyDescent="0.25">
      <c r="A88">
        <v>390</v>
      </c>
      <c r="B88">
        <v>87</v>
      </c>
    </row>
    <row r="89" spans="1:2" x14ac:dyDescent="0.25">
      <c r="A89">
        <v>390</v>
      </c>
      <c r="B89">
        <v>88</v>
      </c>
    </row>
    <row r="90" spans="1:2" x14ac:dyDescent="0.25">
      <c r="A90">
        <v>395</v>
      </c>
      <c r="B90">
        <v>89</v>
      </c>
    </row>
    <row r="91" spans="1:2" x14ac:dyDescent="0.25">
      <c r="A91">
        <v>398</v>
      </c>
      <c r="B91">
        <v>90</v>
      </c>
    </row>
    <row r="92" spans="1:2" x14ac:dyDescent="0.25">
      <c r="A92">
        <v>402</v>
      </c>
      <c r="B92">
        <v>91</v>
      </c>
    </row>
    <row r="93" spans="1:2" x14ac:dyDescent="0.25">
      <c r="A93">
        <v>403</v>
      </c>
      <c r="B93">
        <v>92</v>
      </c>
    </row>
    <row r="94" spans="1:2" x14ac:dyDescent="0.25">
      <c r="A94">
        <v>408</v>
      </c>
      <c r="B94">
        <v>93</v>
      </c>
    </row>
    <row r="95" spans="1:2" x14ac:dyDescent="0.25">
      <c r="A95">
        <v>411</v>
      </c>
      <c r="B95">
        <v>94</v>
      </c>
    </row>
    <row r="96" spans="1:2" x14ac:dyDescent="0.25">
      <c r="A96">
        <v>412</v>
      </c>
      <c r="B96">
        <v>96</v>
      </c>
    </row>
    <row r="97" spans="1:2" x14ac:dyDescent="0.25">
      <c r="A97">
        <v>415</v>
      </c>
      <c r="B97">
        <v>95</v>
      </c>
    </row>
    <row r="98" spans="1:2" x14ac:dyDescent="0.25">
      <c r="A98">
        <v>417</v>
      </c>
      <c r="B98">
        <v>97</v>
      </c>
    </row>
    <row r="99" spans="1:2" x14ac:dyDescent="0.25">
      <c r="A99">
        <v>419</v>
      </c>
      <c r="B99">
        <v>98</v>
      </c>
    </row>
    <row r="100" spans="1:2" x14ac:dyDescent="0.25">
      <c r="A100">
        <v>424</v>
      </c>
      <c r="B100">
        <v>99</v>
      </c>
    </row>
    <row r="101" spans="1:2" x14ac:dyDescent="0.25">
      <c r="A101">
        <v>425</v>
      </c>
      <c r="B101">
        <v>100</v>
      </c>
    </row>
    <row r="102" spans="1:2" x14ac:dyDescent="0.25">
      <c r="A102">
        <v>430</v>
      </c>
      <c r="B102">
        <v>101</v>
      </c>
    </row>
    <row r="103" spans="1:2" x14ac:dyDescent="0.25">
      <c r="A103">
        <v>432</v>
      </c>
      <c r="B103">
        <v>102</v>
      </c>
    </row>
    <row r="104" spans="1:2" x14ac:dyDescent="0.25">
      <c r="A104">
        <v>437</v>
      </c>
      <c r="B104">
        <v>103</v>
      </c>
    </row>
    <row r="105" spans="1:2" x14ac:dyDescent="0.25">
      <c r="A105">
        <v>437</v>
      </c>
      <c r="B105">
        <v>104</v>
      </c>
    </row>
    <row r="106" spans="1:2" x14ac:dyDescent="0.25">
      <c r="A106">
        <v>442</v>
      </c>
      <c r="B106">
        <v>105</v>
      </c>
    </row>
    <row r="107" spans="1:2" x14ac:dyDescent="0.25">
      <c r="A107">
        <v>444</v>
      </c>
      <c r="B107">
        <v>106</v>
      </c>
    </row>
    <row r="108" spans="1:2" x14ac:dyDescent="0.25">
      <c r="A108">
        <v>449</v>
      </c>
      <c r="B108">
        <v>107</v>
      </c>
    </row>
    <row r="109" spans="1:2" x14ac:dyDescent="0.25">
      <c r="A109">
        <v>450</v>
      </c>
      <c r="B109">
        <v>108</v>
      </c>
    </row>
    <row r="110" spans="1:2" x14ac:dyDescent="0.25">
      <c r="A110">
        <v>455</v>
      </c>
      <c r="B110">
        <v>109</v>
      </c>
    </row>
    <row r="111" spans="1:2" x14ac:dyDescent="0.25">
      <c r="A111">
        <v>457</v>
      </c>
      <c r="B111">
        <v>110</v>
      </c>
    </row>
    <row r="112" spans="1:2" x14ac:dyDescent="0.25">
      <c r="A112">
        <v>461</v>
      </c>
      <c r="B112">
        <v>112</v>
      </c>
    </row>
    <row r="113" spans="1:2" x14ac:dyDescent="0.25">
      <c r="A113">
        <v>462</v>
      </c>
      <c r="B113">
        <v>111</v>
      </c>
    </row>
    <row r="114" spans="1:2" x14ac:dyDescent="0.25">
      <c r="A114">
        <v>465</v>
      </c>
      <c r="B114">
        <v>113</v>
      </c>
    </row>
    <row r="115" spans="1:2" x14ac:dyDescent="0.25">
      <c r="A115">
        <v>468</v>
      </c>
      <c r="B115">
        <v>114</v>
      </c>
    </row>
    <row r="116" spans="1:2" x14ac:dyDescent="0.25">
      <c r="A116">
        <v>473</v>
      </c>
      <c r="B116">
        <v>115</v>
      </c>
    </row>
    <row r="117" spans="1:2" x14ac:dyDescent="0.25">
      <c r="A117">
        <v>474</v>
      </c>
      <c r="B117">
        <v>116</v>
      </c>
    </row>
    <row r="118" spans="1:2" x14ac:dyDescent="0.25">
      <c r="A118">
        <v>479</v>
      </c>
      <c r="B118">
        <v>117</v>
      </c>
    </row>
    <row r="119" spans="1:2" x14ac:dyDescent="0.25">
      <c r="A119">
        <v>481</v>
      </c>
      <c r="B119">
        <v>118</v>
      </c>
    </row>
    <row r="120" spans="1:2" x14ac:dyDescent="0.25">
      <c r="A120">
        <v>486</v>
      </c>
      <c r="B120">
        <v>119</v>
      </c>
    </row>
    <row r="121" spans="1:2" x14ac:dyDescent="0.25">
      <c r="A121">
        <v>522</v>
      </c>
      <c r="B121">
        <v>136</v>
      </c>
    </row>
    <row r="122" spans="1:2" x14ac:dyDescent="0.25">
      <c r="A122">
        <v>527</v>
      </c>
      <c r="B122">
        <v>137</v>
      </c>
    </row>
    <row r="123" spans="1:2" x14ac:dyDescent="0.25">
      <c r="A123">
        <v>530</v>
      </c>
      <c r="B123">
        <v>138</v>
      </c>
    </row>
    <row r="124" spans="1:2" x14ac:dyDescent="0.25">
      <c r="A124">
        <v>534</v>
      </c>
      <c r="B124">
        <v>139</v>
      </c>
    </row>
    <row r="125" spans="1:2" x14ac:dyDescent="0.25">
      <c r="A125">
        <v>535</v>
      </c>
      <c r="B125">
        <v>140</v>
      </c>
    </row>
    <row r="126" spans="1:2" x14ac:dyDescent="0.25">
      <c r="A126">
        <v>540</v>
      </c>
      <c r="B126">
        <v>141</v>
      </c>
    </row>
    <row r="127" spans="1:2" x14ac:dyDescent="0.25">
      <c r="A127">
        <v>543</v>
      </c>
      <c r="B127">
        <v>142</v>
      </c>
    </row>
    <row r="128" spans="1:2" x14ac:dyDescent="0.25">
      <c r="A128">
        <v>546</v>
      </c>
      <c r="B128">
        <v>144</v>
      </c>
    </row>
    <row r="129" spans="1:2" x14ac:dyDescent="0.25">
      <c r="A129">
        <v>547</v>
      </c>
      <c r="B129">
        <v>143</v>
      </c>
    </row>
    <row r="130" spans="1:2" x14ac:dyDescent="0.25">
      <c r="A130">
        <v>551</v>
      </c>
      <c r="B130">
        <v>145</v>
      </c>
    </row>
    <row r="131" spans="1:2" x14ac:dyDescent="0.25">
      <c r="A131">
        <v>553</v>
      </c>
      <c r="B131">
        <v>146</v>
      </c>
    </row>
    <row r="132" spans="1:2" x14ac:dyDescent="0.25">
      <c r="A132">
        <v>558</v>
      </c>
      <c r="B132">
        <v>147</v>
      </c>
    </row>
    <row r="133" spans="1:2" x14ac:dyDescent="0.25">
      <c r="A133">
        <v>559</v>
      </c>
      <c r="B133">
        <v>148</v>
      </c>
    </row>
    <row r="134" spans="1:2" x14ac:dyDescent="0.25">
      <c r="A134">
        <v>564</v>
      </c>
      <c r="B134">
        <v>149</v>
      </c>
    </row>
    <row r="135" spans="1:2" x14ac:dyDescent="0.25">
      <c r="A135">
        <v>566</v>
      </c>
      <c r="B135">
        <v>150</v>
      </c>
    </row>
    <row r="136" spans="1:2" x14ac:dyDescent="0.25">
      <c r="A136">
        <v>571</v>
      </c>
      <c r="B136">
        <v>152</v>
      </c>
    </row>
    <row r="137" spans="1:2" x14ac:dyDescent="0.25">
      <c r="A137">
        <v>571</v>
      </c>
      <c r="B137">
        <v>151</v>
      </c>
    </row>
    <row r="138" spans="1:2" x14ac:dyDescent="0.25">
      <c r="A138">
        <v>575</v>
      </c>
      <c r="B138">
        <v>153</v>
      </c>
    </row>
    <row r="139" spans="1:2" x14ac:dyDescent="0.25">
      <c r="A139">
        <v>578</v>
      </c>
      <c r="B139">
        <v>154</v>
      </c>
    </row>
    <row r="140" spans="1:2" x14ac:dyDescent="0.25">
      <c r="A140">
        <v>583</v>
      </c>
      <c r="B140">
        <v>155</v>
      </c>
    </row>
    <row r="141" spans="1:2" x14ac:dyDescent="0.25">
      <c r="A141">
        <v>584</v>
      </c>
      <c r="B141">
        <v>156</v>
      </c>
    </row>
    <row r="142" spans="1:2" x14ac:dyDescent="0.25">
      <c r="A142">
        <v>589</v>
      </c>
      <c r="B142">
        <v>157</v>
      </c>
    </row>
    <row r="143" spans="1:2" x14ac:dyDescent="0.25">
      <c r="A143">
        <v>591</v>
      </c>
      <c r="B143">
        <v>158</v>
      </c>
    </row>
    <row r="144" spans="1:2" x14ac:dyDescent="0.25">
      <c r="A144">
        <v>593</v>
      </c>
      <c r="B144">
        <v>160</v>
      </c>
    </row>
    <row r="145" spans="1:2" x14ac:dyDescent="0.25">
      <c r="A145">
        <v>596</v>
      </c>
      <c r="B145">
        <v>159</v>
      </c>
    </row>
    <row r="146" spans="1:2" x14ac:dyDescent="0.25">
      <c r="A146">
        <v>597</v>
      </c>
      <c r="B146">
        <v>161</v>
      </c>
    </row>
    <row r="147" spans="1:2" x14ac:dyDescent="0.25">
      <c r="A147">
        <v>600</v>
      </c>
      <c r="B147">
        <v>162</v>
      </c>
    </row>
    <row r="148" spans="1:2" x14ac:dyDescent="0.25">
      <c r="A148">
        <v>604</v>
      </c>
      <c r="B148">
        <v>163</v>
      </c>
    </row>
    <row r="149" spans="1:2" x14ac:dyDescent="0.25">
      <c r="A149">
        <v>606</v>
      </c>
      <c r="B149">
        <v>164</v>
      </c>
    </row>
    <row r="150" spans="1:2" x14ac:dyDescent="0.25">
      <c r="A150">
        <v>610</v>
      </c>
      <c r="B150">
        <v>165</v>
      </c>
    </row>
    <row r="151" spans="1:2" x14ac:dyDescent="0.25">
      <c r="A151">
        <v>613</v>
      </c>
      <c r="B151">
        <v>166</v>
      </c>
    </row>
    <row r="152" spans="1:2" x14ac:dyDescent="0.25">
      <c r="A152">
        <v>617</v>
      </c>
      <c r="B152">
        <v>168</v>
      </c>
    </row>
    <row r="153" spans="1:2" x14ac:dyDescent="0.25">
      <c r="A153">
        <v>618</v>
      </c>
      <c r="B153">
        <v>167</v>
      </c>
    </row>
    <row r="154" spans="1:2" x14ac:dyDescent="0.25">
      <c r="A154">
        <v>622</v>
      </c>
      <c r="B154">
        <v>169</v>
      </c>
    </row>
    <row r="155" spans="1:2" x14ac:dyDescent="0.25">
      <c r="A155">
        <v>624</v>
      </c>
      <c r="B155">
        <v>170</v>
      </c>
    </row>
    <row r="156" spans="1:2" x14ac:dyDescent="0.25">
      <c r="A156">
        <v>629</v>
      </c>
      <c r="B156">
        <v>171</v>
      </c>
    </row>
    <row r="157" spans="1:2" x14ac:dyDescent="0.25">
      <c r="A157">
        <v>630</v>
      </c>
      <c r="B157">
        <v>172</v>
      </c>
    </row>
    <row r="158" spans="1:2" x14ac:dyDescent="0.25">
      <c r="A158">
        <v>635</v>
      </c>
      <c r="B158">
        <v>173</v>
      </c>
    </row>
    <row r="159" spans="1:2" x14ac:dyDescent="0.25">
      <c r="A159">
        <v>638</v>
      </c>
      <c r="B159">
        <v>174</v>
      </c>
    </row>
    <row r="160" spans="1:2" x14ac:dyDescent="0.25">
      <c r="A160">
        <v>641</v>
      </c>
      <c r="B160">
        <v>176</v>
      </c>
    </row>
    <row r="161" spans="1:2" x14ac:dyDescent="0.25">
      <c r="A161">
        <v>642</v>
      </c>
      <c r="B161">
        <v>175</v>
      </c>
    </row>
    <row r="162" spans="1:2" x14ac:dyDescent="0.25">
      <c r="A162">
        <v>646</v>
      </c>
      <c r="B162">
        <v>177</v>
      </c>
    </row>
    <row r="163" spans="1:2" x14ac:dyDescent="0.25">
      <c r="A163">
        <v>648</v>
      </c>
      <c r="B163">
        <v>178</v>
      </c>
    </row>
    <row r="164" spans="1:2" x14ac:dyDescent="0.25">
      <c r="A164">
        <v>653</v>
      </c>
      <c r="B164">
        <v>179</v>
      </c>
    </row>
    <row r="165" spans="1:2" x14ac:dyDescent="0.25">
      <c r="A165">
        <v>654</v>
      </c>
      <c r="B165">
        <v>180</v>
      </c>
    </row>
    <row r="166" spans="1:2" x14ac:dyDescent="0.25">
      <c r="A166">
        <v>659</v>
      </c>
      <c r="B166">
        <v>181</v>
      </c>
    </row>
    <row r="167" spans="1:2" x14ac:dyDescent="0.25">
      <c r="A167">
        <v>661</v>
      </c>
      <c r="B167">
        <v>182</v>
      </c>
    </row>
    <row r="168" spans="1:2" x14ac:dyDescent="0.25">
      <c r="A168">
        <v>666</v>
      </c>
      <c r="B168">
        <v>184</v>
      </c>
    </row>
    <row r="169" spans="1:2" x14ac:dyDescent="0.25">
      <c r="A169">
        <v>666</v>
      </c>
      <c r="B169">
        <v>183</v>
      </c>
    </row>
    <row r="170" spans="1:2" x14ac:dyDescent="0.25">
      <c r="A170">
        <v>670</v>
      </c>
      <c r="B170">
        <v>185</v>
      </c>
    </row>
    <row r="171" spans="1:2" x14ac:dyDescent="0.25">
      <c r="A171">
        <v>673</v>
      </c>
      <c r="B171">
        <v>186</v>
      </c>
    </row>
    <row r="172" spans="1:2" x14ac:dyDescent="0.25">
      <c r="A172">
        <v>678</v>
      </c>
      <c r="B172">
        <v>187</v>
      </c>
    </row>
    <row r="173" spans="1:2" x14ac:dyDescent="0.25">
      <c r="A173">
        <v>679</v>
      </c>
      <c r="B173">
        <v>188</v>
      </c>
    </row>
    <row r="174" spans="1:2" x14ac:dyDescent="0.25">
      <c r="A174">
        <v>684</v>
      </c>
      <c r="B174">
        <v>189</v>
      </c>
    </row>
    <row r="175" spans="1:2" x14ac:dyDescent="0.25">
      <c r="A175">
        <v>685</v>
      </c>
      <c r="B175">
        <v>192</v>
      </c>
    </row>
    <row r="176" spans="1:2" x14ac:dyDescent="0.25">
      <c r="A176">
        <v>686</v>
      </c>
      <c r="B176">
        <v>190</v>
      </c>
    </row>
    <row r="177" spans="1:2" x14ac:dyDescent="0.25">
      <c r="A177">
        <v>689</v>
      </c>
      <c r="B177">
        <v>193</v>
      </c>
    </row>
    <row r="178" spans="1:2" x14ac:dyDescent="0.25">
      <c r="A178">
        <v>691</v>
      </c>
      <c r="B178">
        <v>191</v>
      </c>
    </row>
    <row r="179" spans="1:2" x14ac:dyDescent="0.25">
      <c r="A179">
        <v>692</v>
      </c>
      <c r="B179">
        <v>194</v>
      </c>
    </row>
    <row r="180" spans="1:2" x14ac:dyDescent="0.25">
      <c r="A180">
        <v>697</v>
      </c>
      <c r="B180">
        <v>195</v>
      </c>
    </row>
    <row r="181" spans="1:2" x14ac:dyDescent="0.25">
      <c r="A181">
        <v>698</v>
      </c>
      <c r="B181">
        <v>196</v>
      </c>
    </row>
    <row r="182" spans="1:2" x14ac:dyDescent="0.25">
      <c r="A182">
        <v>703</v>
      </c>
      <c r="B182">
        <v>197</v>
      </c>
    </row>
    <row r="183" spans="1:2" x14ac:dyDescent="0.25">
      <c r="A183">
        <v>705</v>
      </c>
      <c r="B183">
        <v>198</v>
      </c>
    </row>
    <row r="184" spans="1:2" x14ac:dyDescent="0.25">
      <c r="A184">
        <v>709</v>
      </c>
      <c r="B184">
        <v>200</v>
      </c>
    </row>
    <row r="185" spans="1:2" x14ac:dyDescent="0.25">
      <c r="A185">
        <v>710</v>
      </c>
      <c r="B185">
        <v>199</v>
      </c>
    </row>
    <row r="186" spans="1:2" x14ac:dyDescent="0.25">
      <c r="A186">
        <v>714</v>
      </c>
      <c r="B186">
        <v>201</v>
      </c>
    </row>
    <row r="187" spans="1:2" x14ac:dyDescent="0.25">
      <c r="A187">
        <v>717</v>
      </c>
      <c r="B187">
        <v>202</v>
      </c>
    </row>
    <row r="188" spans="1:2" x14ac:dyDescent="0.25">
      <c r="A188">
        <v>721</v>
      </c>
      <c r="B188">
        <v>203</v>
      </c>
    </row>
    <row r="189" spans="1:2" x14ac:dyDescent="0.25">
      <c r="A189">
        <v>722</v>
      </c>
      <c r="B189">
        <v>204</v>
      </c>
    </row>
    <row r="190" spans="1:2" x14ac:dyDescent="0.25">
      <c r="A190">
        <v>727</v>
      </c>
      <c r="B190">
        <v>205</v>
      </c>
    </row>
    <row r="191" spans="1:2" x14ac:dyDescent="0.25">
      <c r="A191">
        <v>730</v>
      </c>
      <c r="B191">
        <v>206</v>
      </c>
    </row>
    <row r="192" spans="1:2" x14ac:dyDescent="0.25">
      <c r="A192">
        <v>733</v>
      </c>
      <c r="B192">
        <v>208</v>
      </c>
    </row>
    <row r="193" spans="1:2" x14ac:dyDescent="0.25">
      <c r="A193">
        <v>735</v>
      </c>
      <c r="B193">
        <v>207</v>
      </c>
    </row>
    <row r="194" spans="1:2" x14ac:dyDescent="0.25">
      <c r="A194">
        <v>738</v>
      </c>
      <c r="B194">
        <v>209</v>
      </c>
    </row>
    <row r="195" spans="1:2" x14ac:dyDescent="0.25">
      <c r="A195">
        <v>740</v>
      </c>
      <c r="B195">
        <v>210</v>
      </c>
    </row>
    <row r="196" spans="1:2" x14ac:dyDescent="0.25">
      <c r="A196">
        <v>745</v>
      </c>
      <c r="B196">
        <v>211</v>
      </c>
    </row>
    <row r="197" spans="1:2" x14ac:dyDescent="0.25">
      <c r="A197">
        <v>746</v>
      </c>
      <c r="B197">
        <v>212</v>
      </c>
    </row>
    <row r="198" spans="1:2" x14ac:dyDescent="0.25">
      <c r="A198">
        <v>751</v>
      </c>
      <c r="B198">
        <v>213</v>
      </c>
    </row>
    <row r="199" spans="1:2" x14ac:dyDescent="0.25">
      <c r="A199">
        <v>753</v>
      </c>
      <c r="B199">
        <v>214</v>
      </c>
    </row>
    <row r="200" spans="1:2" x14ac:dyDescent="0.25">
      <c r="A200">
        <v>758</v>
      </c>
      <c r="B200">
        <v>216</v>
      </c>
    </row>
    <row r="201" spans="1:2" x14ac:dyDescent="0.25">
      <c r="A201">
        <v>758</v>
      </c>
      <c r="B201">
        <v>215</v>
      </c>
    </row>
    <row r="202" spans="1:2" x14ac:dyDescent="0.25">
      <c r="A202">
        <v>763</v>
      </c>
      <c r="B202">
        <v>217</v>
      </c>
    </row>
    <row r="203" spans="1:2" x14ac:dyDescent="0.25">
      <c r="A203">
        <v>765</v>
      </c>
      <c r="B203">
        <v>218</v>
      </c>
    </row>
    <row r="204" spans="1:2" x14ac:dyDescent="0.25">
      <c r="A204">
        <v>770</v>
      </c>
      <c r="B204">
        <v>219</v>
      </c>
    </row>
    <row r="205" spans="1:2" x14ac:dyDescent="0.25">
      <c r="A205">
        <v>771</v>
      </c>
      <c r="B205">
        <v>220</v>
      </c>
    </row>
    <row r="206" spans="1:2" x14ac:dyDescent="0.25">
      <c r="A206">
        <v>776</v>
      </c>
      <c r="B206">
        <v>221</v>
      </c>
    </row>
    <row r="207" spans="1:2" x14ac:dyDescent="0.25">
      <c r="A207">
        <v>778</v>
      </c>
      <c r="B207">
        <v>222</v>
      </c>
    </row>
    <row r="208" spans="1:2" x14ac:dyDescent="0.25">
      <c r="A208">
        <v>780</v>
      </c>
      <c r="B208">
        <v>224</v>
      </c>
    </row>
    <row r="209" spans="1:2" x14ac:dyDescent="0.25">
      <c r="A209">
        <v>783</v>
      </c>
      <c r="B209">
        <v>223</v>
      </c>
    </row>
    <row r="210" spans="1:2" x14ac:dyDescent="0.25">
      <c r="A210">
        <v>785</v>
      </c>
      <c r="B210">
        <v>225</v>
      </c>
    </row>
    <row r="211" spans="1:2" x14ac:dyDescent="0.25">
      <c r="A211">
        <v>787</v>
      </c>
      <c r="B211">
        <v>226</v>
      </c>
    </row>
    <row r="212" spans="1:2" x14ac:dyDescent="0.25">
      <c r="A212">
        <v>792</v>
      </c>
      <c r="B212">
        <v>227</v>
      </c>
    </row>
    <row r="213" spans="1:2" x14ac:dyDescent="0.25">
      <c r="A213">
        <v>793</v>
      </c>
      <c r="B213">
        <v>228</v>
      </c>
    </row>
    <row r="214" spans="1:2" x14ac:dyDescent="0.25">
      <c r="A214">
        <v>798</v>
      </c>
      <c r="B214">
        <v>229</v>
      </c>
    </row>
    <row r="215" spans="1:2" x14ac:dyDescent="0.25">
      <c r="A215">
        <v>800</v>
      </c>
      <c r="B215">
        <v>230</v>
      </c>
    </row>
    <row r="216" spans="1:2" x14ac:dyDescent="0.25">
      <c r="A216">
        <v>805</v>
      </c>
      <c r="B216">
        <v>232</v>
      </c>
    </row>
    <row r="217" spans="1:2" x14ac:dyDescent="0.25">
      <c r="A217">
        <v>805</v>
      </c>
      <c r="B217">
        <v>231</v>
      </c>
    </row>
    <row r="218" spans="1:2" x14ac:dyDescent="0.25">
      <c r="A218">
        <v>809</v>
      </c>
      <c r="B218">
        <v>233</v>
      </c>
    </row>
    <row r="219" spans="1:2" x14ac:dyDescent="0.25">
      <c r="A219">
        <v>812</v>
      </c>
      <c r="B219">
        <v>234</v>
      </c>
    </row>
    <row r="220" spans="1:2" x14ac:dyDescent="0.25">
      <c r="A220">
        <v>817</v>
      </c>
      <c r="B220">
        <v>235</v>
      </c>
    </row>
    <row r="221" spans="1:2" x14ac:dyDescent="0.25">
      <c r="A221">
        <v>818</v>
      </c>
      <c r="B221">
        <v>236</v>
      </c>
    </row>
    <row r="222" spans="1:2" x14ac:dyDescent="0.25">
      <c r="A222">
        <v>823</v>
      </c>
      <c r="B222">
        <v>237</v>
      </c>
    </row>
    <row r="223" spans="1:2" x14ac:dyDescent="0.25">
      <c r="A223">
        <v>825</v>
      </c>
      <c r="B223">
        <v>238</v>
      </c>
    </row>
    <row r="224" spans="1:2" x14ac:dyDescent="0.25">
      <c r="A224">
        <v>829</v>
      </c>
      <c r="B224">
        <v>240</v>
      </c>
    </row>
    <row r="225" spans="1:2" x14ac:dyDescent="0.25">
      <c r="A225">
        <v>830</v>
      </c>
      <c r="B225">
        <v>239</v>
      </c>
    </row>
    <row r="226" spans="1:2" x14ac:dyDescent="0.25">
      <c r="A226">
        <v>833</v>
      </c>
      <c r="B226">
        <v>241</v>
      </c>
    </row>
    <row r="227" spans="1:2" x14ac:dyDescent="0.25">
      <c r="A227">
        <v>836</v>
      </c>
      <c r="B227">
        <v>242</v>
      </c>
    </row>
    <row r="228" spans="1:2" x14ac:dyDescent="0.25">
      <c r="A228">
        <v>841</v>
      </c>
      <c r="B228">
        <v>243</v>
      </c>
    </row>
    <row r="229" spans="1:2" x14ac:dyDescent="0.25">
      <c r="A229">
        <v>842</v>
      </c>
      <c r="B229">
        <v>244</v>
      </c>
    </row>
    <row r="230" spans="1:2" x14ac:dyDescent="0.25">
      <c r="A230">
        <v>847</v>
      </c>
      <c r="B230">
        <v>245</v>
      </c>
    </row>
    <row r="231" spans="1:2" x14ac:dyDescent="0.25">
      <c r="A231">
        <v>849</v>
      </c>
      <c r="B231">
        <v>246</v>
      </c>
    </row>
    <row r="232" spans="1:2" x14ac:dyDescent="0.25">
      <c r="A232">
        <v>854</v>
      </c>
      <c r="B232">
        <v>248</v>
      </c>
    </row>
    <row r="233" spans="1:2" x14ac:dyDescent="0.25">
      <c r="A233">
        <v>854</v>
      </c>
      <c r="B233">
        <v>247</v>
      </c>
    </row>
    <row r="234" spans="1:2" x14ac:dyDescent="0.25">
      <c r="A234">
        <v>858</v>
      </c>
      <c r="B234">
        <v>249</v>
      </c>
    </row>
    <row r="235" spans="1:2" x14ac:dyDescent="0.25">
      <c r="A235">
        <v>861</v>
      </c>
      <c r="B235">
        <v>250</v>
      </c>
    </row>
    <row r="236" spans="1:2" x14ac:dyDescent="0.25">
      <c r="A236">
        <v>866</v>
      </c>
      <c r="B236">
        <v>251</v>
      </c>
    </row>
    <row r="237" spans="1:2" x14ac:dyDescent="0.25">
      <c r="A237">
        <v>867</v>
      </c>
      <c r="B237">
        <v>252</v>
      </c>
    </row>
    <row r="238" spans="1:2" x14ac:dyDescent="0.25">
      <c r="A238">
        <v>872</v>
      </c>
      <c r="B238">
        <v>253</v>
      </c>
    </row>
    <row r="239" spans="1:2" x14ac:dyDescent="0.25">
      <c r="A239">
        <v>874</v>
      </c>
      <c r="B239">
        <v>254</v>
      </c>
    </row>
  </sheetData>
  <sortState xmlns:xlrd2="http://schemas.microsoft.com/office/spreadsheetml/2017/richdata2" ref="A2:B239">
    <sortCondition ref="A2:A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down</vt:lpstr>
      <vt:lpstr>down-byt-table</vt:lpstr>
      <vt:lpstr>up</vt:lpstr>
      <vt:lpstr>up-byt-table</vt:lpstr>
      <vt:lpstr>Лист2</vt:lpstr>
      <vt:lpstr>measure</vt:lpstr>
      <vt:lpstr>meas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</dc:creator>
  <cp:lastModifiedBy>patr</cp:lastModifiedBy>
  <dcterms:created xsi:type="dcterms:W3CDTF">2022-05-30T13:42:44Z</dcterms:created>
  <dcterms:modified xsi:type="dcterms:W3CDTF">2022-07-19T06:22:12Z</dcterms:modified>
</cp:coreProperties>
</file>