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271.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61.xml" ContentType="application/vnd.openxmlformats-officedocument.spreadsheetml.revisionLog+xml"/>
  <Override PartName="/xl/revisions/revisionLog240.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30.xml" ContentType="application/vnd.openxmlformats-officedocument.spreadsheetml.revisionLog+xml"/>
  <Override PartName="/xl/revisions/revisionLog251.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427.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9.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45.xml" ContentType="application/vnd.openxmlformats-officedocument.spreadsheetml.revisionLog+xml"/>
  <Override PartName="/xl/revisions/revisionLog266.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31.xml" ContentType="application/vnd.openxmlformats-officedocument.spreadsheetml.revisionLog+xml"/>
  <Override PartName="/xl/revisions/revisionLog452.xml" ContentType="application/vnd.openxmlformats-officedocument.spreadsheetml.revisionLog+xml"/>
  <Override PartName="/xl/revisions/revisionLog3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312.xml" ContentType="application/vnd.openxmlformats-officedocument.spreadsheetml.revisionLog+xml"/>
  <Override PartName="/xl/revisions/revisionLog333.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EstaPasta_de_trabalho"/>
  <mc:AlternateContent xmlns:mc="http://schemas.openxmlformats.org/markup-compatibility/2006">
    <mc:Choice Requires="x15">
      <x15ac:absPath xmlns:x15ac="http://schemas.microsoft.com/office/spreadsheetml/2010/11/ac" url="S:\COAPI\NOTAS TÉCNICAS COAPI\2024-2026\PANORAMA\2026\"/>
    </mc:Choice>
  </mc:AlternateContent>
  <xr:revisionPtr revIDLastSave="0" documentId="13_ncr:81_{5E5AD018-00B6-4BBB-9FF8-764D1B3C5800}" xr6:coauthVersionLast="47" xr6:coauthVersionMax="47" xr10:uidLastSave="{00000000-0000-0000-0000-000000000000}"/>
  <bookViews>
    <workbookView xWindow="-120" yWindow="-120" windowWidth="29040" windowHeight="15720" xr2:uid="{00000000-000D-0000-FFFF-FFFF000000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PAC!$A$1:$U$300</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PAC!$2:$5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Domínios!$L$2:$L$20</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Domínios!$B$2:$N$39</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Domínios!$L$2:$L$20</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Domínios!$B$2:$N$39</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Domínios!$B$2:$N$39</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Domínios!$B$2:$N$39</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Domínios!$L$2:$L$20</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Domínios!$B$2:$N$39</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91029"/>
  <customWorkbookViews>
    <customWorkbookView name="Lucitania Santana Brandão de Jesus - Modo de exibição pessoal" guid="{46BB051B-272B-49C8-A4C3-B4237F6E1B7D}" mergeInterval="0" personalView="1" maximized="1" xWindow="-8" yWindow="-8" windowWidth="1936" windowHeight="1048" activeSheetId="1"/>
    <customWorkbookView name="Tatiane Cruz Souza - Modo de exibição pessoal" guid="{270E95A7-3B6C-4D9D-97B0-E7320BA4DFF7}" mergeInterval="0" personalView="1" maximized="1" xWindow="-8" yWindow="-8" windowWidth="1456" windowHeight="876" tabRatio="623" activeSheetId="1"/>
    <customWorkbookView name="Antonio Carlos Guimarães Deiró - Modo de exibição pessoal" guid="{650C7FD6-1755-4668-8EF1-3B7C3B405ED0}" mergeInterval="0" personalView="1" maximized="1" xWindow="-8" yWindow="-8" windowWidth="1616" windowHeight="876" activeSheetId="1"/>
    <customWorkbookView name="Taís Silva Dos Santos - Modo de exibição pessoal" guid="{129416D2-3637-48C1-A749-90B02AD0693E}" mergeInterval="0" personalView="1" maximized="1" xWindow="-8" yWindow="-8" windowWidth="1616" windowHeight="876" tabRatio="498" activeSheetId="1"/>
    <customWorkbookView name="Mário Sérgio Santos da Conceição - Modo de exibição pessoal" guid="{083D9386-A209-4E4D-86CD-025B1176CEB5}" mergeInterval="0" personalView="1" maximized="1" xWindow="1912" yWindow="172" windowWidth="1616" windowHeight="868" activeSheetId="1"/>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4"/>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Juliana Fortunato Ferreira - Modo de exibição pessoal" guid="{B13D886E-BAB8-4D14-822A-F08281218447}" mergeInterval="0" personalView="1" maximized="1" xWindow="-8" yWindow="-8" windowWidth="1936" windowHeight="1056" activeSheetId="1"/>
    <customWorkbookView name="Diego Rocha Figueiredo - Modo de exibição pessoal" guid="{E3BD65C7-28AF-4588-B550-0F7E84154BAA}" mergeInterval="0" personalView="1" maximized="1" xWindow="1592"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Carlos Guimarães Deiró</author>
  </authors>
  <commentList>
    <comment ref="W363" authorId="0" guid="{8BCB1224-1FE0-4A62-A0F4-B84881174129}" shapeId="0" xr:uid="{00000000-0006-0000-0000-000001000000}">
      <text>
        <r>
          <rPr>
            <b/>
            <sz val="9"/>
            <color indexed="81"/>
            <rFont val="Segoe UI"/>
            <family val="2"/>
          </rPr>
          <t xml:space="preserve">informação Transferegov
</t>
        </r>
      </text>
    </comment>
    <comment ref="W364" authorId="0" guid="{03A85CBE-A6A7-41DE-A758-D56DEBA0CF91}" shapeId="0" xr:uid="{00000000-0006-0000-0000-00000200000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<sst xmlns="http://schemas.openxmlformats.org/spreadsheetml/2006/main" count="10184" uniqueCount="2818">
  <si>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</si>
  <si>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</si>
  <si>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</si>
  <si>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</si>
  <si>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</si>
  <si>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</si>
  <si>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</si>
  <si>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</si>
  <si>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</si>
  <si>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</si>
  <si>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</si>
  <si>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</si>
  <si>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</si>
  <si>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</si>
  <si>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</si>
  <si>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</si>
  <si>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</si>
  <si>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</si>
  <si>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</si>
  <si>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</si>
  <si>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</si>
  <si>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</si>
  <si>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</si>
  <si>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</si>
  <si>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</si>
  <si>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</si>
  <si>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</si>
  <si>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</si>
  <si>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</si>
  <si>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</si>
  <si>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</si>
  <si>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</si>
  <si>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</si>
  <si>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</si>
  <si>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</si>
  <si>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</si>
  <si>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</si>
  <si>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</si>
  <si>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</si>
  <si>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</si>
  <si>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</si>
  <si>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</si>
  <si>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</si>
  <si>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</si>
  <si>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</si>
  <si>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</si>
  <si>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</si>
  <si>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</si>
  <si>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</si>
  <si>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</si>
  <si>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</si>
  <si>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</si>
  <si>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</si>
  <si>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</si>
  <si>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</si>
  <si>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</si>
  <si>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</si>
  <si>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</si>
  <si>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</si>
  <si>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</si>
  <si>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</si>
  <si>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</si>
  <si>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</si>
  <si>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</si>
  <si>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</si>
  <si>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</si>
  <si>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</si>
  <si>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</si>
  <si>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</si>
  <si>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</si>
  <si>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</si>
  <si>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</si>
  <si>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</si>
  <si>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</si>
  <si>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</si>
  <si>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</si>
  <si>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</si>
  <si>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</si>
  <si>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</si>
  <si>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</si>
  <si>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</si>
  <si>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</si>
  <si>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</si>
  <si>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</si>
  <si>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</si>
  <si>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</si>
  <si>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</si>
  <si>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</si>
  <si>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</si>
  <si>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</si>
  <si>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</si>
  <si>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</si>
  <si>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</si>
  <si>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</si>
  <si>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</si>
  <si>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</si>
  <si>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</si>
  <si>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</si>
  <si>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</si>
  <si>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</si>
  <si>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</si>
  <si>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</si>
  <si>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</si>
  <si>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</si>
  <si>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</si>
  <si>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</si>
  <si>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</si>
  <si>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</si>
  <si>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</si>
  <si>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</si>
  <si>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</si>
  <si>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</si>
  <si>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</si>
  <si>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</si>
  <si>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</si>
  <si>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</si>
  <si>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</si>
  <si>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</si>
  <si>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</si>
  <si>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</si>
  <si>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</si>
  <si>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</si>
  <si>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</si>
  <si>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</si>
  <si>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</si>
  <si>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</si>
  <si>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</si>
  <si>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</si>
  <si>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</si>
  <si>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</si>
  <si>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</si>
  <si>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</si>
  <si>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</si>
  <si>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</si>
  <si>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</si>
  <si>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</si>
  <si>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</si>
  <si>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</si>
  <si>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</si>
  <si>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</si>
  <si>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</si>
  <si>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</si>
  <si>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</si>
  <si>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</si>
  <si>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</si>
  <si>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</si>
  <si>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</si>
  <si>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</si>
  <si>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</si>
  <si>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</si>
  <si>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</si>
  <si>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</si>
  <si>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</si>
  <si>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</si>
  <si>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</si>
  <si>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</si>
  <si>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</si>
  <si>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</si>
  <si>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</si>
  <si>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</si>
  <si>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</si>
  <si>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</si>
  <si>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</si>
  <si>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</si>
  <si>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</si>
  <si>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</si>
  <si>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</si>
  <si>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</si>
  <si>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</si>
  <si>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</si>
  <si>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</si>
  <si>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</si>
  <si>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</si>
  <si>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</si>
  <si>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</si>
  <si>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</si>
  <si>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</si>
  <si>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</si>
  <si>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</si>
  <si>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</si>
  <si>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</si>
  <si>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</si>
  <si>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</si>
  <si>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</si>
  <si>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</si>
  <si>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</si>
  <si>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</si>
  <si>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</si>
  <si>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</si>
  <si>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</si>
  <si>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</si>
  <si>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</si>
  <si>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</si>
  <si>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</si>
  <si>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</si>
  <si>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</si>
  <si>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</si>
  <si>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</si>
  <si>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</si>
  <si>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</si>
  <si>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</si>
  <si>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</si>
  <si>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</si>
  <si>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</si>
  <si>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</si>
  <si>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</si>
  <si>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</si>
  <si>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</si>
  <si>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</si>
  <si>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</si>
  <si>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</si>
  <si>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</si>
  <si>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</si>
  <si>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</si>
  <si>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</si>
  <si>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</si>
  <si>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</si>
  <si>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</si>
  <si>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</si>
  <si>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</si>
  <si>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</si>
  <si>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</si>
  <si>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</si>
  <si>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</si>
  <si>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</si>
  <si>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</si>
  <si>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</si>
  <si>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</si>
  <si>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</si>
  <si>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</si>
  <si>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</si>
  <si>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</si>
  <si>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</si>
  <si>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</si>
  <si>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</si>
  <si>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</si>
  <si>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</si>
  <si>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</si>
  <si>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</si>
  <si>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</si>
  <si>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</si>
  <si>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</si>
  <si>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</si>
  <si>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</si>
  <si>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</si>
  <si>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</si>
  <si>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</si>
  <si>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</si>
  <si>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</si>
  <si>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</si>
  <si>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</si>
  <si>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</si>
  <si>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</si>
  <si>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</si>
  <si>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</si>
  <si>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</si>
  <si>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</si>
  <si>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</si>
  <si>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</si>
  <si>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</si>
  <si>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</si>
  <si>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</si>
  <si>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</si>
  <si>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</si>
  <si>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</si>
  <si>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</si>
  <si>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</si>
  <si>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</si>
  <si>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</si>
  <si>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</si>
  <si>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</si>
  <si>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</si>
  <si>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</si>
  <si>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</si>
  <si>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</si>
  <si>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</si>
  <si>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</si>
  <si>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</si>
  <si>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</si>
  <si>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</si>
  <si>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</si>
  <si>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</si>
  <si>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</si>
  <si>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</si>
  <si>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</si>
  <si>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</si>
  <si>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</si>
  <si>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</si>
  <si>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</si>
  <si>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</si>
  <si>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</si>
  <si>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</si>
  <si>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</si>
  <si>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</si>
  <si>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</si>
  <si>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</si>
  <si>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</si>
  <si>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</si>
  <si>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</si>
  <si>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</si>
  <si>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</si>
  <si>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</si>
  <si>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</si>
  <si>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</si>
  <si>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</si>
  <si>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</si>
  <si>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</si>
  <si>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</si>
  <si>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</si>
  <si>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</si>
  <si>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</si>
  <si>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</si>
  <si>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</si>
  <si>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</si>
  <si>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</si>
  <si>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</si>
  <si>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</si>
  <si>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</si>
  <si>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</si>
  <si>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</si>
  <si>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</si>
  <si>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</si>
  <si>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</si>
  <si>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</si>
  <si>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</si>
  <si>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</si>
  <si>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</si>
  <si>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</si>
  <si>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</si>
  <si>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</si>
  <si>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</si>
  <si>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</si>
  <si>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</si>
  <si>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</si>
  <si>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</si>
  <si>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</si>
  <si>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</si>
  <si>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</si>
  <si>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</si>
  <si>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</si>
  <si>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</si>
  <si>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</si>
  <si>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</si>
  <si>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</si>
  <si>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</si>
  <si>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</si>
  <si>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</si>
  <si>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</si>
  <si>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</si>
  <si>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</si>
  <si>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</si>
  <si>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</si>
  <si>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</si>
  <si>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</si>
  <si>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</si>
  <si>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</si>
  <si>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</si>
  <si>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</si>
  <si>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</si>
  <si>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</si>
  <si>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</si>
  <si>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</si>
  <si>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</si>
  <si>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</si>
  <si>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</si>
  <si>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</si>
  <si>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</si>
  <si>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</si>
  <si>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</si>
  <si>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</si>
  <si>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</si>
  <si>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</si>
  <si>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</si>
  <si>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</si>
  <si>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</si>
  <si>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</si>
  <si>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</si>
  <si>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</si>
  <si>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</si>
  <si>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</si>
  <si>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</si>
  <si>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</si>
  <si>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</si>
  <si>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</si>
  <si>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</si>
  <si>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</si>
  <si>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</si>
  <si>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</si>
  <si>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</si>
  <si>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</si>
  <si>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</si>
  <si>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</si>
  <si>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</si>
  <si>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</si>
  <si>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</si>
  <si>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</si>
  <si>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</si>
  <si>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</si>
  <si>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</si>
  <si>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</si>
  <si>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</si>
  <si>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</si>
  <si>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</si>
  <si>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</si>
  <si>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</si>
  <si>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</si>
  <si>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</si>
  <si>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</si>
  <si>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</si>
  <si>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</si>
  <si>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</si>
  <si>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</si>
  <si>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</si>
  <si>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</si>
  <si>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</si>
  <si>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</si>
  <si>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</si>
  <si>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</si>
  <si>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</si>
  <si>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</si>
  <si>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</si>
  <si>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</si>
  <si>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</si>
  <si>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</si>
  <si>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</si>
  <si>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</si>
  <si>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</si>
  <si>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</si>
  <si>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</si>
  <si>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</si>
  <si>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</si>
  <si>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</si>
  <si>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</si>
  <si>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</si>
  <si>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</si>
  <si>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</si>
  <si>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</si>
  <si>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</si>
  <si>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</si>
  <si>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</si>
  <si>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</si>
  <si>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</si>
  <si>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</si>
  <si>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</si>
  <si>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</si>
  <si>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</si>
  <si>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</si>
  <si>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</si>
  <si>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</si>
  <si>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</si>
  <si>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</si>
  <si>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</si>
  <si>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</si>
  <si>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</si>
  <si>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</si>
  <si>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</si>
  <si>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</si>
  <si>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</si>
  <si>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</si>
  <si>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</si>
  <si>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</si>
  <si>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</si>
  <si>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</si>
  <si>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</si>
  <si>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</si>
  <si>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</si>
  <si>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</si>
  <si>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</si>
  <si>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</si>
  <si>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</si>
  <si>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</si>
  <si>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</si>
  <si>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</si>
  <si>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</si>
  <si>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</si>
  <si>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</si>
  <si>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</si>
  <si>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</si>
  <si>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</si>
  <si>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</si>
  <si>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</si>
  <si>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</si>
  <si>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</si>
  <si>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</si>
  <si>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</si>
  <si>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</si>
  <si>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</si>
  <si>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</si>
  <si>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</si>
  <si>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</si>
  <si>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</si>
  <si>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</si>
  <si>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</si>
  <si>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</si>
  <si>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</si>
  <si>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</si>
  <si>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</si>
  <si>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</si>
  <si>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</si>
  <si>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</si>
  <si>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</si>
  <si>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</si>
  <si>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</si>
  <si>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</si>
  <si>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</si>
  <si>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</si>
  <si>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</si>
  <si>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</si>
  <si>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</si>
  <si>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</si>
  <si>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</si>
  <si>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</si>
  <si>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</si>
  <si>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</si>
  <si>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</si>
  <si>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</si>
  <si>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</si>
  <si>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</si>
  <si>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</si>
  <si>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</si>
  <si>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</si>
  <si>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</si>
  <si>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</si>
  <si>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</si>
  <si>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</si>
  <si>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</si>
  <si>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</si>
  <si>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</si>
  <si>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</si>
  <si>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</si>
  <si>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</si>
  <si>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</si>
  <si>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</si>
  <si>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</si>
  <si>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</si>
  <si>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</si>
  <si>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</si>
  <si>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</si>
  <si>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</si>
  <si>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</si>
  <si>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</si>
  <si>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</si>
  <si>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</si>
  <si>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</si>
  <si>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</si>
  <si>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</si>
  <si>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</si>
  <si>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</si>
  <si>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</si>
  <si>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</si>
  <si>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</si>
  <si>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</si>
  <si>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</si>
  <si>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</si>
  <si>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</si>
  <si>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</si>
  <si>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</si>
  <si>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</si>
  <si>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</si>
  <si>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</si>
  <si>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</si>
  <si>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</si>
  <si>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</si>
  <si>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</si>
  <si>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</si>
  <si>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</si>
  <si>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</si>
  <si>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</si>
  <si>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</si>
  <si>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</si>
  <si>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</si>
  <si>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</si>
  <si>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</si>
  <si>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</si>
  <si>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</si>
  <si>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</si>
  <si>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</si>
  <si>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</si>
  <si>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</si>
  <si>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</si>
  <si>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</si>
  <si>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</si>
  <si>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</si>
  <si>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</si>
  <si>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</si>
  <si>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</si>
  <si>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</si>
  <si>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</si>
  <si>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</si>
  <si>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</si>
  <si>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</si>
  <si>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</si>
  <si>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</si>
  <si>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</si>
  <si>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</si>
  <si>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</si>
  <si>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</si>
  <si>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</si>
  <si>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</si>
  <si>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</si>
  <si>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</si>
  <si>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</si>
  <si>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</si>
  <si>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</si>
  <si>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</si>
  <si>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</si>
  <si>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</si>
  <si>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</si>
  <si>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</si>
  <si>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</si>
  <si>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</si>
  <si>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</si>
  <si>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</si>
  <si>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</si>
  <si>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</si>
  <si>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</si>
  <si>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</si>
  <si>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</si>
  <si>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</si>
  <si>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</si>
  <si>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</si>
  <si>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</si>
  <si>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</si>
  <si>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</si>
  <si>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</si>
  <si>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</si>
  <si>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</si>
  <si>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</si>
  <si>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</si>
  <si>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</si>
  <si>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</si>
  <si>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</si>
  <si>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</si>
  <si>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</si>
  <si>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</si>
  <si>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</si>
  <si>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</si>
  <si>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</si>
  <si>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</si>
  <si>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</si>
  <si>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</si>
  <si>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</si>
  <si>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</si>
  <si>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</si>
  <si>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</si>
  <si>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</si>
  <si>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</si>
  <si>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</si>
  <si>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</si>
  <si>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</si>
  <si>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</si>
  <si>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</si>
  <si>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</si>
  <si>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</si>
  <si>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</si>
  <si>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</si>
  <si>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</si>
  <si>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</si>
  <si>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</si>
  <si>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</si>
  <si>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</si>
  <si>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</si>
  <si>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</si>
  <si>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</si>
  <si>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</si>
  <si>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</si>
  <si>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</si>
  <si>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</si>
  <si>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</si>
  <si>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</si>
  <si>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</si>
  <si>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</si>
  <si>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</si>
  <si>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</si>
  <si>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</si>
  <si>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</si>
  <si>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</si>
  <si>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</si>
  <si>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</si>
  <si>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</si>
  <si>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</si>
  <si>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</si>
  <si>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</si>
  <si>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</si>
  <si>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</si>
  <si>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</si>
  <si>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</si>
  <si>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</si>
  <si>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</si>
  <si>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</si>
  <si>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</si>
  <si>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</si>
  <si>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</si>
  <si>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</si>
  <si>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</si>
  <si>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</si>
  <si>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</si>
  <si>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</si>
  <si>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</si>
  <si>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</si>
  <si>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</si>
  <si>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</si>
  <si>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</si>
  <si>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</si>
  <si>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</si>
  <si>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</si>
  <si>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</si>
  <si>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</si>
  <si>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</si>
  <si>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</si>
  <si>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</si>
  <si>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</si>
  <si>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</si>
  <si>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</si>
  <si>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</si>
  <si>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</si>
  <si>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</si>
  <si>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</si>
  <si>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</si>
  <si>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</si>
  <si>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</si>
  <si>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</si>
  <si>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</si>
  <si>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</si>
  <si>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</si>
  <si>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</si>
  <si>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</si>
  <si>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</si>
  <si>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</si>
  <si>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</si>
  <si>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</si>
  <si>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</si>
  <si>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</si>
  <si>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</si>
  <si>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</si>
  <si>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</si>
  <si>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</si>
  <si>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</si>
  <si>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</si>
  <si>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</si>
  <si>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</si>
  <si>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</si>
  <si>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</si>
  <si>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</si>
  <si>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</si>
  <si>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</si>
  <si>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</si>
  <si>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</si>
  <si>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</si>
  <si>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</si>
  <si>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</si>
  <si>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</si>
  <si>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</si>
  <si>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</si>
  <si>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</si>
  <si>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</si>
  <si>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</si>
  <si>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</si>
  <si>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</si>
  <si>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</si>
  <si>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</si>
  <si>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</si>
  <si>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</si>
  <si>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</si>
  <si>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</si>
  <si>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</si>
  <si>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</si>
  <si>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</si>
  <si>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</si>
  <si>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</si>
  <si>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</si>
  <si>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</si>
  <si>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</si>
  <si>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</si>
  <si>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</si>
  <si>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</si>
  <si>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</si>
  <si>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</si>
  <si>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</si>
  <si>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</si>
  <si>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</si>
  <si>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</si>
  <si>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</si>
  <si>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</si>
  <si>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</si>
  <si>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</si>
  <si>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</si>
  <si>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</si>
  <si>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</si>
  <si>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</si>
  <si>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</si>
  <si>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</si>
  <si>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</si>
  <si>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</si>
  <si>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</si>
  <si>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</si>
  <si>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</si>
  <si>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</si>
  <si>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</si>
  <si>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</si>
  <si>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</si>
  <si>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</si>
  <si>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</si>
  <si>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</si>
  <si>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</si>
  <si>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</si>
  <si>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</si>
  <si>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</si>
  <si>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</si>
  <si>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</si>
  <si>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</si>
  <si>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</si>
  <si>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</si>
  <si>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</si>
  <si>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</si>
  <si>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</si>
  <si>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</si>
  <si>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</si>
  <si>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</si>
  <si>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</si>
  <si>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</si>
  <si>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</si>
  <si>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</si>
  <si>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</si>
  <si>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</si>
  <si>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</si>
  <si>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</si>
  <si>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</si>
  <si>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</si>
  <si>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</si>
  <si>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</si>
  <si>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</si>
  <si>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</si>
  <si>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</si>
  <si>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</si>
  <si>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</si>
  <si>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</si>
  <si>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</si>
  <si>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</si>
  <si>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</si>
  <si>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</si>
  <si>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</si>
  <si>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</si>
  <si>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</si>
  <si>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</si>
  <si>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</si>
  <si>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</si>
  <si>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</si>
  <si>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</si>
  <si>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</si>
  <si>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</si>
  <si>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</si>
  <si>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</si>
  <si>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</si>
  <si>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</si>
  <si>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</si>
  <si>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</si>
  <si>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</si>
  <si>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</si>
  <si>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</si>
  <si>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</si>
  <si>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</si>
  <si>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</si>
  <si>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</si>
  <si>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</si>
  <si>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</si>
  <si>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</si>
  <si>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</si>
  <si>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</si>
  <si>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</si>
  <si>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</si>
  <si>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</si>
  <si>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</si>
  <si>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</si>
  <si>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</si>
  <si>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</si>
  <si>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</si>
  <si>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</si>
  <si>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</si>
  <si>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</si>
  <si>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</si>
  <si>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</si>
  <si>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</si>
  <si>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</si>
  <si>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</si>
  <si>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</si>
  <si>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</si>
  <si>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</si>
  <si>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</si>
  <si>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</si>
  <si>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</si>
  <si>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</si>
  <si>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</si>
  <si>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</si>
  <si>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</si>
  <si>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</si>
  <si>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</si>
  <si>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</si>
  <si>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</si>
  <si>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</si>
  <si>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</si>
  <si>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</si>
  <si>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</si>
  <si>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</si>
  <si>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</si>
  <si>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</si>
  <si>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</si>
  <si>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</si>
  <si>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</si>
  <si>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</si>
  <si>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</si>
  <si>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</si>
  <si>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</si>
  <si>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</si>
  <si>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</si>
  <si>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</si>
  <si>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</si>
  <si>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</si>
  <si>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</si>
  <si>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</si>
  <si>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</si>
  <si>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</si>
  <si>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</si>
  <si>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</si>
  <si>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</si>
  <si>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</si>
  <si>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</si>
  <si>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</si>
  <si>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</si>
  <si>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</si>
  <si>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</si>
  <si>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</si>
  <si>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</si>
  <si>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</si>
  <si>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</si>
  <si>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</si>
  <si>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</si>
  <si>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</si>
  <si>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</si>
  <si>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</si>
  <si>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</si>
  <si>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</si>
  <si>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</si>
  <si>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</si>
  <si>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</si>
  <si>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</si>
  <si>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</si>
  <si>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</si>
  <si>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</si>
  <si>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</si>
  <si>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</si>
  <si>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</si>
  <si>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</si>
  <si>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</si>
  <si>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</si>
  <si>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</si>
  <si>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</si>
  <si>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</si>
  <si>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</si>
  <si>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</si>
  <si>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</si>
  <si>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</si>
  <si>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</si>
  <si>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</si>
  <si>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</si>
  <si>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</si>
  <si>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</si>
  <si>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</si>
  <si>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</si>
  <si>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</si>
  <si>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</si>
  <si>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</si>
  <si>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</si>
  <si>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</si>
  <si>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</si>
  <si>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</si>
  <si>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</si>
  <si>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</si>
  <si>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</si>
  <si>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</si>
  <si>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</si>
  <si>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</si>
  <si>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</si>
  <si>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</si>
  <si>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</si>
  <si>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</si>
  <si>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</si>
  <si>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</si>
  <si>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</si>
  <si>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</si>
  <si>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</si>
  <si>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</si>
  <si>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</si>
  <si>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</si>
  <si>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</si>
  <si>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</si>
  <si>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</si>
  <si>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</si>
  <si>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</si>
  <si>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</si>
  <si>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</si>
  <si>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</si>
  <si>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</si>
  <si>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</si>
  <si>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</si>
  <si>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</si>
  <si>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</si>
  <si>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</si>
  <si>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</si>
  <si>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</si>
  <si>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</si>
  <si>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</si>
  <si>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</si>
  <si>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</si>
  <si>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</si>
  <si>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</si>
  <si>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</si>
  <si>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</si>
  <si>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</si>
  <si>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</si>
  <si>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</si>
  <si>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</si>
  <si>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</si>
  <si>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</si>
  <si>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</si>
  <si>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</si>
  <si>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</si>
  <si>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</si>
  <si>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</si>
  <si>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</si>
  <si>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</si>
  <si>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</si>
  <si>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</si>
  <si>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</si>
  <si>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</si>
  <si>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</si>
  <si>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</si>
  <si>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</si>
  <si>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</si>
  <si>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</si>
  <si>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</si>
  <si>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</si>
  <si>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</si>
  <si>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</si>
  <si>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</si>
  <si>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</si>
  <si>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</si>
  <si>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</si>
  <si>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</si>
  <si>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</si>
  <si>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</si>
  <si>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</si>
  <si>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</si>
  <si>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</si>
  <si>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</si>
  <si>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</si>
  <si>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</si>
  <si>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</si>
  <si>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</si>
  <si>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</si>
  <si>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</si>
  <si>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</si>
  <si>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</si>
  <si>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</si>
  <si>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</si>
  <si>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</si>
  <si>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</si>
  <si>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</si>
  <si>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</si>
  <si>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</si>
  <si>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</si>
  <si>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</si>
  <si>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</si>
  <si>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</si>
  <si>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</si>
  <si>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</si>
  <si>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</si>
  <si>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</si>
  <si>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</si>
  <si>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</si>
  <si>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</si>
  <si>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</si>
  <si>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</si>
  <si>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</si>
  <si>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</si>
  <si>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</si>
  <si>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</si>
  <si>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</si>
  <si>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</si>
  <si>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</si>
  <si>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</si>
  <si>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</si>
  <si>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</si>
  <si>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</si>
  <si>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</si>
  <si>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</si>
  <si>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</si>
  <si>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</si>
  <si>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</si>
  <si>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</si>
  <si>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</si>
  <si>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</si>
  <si>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</si>
  <si>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</si>
  <si>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</si>
  <si>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</si>
  <si>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</si>
  <si>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</si>
  <si>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</si>
  <si>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</si>
  <si>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</si>
  <si>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</si>
  <si>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</si>
  <si>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</si>
  <si>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</si>
  <si>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</si>
  <si>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</si>
  <si>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</si>
  <si>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</si>
  <si>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</si>
  <si>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</si>
  <si>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</si>
  <si>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</si>
  <si>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</si>
  <si>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</si>
  <si>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</si>
  <si>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</si>
  <si>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</si>
  <si>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</si>
  <si>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</si>
  <si>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</si>
  <si>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</si>
  <si>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Rua Cainana, s/n, APICUM, Madre de Deus/BA, 42600000</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</si>
  <si>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</si>
  <si>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</si>
  <si>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</si>
  <si>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</si>
  <si>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</si>
  <si>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</si>
  <si>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</si>
  <si>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</si>
  <si>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</si>
  <si>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</si>
  <si>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</si>
  <si>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</si>
  <si>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</si>
  <si>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Rua Dr. Rodrigues Lima, S/N, Centro -
44420000</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</si>
  <si>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</si>
  <si>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</si>
  <si>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</si>
  <si>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</si>
  <si>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</si>
  <si>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</si>
  <si>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</si>
  <si>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</si>
  <si>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</si>
  <si>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</si>
  <si>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</si>
  <si>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</si>
  <si>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</si>
  <si>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</si>
  <si>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</si>
  <si>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</si>
  <si>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</si>
  <si>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</si>
  <si>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</si>
  <si>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</si>
  <si>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</si>
  <si>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</si>
  <si>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</si>
  <si>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</si>
  <si>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</si>
  <si>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</si>
  <si>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</si>
  <si>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</si>
  <si>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</si>
  <si>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</si>
  <si>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</si>
  <si>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</si>
  <si>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</si>
  <si>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</si>
  <si>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</si>
  <si>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</si>
  <si>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</si>
  <si>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</si>
  <si>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</si>
  <si>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</si>
  <si>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</si>
  <si>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</si>
  <si>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</si>
  <si>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</si>
  <si>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</si>
  <si>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</si>
  <si>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</si>
  <si>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</si>
  <si>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</si>
  <si>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</si>
  <si>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</si>
  <si>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</si>
  <si>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</si>
  <si>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</si>
  <si>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</si>
  <si>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</si>
  <si>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</si>
  <si>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</si>
  <si>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</si>
  <si>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</si>
  <si>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</si>
  <si>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</si>
  <si>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</si>
  <si>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</si>
  <si>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</si>
  <si>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</si>
  <si>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</si>
  <si>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</si>
  <si>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</si>
  <si>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</si>
  <si>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</si>
  <si>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</si>
  <si>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</si>
  <si>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</si>
  <si>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</si>
  <si>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</si>
  <si>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</si>
  <si>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</si>
  <si>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</si>
  <si>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</si>
  <si>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</si>
  <si>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</si>
  <si>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</si>
  <si>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</si>
  <si>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</si>
  <si>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</si>
  <si>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</si>
  <si>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</si>
  <si>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</si>
  <si>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</si>
  <si>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</si>
  <si>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</si>
  <si>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</si>
  <si>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</si>
  <si>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</si>
  <si>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</si>
  <si>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</si>
  <si>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</si>
  <si>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</si>
  <si>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</si>
  <si>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</si>
  <si>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</si>
  <si>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</si>
  <si>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</si>
  <si>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</si>
  <si>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</si>
  <si>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</si>
  <si>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</si>
  <si>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</si>
  <si>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</si>
  <si>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</si>
  <si>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</si>
  <si>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</si>
  <si>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</si>
  <si>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</si>
  <si>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</si>
  <si>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</si>
  <si>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</si>
  <si>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</si>
  <si>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</si>
  <si>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</si>
  <si>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</si>
  <si>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</si>
  <si>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</si>
  <si>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</si>
  <si>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</si>
  <si>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</si>
  <si>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</si>
  <si>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</si>
  <si>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</si>
  <si>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</si>
  <si>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</si>
  <si>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</si>
  <si>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</si>
  <si>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</si>
  <si>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</si>
  <si>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</si>
  <si>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</si>
  <si>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</si>
  <si>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</si>
  <si>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</si>
  <si>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</si>
  <si>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</si>
  <si>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</si>
  <si>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</si>
  <si>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</si>
  <si>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</si>
  <si>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</si>
  <si>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</si>
  <si>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</si>
  <si>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</si>
  <si>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</si>
  <si>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</si>
  <si>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</si>
  <si>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</si>
  <si>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</si>
  <si>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</si>
  <si>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</si>
  <si>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</si>
  <si>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</si>
  <si>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</si>
  <si>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</si>
  <si>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</si>
  <si>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</si>
  <si>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</si>
  <si>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</si>
  <si>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</si>
  <si>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</si>
  <si>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</si>
  <si>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</si>
  <si>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</si>
  <si>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</si>
  <si>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</si>
  <si>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</si>
  <si>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</si>
  <si>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</si>
  <si>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</si>
  <si>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</si>
  <si>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</si>
  <si>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</si>
  <si>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</si>
  <si>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</si>
  <si>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</si>
  <si>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</si>
  <si>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</si>
  <si>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</si>
  <si>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</si>
  <si>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</si>
  <si>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</si>
  <si>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</si>
  <si>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</si>
  <si>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</si>
  <si>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</si>
  <si>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</si>
  <si>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</si>
  <si>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</si>
  <si>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</si>
  <si>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</si>
  <si>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</si>
  <si>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</si>
  <si>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</si>
  <si>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</si>
  <si>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</si>
  <si>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</si>
  <si>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</si>
  <si>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</si>
  <si>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</si>
  <si>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</si>
  <si>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</si>
  <si>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</si>
  <si>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</si>
  <si>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</si>
  <si>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</si>
  <si>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</si>
  <si>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</si>
  <si>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</si>
  <si>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</si>
  <si>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</si>
  <si>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</si>
  <si>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</si>
  <si>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</si>
  <si>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</si>
  <si>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</si>
  <si>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</si>
  <si>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</si>
  <si>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</si>
  <si>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</si>
  <si>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</si>
  <si>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</si>
  <si>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</si>
  <si>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</si>
  <si>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</si>
  <si>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</si>
  <si>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</si>
  <si>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</si>
  <si>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</si>
  <si>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</si>
  <si>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</si>
  <si>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</si>
  <si>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</si>
  <si>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</si>
  <si>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</si>
  <si>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</si>
  <si>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</si>
  <si>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</si>
  <si>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</si>
  <si>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</si>
  <si>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</si>
  <si>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</si>
  <si>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</si>
  <si>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</si>
  <si>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</si>
  <si>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</si>
  <si>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</si>
  <si>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</si>
  <si>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</si>
  <si>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</si>
  <si>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</si>
  <si>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</si>
  <si>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</si>
  <si>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</si>
  <si>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</si>
  <si>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</si>
  <si>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</si>
  <si>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</si>
  <si>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</si>
  <si>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</si>
  <si>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</si>
  <si>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</si>
  <si>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</si>
  <si>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</si>
  <si>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</si>
  <si>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</si>
  <si>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</si>
  <si>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</si>
  <si>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</si>
  <si>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</si>
  <si>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</si>
  <si>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</si>
  <si>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</si>
  <si>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</si>
  <si>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</si>
  <si>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</si>
  <si>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</si>
  <si>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</si>
  <si>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</si>
  <si>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</si>
  <si>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</si>
  <si>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</si>
  <si>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</si>
  <si>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</si>
  <si>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</si>
  <si>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</si>
  <si>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</si>
  <si>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</si>
  <si>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</si>
  <si>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</si>
  <si>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</si>
  <si>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</si>
  <si>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</si>
  <si>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</si>
  <si>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</si>
  <si>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</si>
  <si>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</si>
  <si>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</si>
  <si>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</si>
  <si>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</si>
  <si>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</si>
  <si>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</si>
  <si>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</si>
  <si>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</si>
  <si>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</si>
  <si>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</si>
  <si>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</si>
  <si>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</si>
  <si>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</si>
  <si>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</si>
  <si>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</si>
  <si>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</si>
  <si>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</si>
  <si>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</si>
  <si>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</si>
  <si>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</si>
  <si>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</si>
  <si>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</si>
  <si>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</si>
  <si>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</si>
  <si>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</si>
  <si>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</si>
  <si>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</si>
  <si>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</si>
  <si>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</si>
  <si>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</si>
  <si>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</si>
  <si>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</si>
  <si>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</si>
  <si>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</si>
  <si>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</si>
  <si>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</si>
  <si>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</si>
  <si>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</si>
  <si>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</si>
  <si>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</si>
  <si>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</si>
  <si>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</si>
  <si>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</si>
  <si>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</si>
  <si>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</si>
  <si>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</si>
  <si>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</si>
  <si>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</si>
  <si>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</si>
  <si>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</si>
  <si>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</si>
  <si>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</si>
  <si>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</si>
  <si>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</si>
  <si>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</si>
  <si>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</si>
  <si>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 xml:space="preserve">
* Análise da Caixa e emissão do Laudo de Análise Técnica/Autorização para licitar.
* Elaboração do TR e Edital.
* Lançamento da licitação.
* VRPL.
* AIO.
* Execução do objeto</t>
  </si>
  <si>
    <t xml:space="preserve">
* Análise da Caixa e emissão do Laudo de Análise Técnica/Autorização para licitar.
* Elaboração do TR e Edital.
* Lançamento da licitação.
* VRPL.
* AIO.
* Execução do objeto.</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</si>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</sst>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x14ac:knownFonts="1">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2">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xr9:uid="{00000000-0011-0000-FFFF-FFFF00000000}">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xr9:uid="{00000000-0011-0000-FFFF-FFFF01000000}">
      <tableStyleElement type="wholeTable" dxfId="14"/>
      <tableStyleElement type="headerRow" dxfId="13"/>
      <tableStyleElement type="firstRowStripe" dxfId="12"/>
      <tableStyleElement type="secondRowStripe" dxfId="11"/>
      <tableStyleElement type="firstColumnStripe" dxfId="10"/>
    </tableStyle>
    <tableStyle name="OUTRAS" pivot="0" count="5" xr9:uid="{00000000-0011-0000-FFFF-FFFF02000000}">
      <tableStyleElement type="wholeTable" dxfId="9"/>
      <tableStyleElement type="headerRow" dxfId="8"/>
      <tableStyleElement type="firstRowStripe" dxfId="7"/>
      <tableStyleElement type="secondRowStripe" dxfId="6"/>
      <tableStyleElement type="firstColumnStripe" dxfId="5"/>
    </tableStyle>
    <tableStyle name="SELEÇÕES" pivot="0" count="5" xr9:uid="{00000000-0011-0000-FFFF-FFFF03000000}">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usernames" Target="revisions/userNames.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281" Type="http://schemas.openxmlformats.org/officeDocument/2006/relationships/revisionLog" Target="revisionLog281.xml"/><Relationship Id="rId337" Type="http://schemas.openxmlformats.org/officeDocument/2006/relationships/revisionLog" Target="revisionLog337.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271" Type="http://schemas.openxmlformats.org/officeDocument/2006/relationships/revisionLog" Target="revisionLog271.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61" Type="http://schemas.openxmlformats.org/officeDocument/2006/relationships/revisionLog" Target="revisionLog261.xml"/><Relationship Id="rId240" Type="http://schemas.openxmlformats.org/officeDocument/2006/relationships/revisionLog" Target="revisionLog240.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30" Type="http://schemas.openxmlformats.org/officeDocument/2006/relationships/revisionLog" Target="revisionLog230.xml"/><Relationship Id="rId251" Type="http://schemas.openxmlformats.org/officeDocument/2006/relationships/revisionLog" Target="revisionLog251.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41" Type="http://schemas.openxmlformats.org/officeDocument/2006/relationships/revisionLog" Target="revisionLog241.xml"/><Relationship Id="rId437" Type="http://schemas.openxmlformats.org/officeDocument/2006/relationships/revisionLog" Target="revisionLog437.xml"/><Relationship Id="rId220" Type="http://schemas.openxmlformats.org/officeDocument/2006/relationships/revisionLog" Target="revisionLog220.xml"/><Relationship Id="rId458" Type="http://schemas.openxmlformats.org/officeDocument/2006/relationships/revisionLog" Target="revisionLog458.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427" Type="http://schemas.openxmlformats.org/officeDocument/2006/relationships/revisionLog" Target="revisionLog427.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242" Type="http://schemas.openxmlformats.org/officeDocument/2006/relationships/revisionLog" Target="revisionLog242.xml"/><Relationship Id="rId284" Type="http://schemas.openxmlformats.org/officeDocument/2006/relationships/revisionLog" Target="revisionLog284.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32" Type="http://schemas.openxmlformats.org/officeDocument/2006/relationships/revisionLog" Target="revisionLog232.xml"/><Relationship Id="rId274" Type="http://schemas.openxmlformats.org/officeDocument/2006/relationships/revisionLog" Target="revisionLog274.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222" Type="http://schemas.openxmlformats.org/officeDocument/2006/relationships/revisionLog" Target="revisionLog222.xml"/><Relationship Id="rId264" Type="http://schemas.openxmlformats.org/officeDocument/2006/relationships/revisionLog" Target="revisionLog264.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212" Type="http://schemas.openxmlformats.org/officeDocument/2006/relationships/revisionLog" Target="revisionLog212.xml"/><Relationship Id="rId254" Type="http://schemas.openxmlformats.org/officeDocument/2006/relationships/revisionLog" Target="revisionLog254.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23" Type="http://schemas.openxmlformats.org/officeDocument/2006/relationships/revisionLog" Target="revisionLog223.xml"/><Relationship Id="rId430" Type="http://schemas.openxmlformats.org/officeDocument/2006/relationships/revisionLog" Target="revisionLog430.xml"/><Relationship Id="rId202" Type="http://schemas.openxmlformats.org/officeDocument/2006/relationships/revisionLog" Target="revisionLog202.xml"/><Relationship Id="rId244" Type="http://schemas.openxmlformats.org/officeDocument/2006/relationships/revisionLog" Target="revisionLog244.xml"/><Relationship Id="rId18" Type="http://schemas.openxmlformats.org/officeDocument/2006/relationships/revisionLog" Target="revisionLog18.xml"/><Relationship Id="rId265" Type="http://schemas.openxmlformats.org/officeDocument/2006/relationships/revisionLog" Target="revisionLog265.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71" Type="http://schemas.openxmlformats.org/officeDocument/2006/relationships/revisionLog" Target="revisionLog71.xml"/><Relationship Id="rId234" Type="http://schemas.openxmlformats.org/officeDocument/2006/relationships/revisionLog" Target="revisionLog234.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82" Type="http://schemas.openxmlformats.org/officeDocument/2006/relationships/revisionLog" Target="revisionLog82.xml"/><Relationship Id="rId199" Type="http://schemas.openxmlformats.org/officeDocument/2006/relationships/revisionLog" Target="revisionLog199.xml"/><Relationship Id="rId203" Type="http://schemas.openxmlformats.org/officeDocument/2006/relationships/revisionLog" Target="revisionLog203.xml"/><Relationship Id="rId385" Type="http://schemas.openxmlformats.org/officeDocument/2006/relationships/revisionLog" Target="revisionLog385.xml"/><Relationship Id="rId19" Type="http://schemas.openxmlformats.org/officeDocument/2006/relationships/revisionLog" Target="revisionLog19.xml"/><Relationship Id="rId224" Type="http://schemas.openxmlformats.org/officeDocument/2006/relationships/revisionLog" Target="revisionLog224.xml"/><Relationship Id="rId245" Type="http://schemas.openxmlformats.org/officeDocument/2006/relationships/revisionLog" Target="revisionLog245.xml"/><Relationship Id="rId266" Type="http://schemas.openxmlformats.org/officeDocument/2006/relationships/revisionLog" Target="revisionLog266.xml"/><Relationship Id="rId287" Type="http://schemas.openxmlformats.org/officeDocument/2006/relationships/revisionLog" Target="revisionLog287.xml"/><Relationship Id="rId410" Type="http://schemas.openxmlformats.org/officeDocument/2006/relationships/revisionLog" Target="revisionLog410.xml"/><Relationship Id="rId431" Type="http://schemas.openxmlformats.org/officeDocument/2006/relationships/revisionLog" Target="revisionLog431.xml"/><Relationship Id="rId452" Type="http://schemas.openxmlformats.org/officeDocument/2006/relationships/revisionLog" Target="revisionLog452.xml"/><Relationship Id="rId30" Type="http://schemas.openxmlformats.org/officeDocument/2006/relationships/revisionLog" Target="revisionLog3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312" Type="http://schemas.openxmlformats.org/officeDocument/2006/relationships/revisionLog" Target="revisionLog312.xml"/><Relationship Id="rId333" Type="http://schemas.openxmlformats.org/officeDocument/2006/relationships/revisionLog" Target="revisionLog333.xml"/><Relationship Id="rId354" Type="http://schemas.openxmlformats.org/officeDocument/2006/relationships/revisionLog" Target="revisionLog354.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75" Type="http://schemas.openxmlformats.org/officeDocument/2006/relationships/revisionLog" Target="revisionLog375.xml"/><Relationship Id="rId396" Type="http://schemas.openxmlformats.org/officeDocument/2006/relationships/revisionLog" Target="revisionLog396.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00" Type="http://schemas.openxmlformats.org/officeDocument/2006/relationships/revisionLog" Target="revisionLog400.xml"/><Relationship Id="rId421" Type="http://schemas.openxmlformats.org/officeDocument/2006/relationships/revisionLog" Target="revisionLog421.xml"/><Relationship Id="rId442" Type="http://schemas.openxmlformats.org/officeDocument/2006/relationships/revisionLog" Target="revisionLog442.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C2151129-EF33-41F0-A71A-BDECD99306DB}" diskRevisions="1" revisionId="7007" version="466">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3">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8.bin"/><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1.bin"/><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4.bin"/><Relationship Id="rId2" Type="http://schemas.openxmlformats.org/officeDocument/2006/relationships/printerSettings" Target="../printerSettings/printerSettings33.bin"/><Relationship Id="rId1" Type="http://schemas.openxmlformats.org/officeDocument/2006/relationships/printerSettings" Target="../printerSettings/printerSettings32.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42.bin"/><Relationship Id="rId13" Type="http://schemas.openxmlformats.org/officeDocument/2006/relationships/printerSettings" Target="../printerSettings/printerSettings47.bin"/><Relationship Id="rId3" Type="http://schemas.openxmlformats.org/officeDocument/2006/relationships/printerSettings" Target="../printerSettings/printerSettings37.bin"/><Relationship Id="rId7" Type="http://schemas.openxmlformats.org/officeDocument/2006/relationships/printerSettings" Target="../printerSettings/printerSettings41.bin"/><Relationship Id="rId12" Type="http://schemas.openxmlformats.org/officeDocument/2006/relationships/printerSettings" Target="../printerSettings/printerSettings46.bin"/><Relationship Id="rId17" Type="http://schemas.openxmlformats.org/officeDocument/2006/relationships/printerSettings" Target="../printerSettings/printerSettings51.bin"/><Relationship Id="rId2" Type="http://schemas.openxmlformats.org/officeDocument/2006/relationships/printerSettings" Target="../printerSettings/printerSettings36.bin"/><Relationship Id="rId16" Type="http://schemas.openxmlformats.org/officeDocument/2006/relationships/printerSettings" Target="../printerSettings/printerSettings50.bin"/><Relationship Id="rId1" Type="http://schemas.openxmlformats.org/officeDocument/2006/relationships/printerSettings" Target="../printerSettings/printerSettings35.bin"/><Relationship Id="rId6" Type="http://schemas.openxmlformats.org/officeDocument/2006/relationships/printerSettings" Target="../printerSettings/printerSettings40.bin"/><Relationship Id="rId11" Type="http://schemas.openxmlformats.org/officeDocument/2006/relationships/printerSettings" Target="../printerSettings/printerSettings45.bin"/><Relationship Id="rId5" Type="http://schemas.openxmlformats.org/officeDocument/2006/relationships/printerSettings" Target="../printerSettings/printerSettings39.bin"/><Relationship Id="rId15" Type="http://schemas.openxmlformats.org/officeDocument/2006/relationships/printerSettings" Target="../printerSettings/printerSettings49.bin"/><Relationship Id="rId10" Type="http://schemas.openxmlformats.org/officeDocument/2006/relationships/printerSettings" Target="../printerSettings/printerSettings44.bin"/><Relationship Id="rId4" Type="http://schemas.openxmlformats.org/officeDocument/2006/relationships/printerSettings" Target="../printerSettings/printerSettings38.bin"/><Relationship Id="rId9" Type="http://schemas.openxmlformats.org/officeDocument/2006/relationships/printerSettings" Target="../printerSettings/printerSettings43.bin"/><Relationship Id="rId14" Type="http://schemas.openxmlformats.org/officeDocument/2006/relationships/printerSettings" Target="../printerSettings/printerSettings48.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9.bin"/><Relationship Id="rId13" Type="http://schemas.openxmlformats.org/officeDocument/2006/relationships/printerSettings" Target="../printerSettings/printerSettings64.bin"/><Relationship Id="rId3" Type="http://schemas.openxmlformats.org/officeDocument/2006/relationships/printerSettings" Target="../printerSettings/printerSettings54.bin"/><Relationship Id="rId7" Type="http://schemas.openxmlformats.org/officeDocument/2006/relationships/printerSettings" Target="../printerSettings/printerSettings58.bin"/><Relationship Id="rId12" Type="http://schemas.openxmlformats.org/officeDocument/2006/relationships/printerSettings" Target="../printerSettings/printerSettings63.bin"/><Relationship Id="rId17" Type="http://schemas.openxmlformats.org/officeDocument/2006/relationships/printerSettings" Target="../printerSettings/printerSettings68.bin"/><Relationship Id="rId2" Type="http://schemas.openxmlformats.org/officeDocument/2006/relationships/printerSettings" Target="../printerSettings/printerSettings53.bin"/><Relationship Id="rId16" Type="http://schemas.openxmlformats.org/officeDocument/2006/relationships/printerSettings" Target="../printerSettings/printerSettings67.bin"/><Relationship Id="rId1" Type="http://schemas.openxmlformats.org/officeDocument/2006/relationships/printerSettings" Target="../printerSettings/printerSettings52.bin"/><Relationship Id="rId6" Type="http://schemas.openxmlformats.org/officeDocument/2006/relationships/printerSettings" Target="../printerSettings/printerSettings57.bin"/><Relationship Id="rId11" Type="http://schemas.openxmlformats.org/officeDocument/2006/relationships/printerSettings" Target="../printerSettings/printerSettings62.bin"/><Relationship Id="rId5" Type="http://schemas.openxmlformats.org/officeDocument/2006/relationships/printerSettings" Target="../printerSettings/printerSettings56.bin"/><Relationship Id="rId15" Type="http://schemas.openxmlformats.org/officeDocument/2006/relationships/printerSettings" Target="../printerSettings/printerSettings66.bin"/><Relationship Id="rId10" Type="http://schemas.openxmlformats.org/officeDocument/2006/relationships/printerSettings" Target="../printerSettings/printerSettings61.bin"/><Relationship Id="rId4" Type="http://schemas.openxmlformats.org/officeDocument/2006/relationships/printerSettings" Target="../printerSettings/printerSettings55.bin"/><Relationship Id="rId9" Type="http://schemas.openxmlformats.org/officeDocument/2006/relationships/printerSettings" Target="../printerSettings/printerSettings60.bin"/><Relationship Id="rId14" Type="http://schemas.openxmlformats.org/officeDocument/2006/relationships/printerSettings" Target="../printerSettings/printerSettings65.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6.bin"/><Relationship Id="rId13" Type="http://schemas.openxmlformats.org/officeDocument/2006/relationships/printerSettings" Target="../printerSettings/printerSettings81.bin"/><Relationship Id="rId3" Type="http://schemas.openxmlformats.org/officeDocument/2006/relationships/printerSettings" Target="../printerSettings/printerSettings71.bin"/><Relationship Id="rId7" Type="http://schemas.openxmlformats.org/officeDocument/2006/relationships/printerSettings" Target="../printerSettings/printerSettings75.bin"/><Relationship Id="rId12" Type="http://schemas.openxmlformats.org/officeDocument/2006/relationships/printerSettings" Target="../printerSettings/printerSettings80.bin"/><Relationship Id="rId17" Type="http://schemas.openxmlformats.org/officeDocument/2006/relationships/printerSettings" Target="../printerSettings/printerSettings85.bin"/><Relationship Id="rId2" Type="http://schemas.openxmlformats.org/officeDocument/2006/relationships/printerSettings" Target="../printerSettings/printerSettings70.bin"/><Relationship Id="rId16" Type="http://schemas.openxmlformats.org/officeDocument/2006/relationships/printerSettings" Target="../printerSettings/printerSettings84.bin"/><Relationship Id="rId1" Type="http://schemas.openxmlformats.org/officeDocument/2006/relationships/printerSettings" Target="../printerSettings/printerSettings69.bin"/><Relationship Id="rId6" Type="http://schemas.openxmlformats.org/officeDocument/2006/relationships/printerSettings" Target="../printerSettings/printerSettings74.bin"/><Relationship Id="rId11" Type="http://schemas.openxmlformats.org/officeDocument/2006/relationships/printerSettings" Target="../printerSettings/printerSettings79.bin"/><Relationship Id="rId5" Type="http://schemas.openxmlformats.org/officeDocument/2006/relationships/printerSettings" Target="../printerSettings/printerSettings73.bin"/><Relationship Id="rId15" Type="http://schemas.openxmlformats.org/officeDocument/2006/relationships/printerSettings" Target="../printerSettings/printerSettings83.bin"/><Relationship Id="rId10" Type="http://schemas.openxmlformats.org/officeDocument/2006/relationships/printerSettings" Target="../printerSettings/printerSettings78.bin"/><Relationship Id="rId4" Type="http://schemas.openxmlformats.org/officeDocument/2006/relationships/printerSettings" Target="../printerSettings/printerSettings72.bin"/><Relationship Id="rId9" Type="http://schemas.openxmlformats.org/officeDocument/2006/relationships/printerSettings" Target="../printerSettings/printerSettings77.bin"/><Relationship Id="rId14" Type="http://schemas.openxmlformats.org/officeDocument/2006/relationships/printerSettings" Target="../printerSettings/printerSettings82.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3.bin"/><Relationship Id="rId13" Type="http://schemas.openxmlformats.org/officeDocument/2006/relationships/printerSettings" Target="../printerSettings/printerSettings98.bin"/><Relationship Id="rId3" Type="http://schemas.openxmlformats.org/officeDocument/2006/relationships/printerSettings" Target="../printerSettings/printerSettings88.bin"/><Relationship Id="rId7" Type="http://schemas.openxmlformats.org/officeDocument/2006/relationships/printerSettings" Target="../printerSettings/printerSettings92.bin"/><Relationship Id="rId12" Type="http://schemas.openxmlformats.org/officeDocument/2006/relationships/printerSettings" Target="../printerSettings/printerSettings97.bin"/><Relationship Id="rId17" Type="http://schemas.openxmlformats.org/officeDocument/2006/relationships/printerSettings" Target="../printerSettings/printerSettings102.bin"/><Relationship Id="rId2" Type="http://schemas.openxmlformats.org/officeDocument/2006/relationships/printerSettings" Target="../printerSettings/printerSettings87.bin"/><Relationship Id="rId16" Type="http://schemas.openxmlformats.org/officeDocument/2006/relationships/printerSettings" Target="../printerSettings/printerSettings101.bin"/><Relationship Id="rId1" Type="http://schemas.openxmlformats.org/officeDocument/2006/relationships/printerSettings" Target="../printerSettings/printerSettings86.bin"/><Relationship Id="rId6" Type="http://schemas.openxmlformats.org/officeDocument/2006/relationships/printerSettings" Target="../printerSettings/printerSettings91.bin"/><Relationship Id="rId11" Type="http://schemas.openxmlformats.org/officeDocument/2006/relationships/printerSettings" Target="../printerSettings/printerSettings96.bin"/><Relationship Id="rId5" Type="http://schemas.openxmlformats.org/officeDocument/2006/relationships/printerSettings" Target="../printerSettings/printerSettings90.bin"/><Relationship Id="rId15" Type="http://schemas.openxmlformats.org/officeDocument/2006/relationships/printerSettings" Target="../printerSettings/printerSettings100.bin"/><Relationship Id="rId10" Type="http://schemas.openxmlformats.org/officeDocument/2006/relationships/printerSettings" Target="../printerSettings/printerSettings95.bin"/><Relationship Id="rId4" Type="http://schemas.openxmlformats.org/officeDocument/2006/relationships/printerSettings" Target="../printerSettings/printerSettings89.bin"/><Relationship Id="rId9" Type="http://schemas.openxmlformats.org/officeDocument/2006/relationships/printerSettings" Target="../printerSettings/printerSettings94.bin"/><Relationship Id="rId14" Type="http://schemas.openxmlformats.org/officeDocument/2006/relationships/printerSettings" Target="../printerSettings/printerSettings99.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10.bin"/><Relationship Id="rId13" Type="http://schemas.openxmlformats.org/officeDocument/2006/relationships/printerSettings" Target="../printerSettings/printerSettings115.bin"/><Relationship Id="rId3" Type="http://schemas.openxmlformats.org/officeDocument/2006/relationships/printerSettings" Target="../printerSettings/printerSettings105.bin"/><Relationship Id="rId7" Type="http://schemas.openxmlformats.org/officeDocument/2006/relationships/printerSettings" Target="../printerSettings/printerSettings109.bin"/><Relationship Id="rId12" Type="http://schemas.openxmlformats.org/officeDocument/2006/relationships/printerSettings" Target="../printerSettings/printerSettings114.bin"/><Relationship Id="rId17" Type="http://schemas.openxmlformats.org/officeDocument/2006/relationships/printerSettings" Target="../printerSettings/printerSettings119.bin"/><Relationship Id="rId2" Type="http://schemas.openxmlformats.org/officeDocument/2006/relationships/printerSettings" Target="../printerSettings/printerSettings104.bin"/><Relationship Id="rId16" Type="http://schemas.openxmlformats.org/officeDocument/2006/relationships/printerSettings" Target="../printerSettings/printerSettings118.bin"/><Relationship Id="rId1" Type="http://schemas.openxmlformats.org/officeDocument/2006/relationships/printerSettings" Target="../printerSettings/printerSettings103.bin"/><Relationship Id="rId6" Type="http://schemas.openxmlformats.org/officeDocument/2006/relationships/printerSettings" Target="../printerSettings/printerSettings108.bin"/><Relationship Id="rId11" Type="http://schemas.openxmlformats.org/officeDocument/2006/relationships/printerSettings" Target="../printerSettings/printerSettings113.bin"/><Relationship Id="rId5" Type="http://schemas.openxmlformats.org/officeDocument/2006/relationships/printerSettings" Target="../printerSettings/printerSettings107.bin"/><Relationship Id="rId15" Type="http://schemas.openxmlformats.org/officeDocument/2006/relationships/printerSettings" Target="../printerSettings/printerSettings117.bin"/><Relationship Id="rId10" Type="http://schemas.openxmlformats.org/officeDocument/2006/relationships/printerSettings" Target="../printerSettings/printerSettings112.bin"/><Relationship Id="rId4" Type="http://schemas.openxmlformats.org/officeDocument/2006/relationships/printerSettings" Target="../printerSettings/printerSettings106.bin"/><Relationship Id="rId9" Type="http://schemas.openxmlformats.org/officeDocument/2006/relationships/printerSettings" Target="../printerSettings/printerSettings111.bin"/><Relationship Id="rId14" Type="http://schemas.openxmlformats.org/officeDocument/2006/relationships/printerSettings" Target="../printerSettings/printerSettings116.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7.bin"/><Relationship Id="rId13" Type="http://schemas.openxmlformats.org/officeDocument/2006/relationships/printerSettings" Target="../printerSettings/printerSettings132.bin"/><Relationship Id="rId3" Type="http://schemas.openxmlformats.org/officeDocument/2006/relationships/printerSettings" Target="../printerSettings/printerSettings122.bin"/><Relationship Id="rId7" Type="http://schemas.openxmlformats.org/officeDocument/2006/relationships/printerSettings" Target="../printerSettings/printerSettings126.bin"/><Relationship Id="rId12" Type="http://schemas.openxmlformats.org/officeDocument/2006/relationships/printerSettings" Target="../printerSettings/printerSettings131.bin"/><Relationship Id="rId17" Type="http://schemas.openxmlformats.org/officeDocument/2006/relationships/printerSettings" Target="../printerSettings/printerSettings136.bin"/><Relationship Id="rId2" Type="http://schemas.openxmlformats.org/officeDocument/2006/relationships/printerSettings" Target="../printerSettings/printerSettings121.bin"/><Relationship Id="rId16" Type="http://schemas.openxmlformats.org/officeDocument/2006/relationships/printerSettings" Target="../printerSettings/printerSettings135.bin"/><Relationship Id="rId1" Type="http://schemas.openxmlformats.org/officeDocument/2006/relationships/printerSettings" Target="../printerSettings/printerSettings120.bin"/><Relationship Id="rId6" Type="http://schemas.openxmlformats.org/officeDocument/2006/relationships/printerSettings" Target="../printerSettings/printerSettings125.bin"/><Relationship Id="rId11" Type="http://schemas.openxmlformats.org/officeDocument/2006/relationships/printerSettings" Target="../printerSettings/printerSettings130.bin"/><Relationship Id="rId5" Type="http://schemas.openxmlformats.org/officeDocument/2006/relationships/printerSettings" Target="../printerSettings/printerSettings124.bin"/><Relationship Id="rId15" Type="http://schemas.openxmlformats.org/officeDocument/2006/relationships/printerSettings" Target="../printerSettings/printerSettings134.bin"/><Relationship Id="rId10" Type="http://schemas.openxmlformats.org/officeDocument/2006/relationships/printerSettings" Target="../printerSettings/printerSettings129.bin"/><Relationship Id="rId4" Type="http://schemas.openxmlformats.org/officeDocument/2006/relationships/printerSettings" Target="../printerSettings/printerSettings123.bin"/><Relationship Id="rId9" Type="http://schemas.openxmlformats.org/officeDocument/2006/relationships/printerSettings" Target="../printerSettings/printerSettings128.bin"/><Relationship Id="rId14" Type="http://schemas.openxmlformats.org/officeDocument/2006/relationships/printerSettings" Target="../printerSettings/printerSettings133.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4.bin"/><Relationship Id="rId13" Type="http://schemas.openxmlformats.org/officeDocument/2006/relationships/printerSettings" Target="../printerSettings/printerSettings149.bin"/><Relationship Id="rId3" Type="http://schemas.openxmlformats.org/officeDocument/2006/relationships/printerSettings" Target="../printerSettings/printerSettings139.bin"/><Relationship Id="rId7" Type="http://schemas.openxmlformats.org/officeDocument/2006/relationships/printerSettings" Target="../printerSettings/printerSettings143.bin"/><Relationship Id="rId12" Type="http://schemas.openxmlformats.org/officeDocument/2006/relationships/printerSettings" Target="../printerSettings/printerSettings148.bin"/><Relationship Id="rId17" Type="http://schemas.openxmlformats.org/officeDocument/2006/relationships/printerSettings" Target="../printerSettings/printerSettings153.bin"/><Relationship Id="rId2" Type="http://schemas.openxmlformats.org/officeDocument/2006/relationships/printerSettings" Target="../printerSettings/printerSettings138.bin"/><Relationship Id="rId16" Type="http://schemas.openxmlformats.org/officeDocument/2006/relationships/printerSettings" Target="../printerSettings/printerSettings152.bin"/><Relationship Id="rId1" Type="http://schemas.openxmlformats.org/officeDocument/2006/relationships/printerSettings" Target="../printerSettings/printerSettings137.bin"/><Relationship Id="rId6" Type="http://schemas.openxmlformats.org/officeDocument/2006/relationships/printerSettings" Target="../printerSettings/printerSettings142.bin"/><Relationship Id="rId11" Type="http://schemas.openxmlformats.org/officeDocument/2006/relationships/printerSettings" Target="../printerSettings/printerSettings147.bin"/><Relationship Id="rId5" Type="http://schemas.openxmlformats.org/officeDocument/2006/relationships/printerSettings" Target="../printerSettings/printerSettings141.bin"/><Relationship Id="rId15" Type="http://schemas.openxmlformats.org/officeDocument/2006/relationships/printerSettings" Target="../printerSettings/printerSettings151.bin"/><Relationship Id="rId10" Type="http://schemas.openxmlformats.org/officeDocument/2006/relationships/printerSettings" Target="../printerSettings/printerSettings146.bin"/><Relationship Id="rId4" Type="http://schemas.openxmlformats.org/officeDocument/2006/relationships/printerSettings" Target="../printerSettings/printerSettings140.bin"/><Relationship Id="rId9" Type="http://schemas.openxmlformats.org/officeDocument/2006/relationships/printerSettings" Target="../printerSettings/printerSettings145.bin"/><Relationship Id="rId14" Type="http://schemas.openxmlformats.org/officeDocument/2006/relationships/printerSettings" Target="../printerSettings/printerSettings150.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61.bin"/><Relationship Id="rId13" Type="http://schemas.openxmlformats.org/officeDocument/2006/relationships/printerSettings" Target="../printerSettings/printerSettings166.bin"/><Relationship Id="rId18" Type="http://schemas.openxmlformats.org/officeDocument/2006/relationships/printerSettings" Target="../printerSettings/printerSettings171.bin"/><Relationship Id="rId3" Type="http://schemas.openxmlformats.org/officeDocument/2006/relationships/printerSettings" Target="../printerSettings/printerSettings156.bin"/><Relationship Id="rId7" Type="http://schemas.openxmlformats.org/officeDocument/2006/relationships/printerSettings" Target="../printerSettings/printerSettings160.bin"/><Relationship Id="rId12" Type="http://schemas.openxmlformats.org/officeDocument/2006/relationships/printerSettings" Target="../printerSettings/printerSettings165.bin"/><Relationship Id="rId17" Type="http://schemas.openxmlformats.org/officeDocument/2006/relationships/printerSettings" Target="../printerSettings/printerSettings170.bin"/><Relationship Id="rId2" Type="http://schemas.openxmlformats.org/officeDocument/2006/relationships/printerSettings" Target="../printerSettings/printerSettings155.bin"/><Relationship Id="rId16" Type="http://schemas.openxmlformats.org/officeDocument/2006/relationships/printerSettings" Target="../printerSettings/printerSettings169.bin"/><Relationship Id="rId20" Type="http://schemas.openxmlformats.org/officeDocument/2006/relationships/printerSettings" Target="../printerSettings/printerSettings173.bin"/><Relationship Id="rId1" Type="http://schemas.openxmlformats.org/officeDocument/2006/relationships/printerSettings" Target="../printerSettings/printerSettings154.bin"/><Relationship Id="rId6" Type="http://schemas.openxmlformats.org/officeDocument/2006/relationships/printerSettings" Target="../printerSettings/printerSettings159.bin"/><Relationship Id="rId11" Type="http://schemas.openxmlformats.org/officeDocument/2006/relationships/printerSettings" Target="../printerSettings/printerSettings164.bin"/><Relationship Id="rId5" Type="http://schemas.openxmlformats.org/officeDocument/2006/relationships/printerSettings" Target="../printerSettings/printerSettings158.bin"/><Relationship Id="rId15" Type="http://schemas.openxmlformats.org/officeDocument/2006/relationships/printerSettings" Target="../printerSettings/printerSettings168.bin"/><Relationship Id="rId10" Type="http://schemas.openxmlformats.org/officeDocument/2006/relationships/printerSettings" Target="../printerSettings/printerSettings163.bin"/><Relationship Id="rId19" Type="http://schemas.openxmlformats.org/officeDocument/2006/relationships/printerSettings" Target="../printerSettings/printerSettings172.bin"/><Relationship Id="rId4" Type="http://schemas.openxmlformats.org/officeDocument/2006/relationships/printerSettings" Target="../printerSettings/printerSettings157.bin"/><Relationship Id="rId9" Type="http://schemas.openxmlformats.org/officeDocument/2006/relationships/printerSettings" Target="../printerSettings/printerSettings162.bin"/><Relationship Id="rId14" Type="http://schemas.openxmlformats.org/officeDocument/2006/relationships/printerSettings" Target="../printerSettings/printerSettings167.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81.bin"/><Relationship Id="rId13" Type="http://schemas.openxmlformats.org/officeDocument/2006/relationships/printerSettings" Target="../printerSettings/printerSettings186.bin"/><Relationship Id="rId3" Type="http://schemas.openxmlformats.org/officeDocument/2006/relationships/printerSettings" Target="../printerSettings/printerSettings176.bin"/><Relationship Id="rId7" Type="http://schemas.openxmlformats.org/officeDocument/2006/relationships/printerSettings" Target="../printerSettings/printerSettings180.bin"/><Relationship Id="rId12" Type="http://schemas.openxmlformats.org/officeDocument/2006/relationships/printerSettings" Target="../printerSettings/printerSettings185.bin"/><Relationship Id="rId17" Type="http://schemas.openxmlformats.org/officeDocument/2006/relationships/printerSettings" Target="../printerSettings/printerSettings190.bin"/><Relationship Id="rId2" Type="http://schemas.openxmlformats.org/officeDocument/2006/relationships/printerSettings" Target="../printerSettings/printerSettings175.bin"/><Relationship Id="rId16" Type="http://schemas.openxmlformats.org/officeDocument/2006/relationships/printerSettings" Target="../printerSettings/printerSettings189.bin"/><Relationship Id="rId1" Type="http://schemas.openxmlformats.org/officeDocument/2006/relationships/printerSettings" Target="../printerSettings/printerSettings174.bin"/><Relationship Id="rId6" Type="http://schemas.openxmlformats.org/officeDocument/2006/relationships/printerSettings" Target="../printerSettings/printerSettings179.bin"/><Relationship Id="rId11" Type="http://schemas.openxmlformats.org/officeDocument/2006/relationships/printerSettings" Target="../printerSettings/printerSettings184.bin"/><Relationship Id="rId5" Type="http://schemas.openxmlformats.org/officeDocument/2006/relationships/printerSettings" Target="../printerSettings/printerSettings178.bin"/><Relationship Id="rId15" Type="http://schemas.openxmlformats.org/officeDocument/2006/relationships/printerSettings" Target="../printerSettings/printerSettings188.bin"/><Relationship Id="rId10" Type="http://schemas.openxmlformats.org/officeDocument/2006/relationships/printerSettings" Target="../printerSettings/printerSettings183.bin"/><Relationship Id="rId4" Type="http://schemas.openxmlformats.org/officeDocument/2006/relationships/printerSettings" Target="../printerSettings/printerSettings177.bin"/><Relationship Id="rId9" Type="http://schemas.openxmlformats.org/officeDocument/2006/relationships/printerSettings" Target="../printerSettings/printerSettings182.bin"/><Relationship Id="rId14" Type="http://schemas.openxmlformats.org/officeDocument/2006/relationships/printerSettings" Target="../printerSettings/printerSettings187.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8.bin"/><Relationship Id="rId13" Type="http://schemas.openxmlformats.org/officeDocument/2006/relationships/printerSettings" Target="../printerSettings/printerSettings203.bin"/><Relationship Id="rId18" Type="http://schemas.openxmlformats.org/officeDocument/2006/relationships/printerSettings" Target="../printerSettings/printerSettings208.bin"/><Relationship Id="rId3" Type="http://schemas.openxmlformats.org/officeDocument/2006/relationships/printerSettings" Target="../printerSettings/printerSettings193.bin"/><Relationship Id="rId21" Type="http://schemas.openxmlformats.org/officeDocument/2006/relationships/printerSettings" Target="../printerSettings/printerSettings211.bin"/><Relationship Id="rId7" Type="http://schemas.openxmlformats.org/officeDocument/2006/relationships/printerSettings" Target="../printerSettings/printerSettings197.bin"/><Relationship Id="rId12" Type="http://schemas.openxmlformats.org/officeDocument/2006/relationships/printerSettings" Target="../printerSettings/printerSettings202.bin"/><Relationship Id="rId17" Type="http://schemas.openxmlformats.org/officeDocument/2006/relationships/printerSettings" Target="../printerSettings/printerSettings207.bin"/><Relationship Id="rId25" Type="http://schemas.openxmlformats.org/officeDocument/2006/relationships/printerSettings" Target="../printerSettings/printerSettings215.bin"/><Relationship Id="rId2" Type="http://schemas.openxmlformats.org/officeDocument/2006/relationships/printerSettings" Target="../printerSettings/printerSettings192.bin"/><Relationship Id="rId16" Type="http://schemas.openxmlformats.org/officeDocument/2006/relationships/printerSettings" Target="../printerSettings/printerSettings206.bin"/><Relationship Id="rId20" Type="http://schemas.openxmlformats.org/officeDocument/2006/relationships/printerSettings" Target="../printerSettings/printerSettings210.bin"/><Relationship Id="rId1" Type="http://schemas.openxmlformats.org/officeDocument/2006/relationships/printerSettings" Target="../printerSettings/printerSettings191.bin"/><Relationship Id="rId6" Type="http://schemas.openxmlformats.org/officeDocument/2006/relationships/printerSettings" Target="../printerSettings/printerSettings196.bin"/><Relationship Id="rId11" Type="http://schemas.openxmlformats.org/officeDocument/2006/relationships/printerSettings" Target="../printerSettings/printerSettings201.bin"/><Relationship Id="rId24" Type="http://schemas.openxmlformats.org/officeDocument/2006/relationships/printerSettings" Target="../printerSettings/printerSettings214.bin"/><Relationship Id="rId5" Type="http://schemas.openxmlformats.org/officeDocument/2006/relationships/printerSettings" Target="../printerSettings/printerSettings195.bin"/><Relationship Id="rId15" Type="http://schemas.openxmlformats.org/officeDocument/2006/relationships/printerSettings" Target="../printerSettings/printerSettings205.bin"/><Relationship Id="rId23" Type="http://schemas.openxmlformats.org/officeDocument/2006/relationships/printerSettings" Target="../printerSettings/printerSettings213.bin"/><Relationship Id="rId10" Type="http://schemas.openxmlformats.org/officeDocument/2006/relationships/printerSettings" Target="../printerSettings/printerSettings200.bin"/><Relationship Id="rId19" Type="http://schemas.openxmlformats.org/officeDocument/2006/relationships/printerSettings" Target="../printerSettings/printerSettings209.bin"/><Relationship Id="rId4" Type="http://schemas.openxmlformats.org/officeDocument/2006/relationships/printerSettings" Target="../printerSettings/printerSettings194.bin"/><Relationship Id="rId9" Type="http://schemas.openxmlformats.org/officeDocument/2006/relationships/printerSettings" Target="../printerSettings/printerSettings199.bin"/><Relationship Id="rId14" Type="http://schemas.openxmlformats.org/officeDocument/2006/relationships/printerSettings" Target="../printerSettings/printerSettings204.bin"/><Relationship Id="rId22" Type="http://schemas.openxmlformats.org/officeDocument/2006/relationships/printerSettings" Target="../printerSettings/printerSettings2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filterMode="1">
    <pageSetUpPr fitToPage="1"/>
  </sheetPr>
  <dimension ref="A1:BR614"/>
  <sheetViews>
    <sheetView tabSelected="1" topLeftCell="S1" zoomScale="55" zoomScaleNormal="60" zoomScaleSheetLayoutView="51" workbookViewId="0">
      <selection activeCell="Z495" sqref="Z495"/>
    </sheetView>
  </sheetViews>
  <sheetFormatPr defaultColWidth="21.140625" defaultRowHeight="26.25" x14ac:dyDescent="0.4"/>
  <cols>
    <col min="1" max="1" width="7.42578125" style="66" customWidth="1"/>
    <col min="2" max="2" width="11.140625" style="67" customWidth="1"/>
    <col min="3" max="3" width="15.140625" style="66" customWidth="1"/>
    <col min="4" max="4" width="23.42578125" style="66" hidden="1" customWidth="1"/>
    <col min="5" max="5" width="31" style="67" customWidth="1"/>
    <col min="6" max="6" width="13.7109375" style="68" customWidth="1"/>
    <col min="7" max="7" width="19.42578125" style="71" customWidth="1"/>
    <col min="8" max="8" width="16.5703125" style="67" customWidth="1"/>
    <col min="9" max="9" width="21" style="66" hidden="1" customWidth="1"/>
    <col min="10" max="10" width="19.42578125" style="66" customWidth="1"/>
    <col min="11" max="11" width="58.140625" style="66" customWidth="1"/>
    <col min="12" max="12" width="40" style="66" customWidth="1"/>
    <col min="13" max="13" width="23.42578125" style="66" customWidth="1"/>
    <col min="14" max="14" width="30.42578125" style="66" customWidth="1"/>
    <col min="15" max="15" width="30.28515625" style="66" customWidth="1"/>
    <col min="16" max="16" width="30.42578125" style="66" customWidth="1"/>
    <col min="17" max="17" width="56.28515625" style="66" customWidth="1"/>
    <col min="18" max="18" width="37.42578125" style="66" customWidth="1"/>
    <col min="19" max="19" width="20.28515625" style="66" customWidth="1"/>
    <col min="20" max="20" width="41.140625" style="66" customWidth="1"/>
    <col min="21" max="21" width="34.5703125" style="66" customWidth="1"/>
    <col min="22" max="22" width="46.85546875" style="66" customWidth="1"/>
    <col min="23" max="23" width="45.42578125" style="66" customWidth="1"/>
    <col min="24" max="24" width="20.140625" style="66" customWidth="1"/>
    <col min="25" max="25" width="19" style="66" customWidth="1"/>
    <col min="26" max="26" width="19.28515625" style="66" customWidth="1"/>
    <col min="27" max="27" width="13.85546875" style="67" customWidth="1"/>
    <col min="28" max="28" width="21.85546875" style="67" customWidth="1"/>
    <col min="29" max="29" width="82.28515625" style="67" customWidth="1"/>
    <col min="30" max="30" width="20.7109375" style="67" customWidth="1"/>
    <col min="31" max="31" width="45.42578125" style="67" customWidth="1"/>
    <col min="32" max="32" width="40.42578125" style="66" customWidth="1"/>
    <col min="33" max="33" width="85.140625" style="66" customWidth="1"/>
    <col min="34" max="34" width="39.7109375" style="66" customWidth="1"/>
    <col min="35" max="35" width="60" style="66" customWidth="1"/>
    <col min="36" max="36" width="21.42578125" style="69" customWidth="1"/>
    <col min="37" max="37" width="30.42578125" style="70" customWidth="1"/>
    <col min="38" max="38" width="34" style="66" customWidth="1"/>
    <col min="39" max="39" width="41.85546875" style="66" customWidth="1"/>
    <col min="40" max="40" width="35.7109375" style="67" customWidth="1"/>
    <col min="41" max="41" width="42.85546875" style="66" customWidth="1"/>
    <col min="42" max="42" width="49.42578125" style="68" customWidth="1"/>
    <col min="43" max="43" width="30.42578125" style="68" customWidth="1"/>
    <col min="44" max="44" width="54.28515625" style="66" customWidth="1"/>
    <col min="45" max="45" width="56" style="66" customWidth="1"/>
    <col min="46" max="46" width="105.5703125" style="67" customWidth="1"/>
    <col min="47" max="47" width="128.42578125" style="67" customWidth="1"/>
    <col min="48" max="48" width="36.42578125" style="67" customWidth="1"/>
    <col min="49" max="49" width="43.140625" style="67" customWidth="1"/>
    <col min="50" max="51" width="20.5703125" style="67" customWidth="1"/>
    <col min="52" max="52" width="15.42578125" style="67" customWidth="1"/>
    <col min="53" max="53" width="23.28515625" style="67" customWidth="1"/>
    <col min="54" max="54" width="102.5703125" style="67" customWidth="1"/>
    <col min="55" max="55" width="68.140625" style="67" customWidth="1"/>
    <col min="56" max="56" width="84.42578125" style="66" customWidth="1"/>
    <col min="57" max="57" width="29.5703125" style="66" customWidth="1"/>
    <col min="58" max="58" width="15.5703125" style="67" customWidth="1"/>
    <col min="59" max="59" width="14.42578125" style="66" customWidth="1"/>
    <col min="60" max="60" width="18.42578125" style="67" customWidth="1"/>
    <col min="61" max="61" width="21.140625" style="67" customWidth="1"/>
    <col min="62" max="62" width="23" style="66" customWidth="1"/>
    <col min="63" max="64" width="23" style="66" bestFit="1" customWidth="1"/>
    <col min="65" max="67" width="42" style="66" customWidth="1"/>
    <col min="68" max="70" width="21.140625" style="67"/>
    <col min="71" max="71" width="17.42578125" style="66" customWidth="1"/>
    <col min="72" max="72" width="90.42578125" style="66" customWidth="1"/>
    <col min="73" max="73" width="91.140625" style="66" customWidth="1"/>
    <col min="74" max="16384" width="21.140625" style="66"/>
  </cols>
  <sheetData>
    <row r="1" spans="1:70" ht="27.75" customHeight="1" thickBot="1" x14ac:dyDescent="0.45">
      <c r="F1" s="220" t="s">
        <v>1527</v>
      </c>
      <c r="G1" s="220"/>
      <c r="H1" s="220"/>
      <c r="I1" s="221"/>
      <c r="J1" s="217" t="s">
        <v>1514</v>
      </c>
      <c r="K1" s="219" t="s">
        <v>575</v>
      </c>
      <c r="L1" s="220"/>
      <c r="M1" s="220"/>
      <c r="N1" s="220"/>
      <c r="O1" s="220"/>
      <c r="P1" s="220"/>
      <c r="Q1" s="220"/>
      <c r="R1" s="220"/>
      <c r="S1" s="220"/>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105.75" thickBot="1" x14ac:dyDescent="0.45">
      <c r="F2" s="72" t="s">
        <v>1499</v>
      </c>
      <c r="G2" s="72" t="s">
        <v>1328</v>
      </c>
      <c r="H2" s="73" t="s">
        <v>1502</v>
      </c>
      <c r="I2" s="72" t="s">
        <v>2267</v>
      </c>
      <c r="J2" s="218"/>
      <c r="K2" s="72" t="s">
        <v>1577</v>
      </c>
      <c r="L2" s="72" t="s">
        <v>1579</v>
      </c>
      <c r="M2" s="72" t="s">
        <v>572</v>
      </c>
      <c r="N2" s="72" t="s">
        <v>573</v>
      </c>
      <c r="O2" s="72" t="s">
        <v>574</v>
      </c>
      <c r="P2" s="72" t="s">
        <v>594</v>
      </c>
      <c r="Q2" s="72" t="s">
        <v>1663</v>
      </c>
      <c r="R2" s="72" t="s">
        <v>1599</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x14ac:dyDescent="0.4">
      <c r="F3" s="65">
        <f>SUBTOTAL(9,PAC!$AX$6:$AX$580)</f>
        <v>1</v>
      </c>
      <c r="G3" s="65">
        <f>SUBTOTAL(9,PAC!$AY$6:$AY$580)</f>
        <v>1</v>
      </c>
      <c r="H3" s="65">
        <f>SUBTOTAL(9,PAC!$AZ$6:$AZ$580)</f>
        <v>1</v>
      </c>
      <c r="I3" s="65">
        <f>SUBTOTAL(9,PAC!$BA$6:$BA$580)</f>
        <v>0</v>
      </c>
      <c r="J3" s="76">
        <f>SUBTOTAL(3,J6:J580)</f>
        <v>3</v>
      </c>
      <c r="K3" s="77">
        <f>SUBTOTAL(9,PAC!K$6:K$580)</f>
        <v>1030847135.79</v>
      </c>
      <c r="L3" s="77">
        <f>SUBTOTAL(9,PAC!L$6:L$580)</f>
        <v>550383336.12</v>
      </c>
      <c r="M3" s="77">
        <f>SUBTOTAL(9,PAC!M$6:M$580)</f>
        <v>274383336.12</v>
      </c>
      <c r="N3" s="78">
        <f>SUBTOTAL(9,PAC!N$6:N$580)</f>
        <v>86374738.829999998</v>
      </c>
      <c r="O3" s="78">
        <f>SUBTOTAL(9,PAC!O$6:O$580)</f>
        <v>0</v>
      </c>
      <c r="P3" s="78">
        <f>SUBTOTAL(9,PAC!P$6:P$580)</f>
        <v>759711944.81999993</v>
      </c>
      <c r="Q3" s="77">
        <f>SUBTOTAL(9,PAC!$BB$6:$BB$580)</f>
        <v>729230471.90999997</v>
      </c>
      <c r="R3" s="77">
        <f>SUBTOTAL(9,PAC!R$6:R$580)</f>
        <v>388129296.66000003</v>
      </c>
      <c r="S3" s="77">
        <f>SUBTOTAL(9,PAC!S$6:S$580)</f>
        <v>1117359768.5699999</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x14ac:dyDescent="0.45">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x14ac:dyDescent="0.45">
      <c r="A5" s="108" t="s">
        <v>451</v>
      </c>
      <c r="B5" s="109" t="s">
        <v>713</v>
      </c>
      <c r="C5" s="108" t="s">
        <v>604</v>
      </c>
      <c r="D5" s="108" t="s">
        <v>1020</v>
      </c>
      <c r="E5" s="109" t="s">
        <v>692</v>
      </c>
      <c r="F5" s="108" t="s">
        <v>442</v>
      </c>
      <c r="G5" s="108" t="s">
        <v>567</v>
      </c>
      <c r="H5" s="108" t="s">
        <v>1794</v>
      </c>
      <c r="I5" s="108" t="s">
        <v>1243</v>
      </c>
      <c r="J5" s="108" t="s">
        <v>0</v>
      </c>
      <c r="K5" s="108" t="s">
        <v>1580</v>
      </c>
      <c r="L5" s="108" t="s">
        <v>1578</v>
      </c>
      <c r="M5" s="108" t="s">
        <v>572</v>
      </c>
      <c r="N5" s="108" t="s">
        <v>573</v>
      </c>
      <c r="O5" s="108" t="s">
        <v>574</v>
      </c>
      <c r="P5" s="108" t="s">
        <v>594</v>
      </c>
      <c r="Q5" s="108" t="s">
        <v>1659</v>
      </c>
      <c r="R5" s="108" t="s">
        <v>1599</v>
      </c>
      <c r="S5" s="108" t="s">
        <v>575</v>
      </c>
      <c r="T5" s="108" t="s">
        <v>1600</v>
      </c>
      <c r="U5" s="108" t="s">
        <v>1</v>
      </c>
      <c r="V5" s="108" t="s">
        <v>1795</v>
      </c>
      <c r="W5" s="108" t="s">
        <v>443</v>
      </c>
      <c r="X5" s="108" t="s">
        <v>1322</v>
      </c>
      <c r="Y5" s="108" t="s">
        <v>3</v>
      </c>
      <c r="Z5" s="108" t="s">
        <v>1467</v>
      </c>
      <c r="AA5" s="108" t="s">
        <v>1468</v>
      </c>
      <c r="AB5" s="108" t="s">
        <v>1479</v>
      </c>
      <c r="AC5" s="108" t="s">
        <v>1480</v>
      </c>
      <c r="AD5" s="109" t="s">
        <v>1496</v>
      </c>
      <c r="AE5" s="109" t="s">
        <v>1466</v>
      </c>
      <c r="AF5" s="109" t="s">
        <v>456</v>
      </c>
      <c r="AG5" s="109" t="s">
        <v>1320</v>
      </c>
      <c r="AH5" s="109" t="s">
        <v>972</v>
      </c>
      <c r="AI5" s="109" t="s">
        <v>991</v>
      </c>
      <c r="AJ5" s="109" t="s">
        <v>990</v>
      </c>
      <c r="AK5" s="109" t="s">
        <v>1037</v>
      </c>
      <c r="AL5" s="109" t="s">
        <v>1038</v>
      </c>
      <c r="AM5" s="109" t="s">
        <v>758</v>
      </c>
      <c r="AN5" s="108" t="s">
        <v>1240</v>
      </c>
      <c r="AO5" s="108" t="s">
        <v>1245</v>
      </c>
      <c r="AP5" s="108" t="s">
        <v>1241</v>
      </c>
      <c r="AQ5" s="108" t="s">
        <v>1239</v>
      </c>
      <c r="AR5" s="108" t="s">
        <v>1516</v>
      </c>
      <c r="AS5" s="108" t="s">
        <v>1244</v>
      </c>
      <c r="AT5" s="109" t="s">
        <v>2</v>
      </c>
      <c r="AU5" s="109" t="s">
        <v>1492</v>
      </c>
      <c r="AV5" s="109" t="s">
        <v>1896</v>
      </c>
      <c r="AW5" s="108" t="s">
        <v>461</v>
      </c>
      <c r="AX5" s="109" t="s">
        <v>1499</v>
      </c>
      <c r="AY5" s="109" t="s">
        <v>1328</v>
      </c>
      <c r="AZ5" s="109" t="s">
        <v>605</v>
      </c>
      <c r="BA5" s="109" t="s">
        <v>2267</v>
      </c>
      <c r="BB5" s="110" t="s">
        <v>1660</v>
      </c>
    </row>
    <row r="6" spans="1:70" s="1" customFormat="1" ht="249.95" hidden="1" customHeight="1" thickBot="1" x14ac:dyDescent="0.4">
      <c r="A6" s="96">
        <f t="shared" ref="A6:A67" si="0">ROW()-5</f>
        <v>1</v>
      </c>
      <c r="B6" s="111">
        <v>2023</v>
      </c>
      <c r="C6" s="96" t="s">
        <v>605</v>
      </c>
      <c r="D6" s="96" t="s">
        <v>1022</v>
      </c>
      <c r="E6" s="112" t="s">
        <v>466</v>
      </c>
      <c r="F6" s="96" t="s">
        <v>576</v>
      </c>
      <c r="G6" s="96" t="s">
        <v>1034</v>
      </c>
      <c r="H6" s="45" t="s">
        <v>1261</v>
      </c>
      <c r="I6" s="96" t="s">
        <v>602</v>
      </c>
      <c r="J6" s="96" t="s">
        <v>72</v>
      </c>
      <c r="K6" s="23"/>
      <c r="L6" s="23"/>
      <c r="M6" s="23">
        <v>47303701.490000002</v>
      </c>
      <c r="N6" s="23"/>
      <c r="O6" s="23"/>
      <c r="P6" s="23"/>
      <c r="Q6" s="25">
        <f>SUM(PAC!$M6:$P6)</f>
        <v>47303701.490000002</v>
      </c>
      <c r="R6" s="25"/>
      <c r="S6" s="25">
        <f>IF(PAC!$R6&gt;0,PAC!$R6,PAC!$Q6)</f>
        <v>47303701.490000002</v>
      </c>
      <c r="T6" s="25"/>
      <c r="U6" s="113" t="s">
        <v>1590</v>
      </c>
      <c r="V6" s="113"/>
      <c r="W6" s="114"/>
      <c r="X6" s="114" t="s">
        <v>1510</v>
      </c>
      <c r="Y6" s="111" t="s">
        <v>2517</v>
      </c>
      <c r="Z6" s="95"/>
      <c r="AA6" s="115">
        <v>100</v>
      </c>
      <c r="AB6" s="45" t="s">
        <v>1484</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hidden="1" customHeight="1" thickBot="1" x14ac:dyDescent="0.4">
      <c r="A7" s="96">
        <f t="shared" si="0"/>
        <v>2</v>
      </c>
      <c r="B7" s="123">
        <v>2023</v>
      </c>
      <c r="C7" s="122" t="s">
        <v>605</v>
      </c>
      <c r="D7" s="122" t="s">
        <v>1022</v>
      </c>
      <c r="E7" s="124" t="s">
        <v>571</v>
      </c>
      <c r="F7" s="122" t="s">
        <v>576</v>
      </c>
      <c r="G7" s="122" t="s">
        <v>1034</v>
      </c>
      <c r="H7" s="125" t="s">
        <v>1261</v>
      </c>
      <c r="I7" s="122" t="s">
        <v>602</v>
      </c>
      <c r="J7" s="122" t="s">
        <v>72</v>
      </c>
      <c r="K7" s="36"/>
      <c r="L7" s="36"/>
      <c r="M7" s="36">
        <v>258839936.83000001</v>
      </c>
      <c r="N7" s="36"/>
      <c r="O7" s="36"/>
      <c r="P7" s="36"/>
      <c r="Q7" s="25">
        <f>SUM(PAC!$M7:$P7)</f>
        <v>258839936.83000001</v>
      </c>
      <c r="R7" s="38"/>
      <c r="S7" s="25">
        <f>IF(PAC!$R7&gt;0,PAC!$R7,PAC!$Q7)</f>
        <v>258839936.83000001</v>
      </c>
      <c r="T7" s="38"/>
      <c r="U7" s="126" t="s">
        <v>1590</v>
      </c>
      <c r="V7" s="126"/>
      <c r="W7" s="127"/>
      <c r="X7" s="127" t="s">
        <v>1714</v>
      </c>
      <c r="Y7" s="123" t="s">
        <v>2506</v>
      </c>
      <c r="Z7" s="128"/>
      <c r="AA7" s="129"/>
      <c r="AB7" s="125"/>
      <c r="AC7" s="125"/>
      <c r="AD7" s="130"/>
      <c r="AE7" s="124" t="s">
        <v>1403</v>
      </c>
      <c r="AF7" s="125"/>
      <c r="AG7" s="125"/>
      <c r="AH7" s="125"/>
      <c r="AI7" s="125"/>
      <c r="AJ7" s="128"/>
      <c r="AK7" s="125"/>
      <c r="AL7" s="125"/>
      <c r="AM7" s="125"/>
      <c r="AN7" s="128"/>
      <c r="AO7" s="128"/>
      <c r="AP7" s="128"/>
      <c r="AQ7" s="128"/>
      <c r="AR7" s="131"/>
      <c r="AS7" s="131"/>
      <c r="AT7" s="124" t="s">
        <v>2191</v>
      </c>
      <c r="AU7" s="132" t="s">
        <v>2192</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hidden="1" customHeight="1" thickBot="1" x14ac:dyDescent="0.4">
      <c r="A8" s="96">
        <f t="shared" si="0"/>
        <v>3</v>
      </c>
      <c r="B8" s="111">
        <v>2023</v>
      </c>
      <c r="C8" s="96" t="s">
        <v>605</v>
      </c>
      <c r="D8" s="96" t="s">
        <v>1022</v>
      </c>
      <c r="E8" s="112" t="s">
        <v>644</v>
      </c>
      <c r="F8" s="96" t="s">
        <v>49</v>
      </c>
      <c r="G8" s="96" t="s">
        <v>1989</v>
      </c>
      <c r="H8" s="45" t="s">
        <v>1262</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1606</v>
      </c>
      <c r="U8" s="113" t="s">
        <v>1590</v>
      </c>
      <c r="V8" s="113"/>
      <c r="W8" s="114">
        <v>11</v>
      </c>
      <c r="X8" s="114" t="s">
        <v>1714</v>
      </c>
      <c r="Y8" s="111" t="s">
        <v>2505</v>
      </c>
      <c r="Z8" s="95">
        <v>46326</v>
      </c>
      <c r="AA8" s="115">
        <v>42</v>
      </c>
      <c r="AB8" s="45" t="s">
        <v>1490</v>
      </c>
      <c r="AC8" s="134" t="s">
        <v>2701</v>
      </c>
      <c r="AD8" s="95">
        <v>46326</v>
      </c>
      <c r="AE8" s="112" t="s">
        <v>1894</v>
      </c>
      <c r="AF8" s="45"/>
      <c r="AG8" s="45" t="s">
        <v>2190</v>
      </c>
      <c r="AH8" s="45"/>
      <c r="AI8" s="45"/>
      <c r="AJ8" s="95"/>
      <c r="AK8" s="45" t="s">
        <v>1165</v>
      </c>
      <c r="AL8" s="45" t="s">
        <v>1088</v>
      </c>
      <c r="AM8" s="45"/>
      <c r="AN8" s="95">
        <v>45584</v>
      </c>
      <c r="AO8" s="95">
        <v>45667</v>
      </c>
      <c r="AP8" s="95">
        <v>45806</v>
      </c>
      <c r="AQ8" s="95">
        <v>45833</v>
      </c>
      <c r="AR8" s="116">
        <v>46163</v>
      </c>
      <c r="AS8" s="117">
        <v>46295</v>
      </c>
      <c r="AT8" s="112" t="s">
        <v>2340</v>
      </c>
      <c r="AU8" s="45" t="s">
        <v>2339</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hidden="1" customHeight="1" thickBot="1" x14ac:dyDescent="0.4">
      <c r="A9" s="96">
        <f t="shared" si="0"/>
        <v>4</v>
      </c>
      <c r="B9" s="123">
        <v>2023</v>
      </c>
      <c r="C9" s="122" t="s">
        <v>605</v>
      </c>
      <c r="D9" s="122" t="s">
        <v>1022</v>
      </c>
      <c r="E9" s="124" t="s">
        <v>452</v>
      </c>
      <c r="F9" s="122" t="s">
        <v>49</v>
      </c>
      <c r="G9" s="122" t="s">
        <v>1988</v>
      </c>
      <c r="H9" s="125" t="s">
        <v>1262</v>
      </c>
      <c r="I9" s="122" t="s">
        <v>606</v>
      </c>
      <c r="J9" s="122" t="s">
        <v>63</v>
      </c>
      <c r="K9" s="36"/>
      <c r="L9" s="36"/>
      <c r="M9" s="36"/>
      <c r="N9" s="36">
        <v>19342946.050000001</v>
      </c>
      <c r="O9" s="36"/>
      <c r="P9" s="36"/>
      <c r="Q9" s="25">
        <f>SUM(PAC!$M9:$P9)</f>
        <v>19342946.050000001</v>
      </c>
      <c r="R9" s="36">
        <v>19342946.050000001</v>
      </c>
      <c r="S9" s="25">
        <f>IF(PAC!$R9&gt;0,PAC!$R9,PAC!$Q9)</f>
        <v>19342946.050000001</v>
      </c>
      <c r="T9" s="38" t="s">
        <v>1605</v>
      </c>
      <c r="U9" s="126" t="s">
        <v>1591</v>
      </c>
      <c r="V9" s="126"/>
      <c r="W9" s="127">
        <v>16</v>
      </c>
      <c r="X9" s="127" t="s">
        <v>1714</v>
      </c>
      <c r="Y9" s="123" t="s">
        <v>2505</v>
      </c>
      <c r="Z9" s="210">
        <v>46326</v>
      </c>
      <c r="AA9" s="129">
        <v>52</v>
      </c>
      <c r="AB9" s="125" t="s">
        <v>1490</v>
      </c>
      <c r="AC9" s="135" t="s">
        <v>2700</v>
      </c>
      <c r="AD9" s="210">
        <v>46326</v>
      </c>
      <c r="AE9" s="124" t="s">
        <v>1894</v>
      </c>
      <c r="AF9" s="125"/>
      <c r="AG9" s="125"/>
      <c r="AH9" s="125"/>
      <c r="AI9" s="125"/>
      <c r="AJ9" s="128"/>
      <c r="AK9" s="125" t="s">
        <v>1164</v>
      </c>
      <c r="AL9" s="125" t="s">
        <v>1088</v>
      </c>
      <c r="AM9" s="125"/>
      <c r="AN9" s="128">
        <v>45505</v>
      </c>
      <c r="AO9" s="128">
        <v>45597</v>
      </c>
      <c r="AP9" s="128">
        <v>45859</v>
      </c>
      <c r="AQ9" s="128">
        <v>45862</v>
      </c>
      <c r="AR9" s="130">
        <v>46342</v>
      </c>
      <c r="AS9" s="131">
        <v>46264</v>
      </c>
      <c r="AT9" s="124" t="s">
        <v>2552</v>
      </c>
      <c r="AU9" s="125" t="s">
        <v>2341</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hidden="1" customHeight="1" thickBot="1" x14ac:dyDescent="0.4">
      <c r="A10" s="96">
        <f t="shared" si="0"/>
        <v>5</v>
      </c>
      <c r="B10" s="111">
        <v>2023</v>
      </c>
      <c r="C10" s="96" t="s">
        <v>605</v>
      </c>
      <c r="D10" s="96" t="s">
        <v>1022</v>
      </c>
      <c r="E10" s="112" t="s">
        <v>464</v>
      </c>
      <c r="F10" s="96" t="s">
        <v>576</v>
      </c>
      <c r="G10" s="96" t="s">
        <v>641</v>
      </c>
      <c r="H10" s="45" t="s">
        <v>1257</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1656</v>
      </c>
      <c r="U10" s="113" t="s">
        <v>1592</v>
      </c>
      <c r="V10" s="113"/>
      <c r="W10" s="114">
        <v>30</v>
      </c>
      <c r="X10" s="114" t="s">
        <v>1714</v>
      </c>
      <c r="Y10" s="111" t="s">
        <v>2505</v>
      </c>
      <c r="Z10" s="95">
        <v>46438</v>
      </c>
      <c r="AA10" s="115">
        <v>66</v>
      </c>
      <c r="AB10" s="45" t="s">
        <v>1490</v>
      </c>
      <c r="AC10" s="45" t="s">
        <v>1893</v>
      </c>
      <c r="AD10" s="116"/>
      <c r="AE10" s="136"/>
      <c r="AF10" s="45"/>
      <c r="AG10" s="45" t="s">
        <v>2189</v>
      </c>
      <c r="AH10" s="45"/>
      <c r="AI10" s="45"/>
      <c r="AJ10" s="95"/>
      <c r="AK10" s="45"/>
      <c r="AL10" s="45"/>
      <c r="AM10" s="45"/>
      <c r="AN10" s="95">
        <v>45449</v>
      </c>
      <c r="AO10" s="95">
        <v>45477</v>
      </c>
      <c r="AP10" s="95">
        <v>45530</v>
      </c>
      <c r="AQ10" s="95">
        <v>45537</v>
      </c>
      <c r="AR10" s="117">
        <v>46438</v>
      </c>
      <c r="AS10" s="117">
        <v>46438</v>
      </c>
      <c r="AT10" s="112" t="s">
        <v>1662</v>
      </c>
      <c r="AU10" s="118" t="s">
        <v>2580</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hidden="1" customHeight="1" thickBot="1" x14ac:dyDescent="0.4">
      <c r="A11" s="96">
        <f t="shared" si="0"/>
        <v>6</v>
      </c>
      <c r="B11" s="123">
        <v>2023</v>
      </c>
      <c r="C11" s="122" t="s">
        <v>605</v>
      </c>
      <c r="D11" s="122" t="s">
        <v>1022</v>
      </c>
      <c r="E11" s="124" t="s">
        <v>462</v>
      </c>
      <c r="F11" s="122" t="s">
        <v>576</v>
      </c>
      <c r="G11" s="122" t="s">
        <v>641</v>
      </c>
      <c r="H11" s="125" t="s">
        <v>1257</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1654</v>
      </c>
      <c r="U11" s="126" t="s">
        <v>1592</v>
      </c>
      <c r="V11" s="126"/>
      <c r="W11" s="127"/>
      <c r="X11" s="127" t="s">
        <v>1714</v>
      </c>
      <c r="Y11" s="123" t="s">
        <v>2505</v>
      </c>
      <c r="Z11" s="128">
        <v>46325</v>
      </c>
      <c r="AA11" s="129">
        <v>96.13</v>
      </c>
      <c r="AB11" s="125" t="s">
        <v>1490</v>
      </c>
      <c r="AC11" s="125" t="s">
        <v>1310</v>
      </c>
      <c r="AD11" s="130">
        <v>46325</v>
      </c>
      <c r="AE11" s="137"/>
      <c r="AF11" s="125"/>
      <c r="AG11" s="125" t="s">
        <v>1904</v>
      </c>
      <c r="AH11" s="125"/>
      <c r="AI11" s="125"/>
      <c r="AJ11" s="128"/>
      <c r="AK11" s="125"/>
      <c r="AL11" s="125"/>
      <c r="AM11" s="125"/>
      <c r="AN11" s="128">
        <v>44310</v>
      </c>
      <c r="AO11" s="128">
        <v>44378</v>
      </c>
      <c r="AP11" s="128">
        <v>44497</v>
      </c>
      <c r="AQ11" s="128">
        <v>44495</v>
      </c>
      <c r="AR11" s="131">
        <v>44860</v>
      </c>
      <c r="AS11" s="131">
        <v>46325</v>
      </c>
      <c r="AT11" s="135" t="s">
        <v>2193</v>
      </c>
      <c r="AU11" s="132" t="s">
        <v>2268</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hidden="1" customHeight="1" thickBot="1" x14ac:dyDescent="0.4">
      <c r="A12" s="96">
        <f t="shared" si="0"/>
        <v>7</v>
      </c>
      <c r="B12" s="111">
        <v>2023</v>
      </c>
      <c r="C12" s="96" t="s">
        <v>605</v>
      </c>
      <c r="D12" s="96" t="s">
        <v>1022</v>
      </c>
      <c r="E12" s="112" t="s">
        <v>465</v>
      </c>
      <c r="F12" s="96" t="s">
        <v>576</v>
      </c>
      <c r="G12" s="96" t="s">
        <v>641</v>
      </c>
      <c r="H12" s="45" t="s">
        <v>1257</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2383</v>
      </c>
      <c r="U12" s="113" t="s">
        <v>1590</v>
      </c>
      <c r="V12" s="113"/>
      <c r="W12" s="114">
        <v>21</v>
      </c>
      <c r="X12" s="114" t="s">
        <v>1436</v>
      </c>
      <c r="Y12" s="111" t="s">
        <v>2507</v>
      </c>
      <c r="Z12" s="95">
        <v>46356</v>
      </c>
      <c r="AA12" s="115"/>
      <c r="AB12" s="45" t="s">
        <v>1475</v>
      </c>
      <c r="AC12" s="134" t="s">
        <v>2386</v>
      </c>
      <c r="AD12" s="116">
        <v>46356</v>
      </c>
      <c r="AE12" s="138" t="s">
        <v>2387</v>
      </c>
      <c r="AF12" s="45" t="s">
        <v>579</v>
      </c>
      <c r="AG12" s="45" t="s">
        <v>1493</v>
      </c>
      <c r="AH12" s="45" t="s">
        <v>2006</v>
      </c>
      <c r="AI12" s="134" t="s">
        <v>1925</v>
      </c>
      <c r="AJ12" s="95">
        <v>46356</v>
      </c>
      <c r="AK12" s="45"/>
      <c r="AL12" s="45"/>
      <c r="AM12" s="45"/>
      <c r="AN12" s="95">
        <v>46097</v>
      </c>
      <c r="AO12" s="95">
        <v>46120</v>
      </c>
      <c r="AP12" s="95">
        <v>46206</v>
      </c>
      <c r="AQ12" s="95"/>
      <c r="AR12" s="117"/>
      <c r="AS12" s="117"/>
      <c r="AT12" s="138" t="s">
        <v>2385</v>
      </c>
      <c r="AU12" s="136" t="s">
        <v>2384</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hidden="1" customHeight="1" thickBot="1" x14ac:dyDescent="0.4">
      <c r="A13" s="96">
        <f t="shared" si="0"/>
        <v>8</v>
      </c>
      <c r="B13" s="123">
        <v>2023</v>
      </c>
      <c r="C13" s="122" t="s">
        <v>605</v>
      </c>
      <c r="D13" s="122" t="s">
        <v>1022</v>
      </c>
      <c r="E13" s="124" t="s">
        <v>463</v>
      </c>
      <c r="F13" s="122" t="s">
        <v>576</v>
      </c>
      <c r="G13" s="122" t="s">
        <v>641</v>
      </c>
      <c r="H13" s="125" t="s">
        <v>1257</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1655</v>
      </c>
      <c r="U13" s="126" t="s">
        <v>1584</v>
      </c>
      <c r="V13" s="126"/>
      <c r="W13" s="127">
        <v>21</v>
      </c>
      <c r="X13" s="127" t="s">
        <v>1714</v>
      </c>
      <c r="Y13" s="123" t="s">
        <v>2505</v>
      </c>
      <c r="Z13" s="128">
        <v>46590</v>
      </c>
      <c r="AA13" s="129">
        <v>12.88</v>
      </c>
      <c r="AB13" s="125" t="s">
        <v>1490</v>
      </c>
      <c r="AC13" s="125" t="s">
        <v>2160</v>
      </c>
      <c r="AD13" s="130">
        <v>46590</v>
      </c>
      <c r="AE13" s="137" t="s">
        <v>1310</v>
      </c>
      <c r="AF13" s="125" t="s">
        <v>470</v>
      </c>
      <c r="AG13" s="125" t="s">
        <v>1494</v>
      </c>
      <c r="AH13" s="125" t="s">
        <v>988</v>
      </c>
      <c r="AI13" s="125"/>
      <c r="AJ13" s="128">
        <v>46618</v>
      </c>
      <c r="AK13" s="125"/>
      <c r="AL13" s="125"/>
      <c r="AM13" s="125"/>
      <c r="AN13" s="128">
        <v>44792</v>
      </c>
      <c r="AO13" s="128">
        <v>44817</v>
      </c>
      <c r="AP13" s="128">
        <v>45376</v>
      </c>
      <c r="AQ13" s="128">
        <v>45553</v>
      </c>
      <c r="AR13" s="131">
        <v>46198</v>
      </c>
      <c r="AS13" s="131">
        <v>46590</v>
      </c>
      <c r="AT13" s="124" t="s">
        <v>2194</v>
      </c>
      <c r="AU13" s="132" t="s">
        <v>2574</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hidden="1" customHeight="1" thickBot="1" x14ac:dyDescent="0.4">
      <c r="A14" s="96">
        <f t="shared" si="0"/>
        <v>9</v>
      </c>
      <c r="B14" s="111">
        <v>2023</v>
      </c>
      <c r="C14" s="96" t="s">
        <v>605</v>
      </c>
      <c r="D14" s="96" t="s">
        <v>1022</v>
      </c>
      <c r="E14" s="112" t="s">
        <v>642</v>
      </c>
      <c r="F14" s="96" t="s">
        <v>576</v>
      </c>
      <c r="G14" s="96" t="s">
        <v>1033</v>
      </c>
      <c r="H14" s="45" t="s">
        <v>1261</v>
      </c>
      <c r="I14" s="96" t="s">
        <v>602</v>
      </c>
      <c r="J14" s="96" t="s">
        <v>243</v>
      </c>
      <c r="K14" s="23"/>
      <c r="L14" s="23"/>
      <c r="M14" s="23">
        <v>118800000</v>
      </c>
      <c r="N14" s="23"/>
      <c r="O14" s="23"/>
      <c r="P14" s="23"/>
      <c r="Q14" s="25">
        <f>SUM(PAC!$M14:$P14)</f>
        <v>118800000</v>
      </c>
      <c r="R14" s="25"/>
      <c r="S14" s="25">
        <f>IF(PAC!$R14&gt;0,PAC!$R14,PAC!$Q14)</f>
        <v>118800000</v>
      </c>
      <c r="T14" s="25"/>
      <c r="U14" s="113" t="s">
        <v>1590</v>
      </c>
      <c r="V14" s="113"/>
      <c r="W14" s="114">
        <v>26</v>
      </c>
      <c r="X14" s="114" t="s">
        <v>1714</v>
      </c>
      <c r="Y14" s="111" t="s">
        <v>2506</v>
      </c>
      <c r="Z14" s="95"/>
      <c r="AA14" s="115"/>
      <c r="AB14" s="45"/>
      <c r="AC14" s="45" t="s">
        <v>1661</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hidden="1" customHeight="1" thickBot="1" x14ac:dyDescent="0.4">
      <c r="A15" s="96">
        <f t="shared" si="0"/>
        <v>10</v>
      </c>
      <c r="B15" s="123">
        <v>2023</v>
      </c>
      <c r="C15" s="122" t="s">
        <v>605</v>
      </c>
      <c r="D15" s="122" t="s">
        <v>1021</v>
      </c>
      <c r="E15" s="124" t="s">
        <v>479</v>
      </c>
      <c r="F15" s="122" t="s">
        <v>56</v>
      </c>
      <c r="G15" s="122" t="s">
        <v>507</v>
      </c>
      <c r="H15" s="125" t="s">
        <v>1259</v>
      </c>
      <c r="I15" s="122" t="s">
        <v>468</v>
      </c>
      <c r="J15" s="122" t="s">
        <v>184</v>
      </c>
      <c r="K15" s="36"/>
      <c r="L15" s="36">
        <v>5000000</v>
      </c>
      <c r="M15" s="36">
        <v>2588139.29</v>
      </c>
      <c r="N15" s="36"/>
      <c r="O15" s="36"/>
      <c r="P15" s="36"/>
      <c r="Q15" s="25">
        <f>SUM(PAC!$M15:$P15)</f>
        <v>2588139.29</v>
      </c>
      <c r="R15" s="38">
        <v>3058146.12</v>
      </c>
      <c r="S15" s="25">
        <f>IF(PAC!$R15&gt;0,PAC!$R15,PAC!$Q15)</f>
        <v>3058146.12</v>
      </c>
      <c r="T15" s="38" t="s">
        <v>1620</v>
      </c>
      <c r="U15" s="126" t="s">
        <v>1590</v>
      </c>
      <c r="V15" s="126"/>
      <c r="W15" s="127">
        <v>8</v>
      </c>
      <c r="X15" s="127" t="s">
        <v>1510</v>
      </c>
      <c r="Y15" s="123" t="s">
        <v>2517</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2170</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hidden="1" customHeight="1" thickBot="1" x14ac:dyDescent="0.45">
      <c r="A16" s="96">
        <f t="shared" si="0"/>
        <v>11</v>
      </c>
      <c r="B16" s="96">
        <v>2026</v>
      </c>
      <c r="C16" s="96" t="s">
        <v>605</v>
      </c>
      <c r="D16" s="96" t="s">
        <v>1021</v>
      </c>
      <c r="E16" s="97" t="s">
        <v>2156</v>
      </c>
      <c r="F16" s="45" t="s">
        <v>56</v>
      </c>
      <c r="G16" s="45" t="s">
        <v>2157</v>
      </c>
      <c r="H16" s="96" t="s">
        <v>1259</v>
      </c>
      <c r="I16" s="96" t="s">
        <v>468</v>
      </c>
      <c r="J16" s="96" t="s">
        <v>95</v>
      </c>
      <c r="K16" s="23"/>
      <c r="L16" s="23"/>
      <c r="M16" s="23">
        <v>13847802.4</v>
      </c>
      <c r="N16" s="23"/>
      <c r="O16" s="23"/>
      <c r="P16" s="23"/>
      <c r="Q16" s="25">
        <f>SUM(PAC!$M16:$P16)</f>
        <v>13847802.4</v>
      </c>
      <c r="R16" s="25">
        <v>13847802.4</v>
      </c>
      <c r="S16" s="25">
        <f>IF(PAC!$R16&gt;0,PAC!$R16,PAC!$Q16)</f>
        <v>13847802.4</v>
      </c>
      <c r="T16" s="25" t="s">
        <v>1625</v>
      </c>
      <c r="U16" s="113" t="s">
        <v>1582</v>
      </c>
      <c r="V16" s="113"/>
      <c r="W16" s="114">
        <v>10</v>
      </c>
      <c r="X16" s="114" t="s">
        <v>1714</v>
      </c>
      <c r="Y16" s="111" t="s">
        <v>2505</v>
      </c>
      <c r="Z16" s="95">
        <v>46473</v>
      </c>
      <c r="AA16" s="115">
        <v>3</v>
      </c>
      <c r="AB16" s="45" t="s">
        <v>1490</v>
      </c>
      <c r="AC16" s="45" t="s">
        <v>1512</v>
      </c>
      <c r="AD16" s="116"/>
      <c r="AE16" s="112" t="s">
        <v>2314</v>
      </c>
      <c r="AF16" s="45"/>
      <c r="AG16" s="45" t="s">
        <v>2286</v>
      </c>
      <c r="AH16" s="45"/>
      <c r="AI16" s="45"/>
      <c r="AJ16" s="95"/>
      <c r="AK16" s="45"/>
      <c r="AL16" s="45" t="s">
        <v>2176</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hidden="1" customHeight="1" thickBot="1" x14ac:dyDescent="0.45">
      <c r="A17" s="96">
        <f t="shared" si="0"/>
        <v>12</v>
      </c>
      <c r="B17" s="122">
        <v>2026</v>
      </c>
      <c r="C17" s="122" t="s">
        <v>605</v>
      </c>
      <c r="D17" s="122" t="s">
        <v>1021</v>
      </c>
      <c r="E17" s="140" t="s">
        <v>2156</v>
      </c>
      <c r="F17" s="125" t="s">
        <v>56</v>
      </c>
      <c r="G17" s="125" t="s">
        <v>2157</v>
      </c>
      <c r="H17" s="122" t="s">
        <v>1259</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2313</v>
      </c>
      <c r="U17" s="126" t="s">
        <v>1582</v>
      </c>
      <c r="V17" s="126"/>
      <c r="W17" s="127">
        <v>10</v>
      </c>
      <c r="X17" s="127" t="s">
        <v>1714</v>
      </c>
      <c r="Y17" s="123" t="s">
        <v>2505</v>
      </c>
      <c r="Z17" s="128">
        <v>46489</v>
      </c>
      <c r="AA17" s="129">
        <v>0.01</v>
      </c>
      <c r="AB17" s="125" t="s">
        <v>1490</v>
      </c>
      <c r="AC17" s="125" t="s">
        <v>1512</v>
      </c>
      <c r="AD17" s="130"/>
      <c r="AE17" s="124" t="s">
        <v>2314</v>
      </c>
      <c r="AF17" s="125"/>
      <c r="AG17" s="125" t="s">
        <v>2287</v>
      </c>
      <c r="AH17" s="125"/>
      <c r="AI17" s="125"/>
      <c r="AJ17" s="128"/>
      <c r="AK17" s="125"/>
      <c r="AL17" s="125" t="s">
        <v>2177</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hidden="1" customHeight="1" thickBot="1" x14ac:dyDescent="0.45">
      <c r="A18" s="96">
        <f t="shared" si="0"/>
        <v>13</v>
      </c>
      <c r="B18" s="96">
        <v>2026</v>
      </c>
      <c r="C18" s="96" t="s">
        <v>605</v>
      </c>
      <c r="D18" s="96" t="s">
        <v>1021</v>
      </c>
      <c r="E18" s="97" t="s">
        <v>2156</v>
      </c>
      <c r="F18" s="45" t="s">
        <v>56</v>
      </c>
      <c r="G18" s="45" t="s">
        <v>2157</v>
      </c>
      <c r="H18" s="96" t="s">
        <v>1259</v>
      </c>
      <c r="I18" s="96" t="s">
        <v>468</v>
      </c>
      <c r="J18" s="96" t="s">
        <v>127</v>
      </c>
      <c r="K18" s="23"/>
      <c r="L18" s="23"/>
      <c r="M18" s="23">
        <v>12030678.09</v>
      </c>
      <c r="N18" s="23"/>
      <c r="O18" s="23"/>
      <c r="P18" s="23"/>
      <c r="Q18" s="25">
        <f>SUM(PAC!$M18:$P18)</f>
        <v>12030678.09</v>
      </c>
      <c r="R18" s="25">
        <v>12030678.09</v>
      </c>
      <c r="S18" s="25">
        <f>IF(PAC!$R18&gt;0,PAC!$R18,PAC!$Q18)</f>
        <v>12030678.09</v>
      </c>
      <c r="T18" s="25" t="s">
        <v>1625</v>
      </c>
      <c r="U18" s="113" t="s">
        <v>1582</v>
      </c>
      <c r="V18" s="113"/>
      <c r="W18" s="114">
        <v>10</v>
      </c>
      <c r="X18" s="114" t="s">
        <v>1436</v>
      </c>
      <c r="Y18" s="111" t="s">
        <v>2506</v>
      </c>
      <c r="Z18" s="95">
        <v>46264</v>
      </c>
      <c r="AA18" s="115">
        <v>0</v>
      </c>
      <c r="AB18" s="45" t="s">
        <v>1489</v>
      </c>
      <c r="AC18" s="45" t="s">
        <v>2816</v>
      </c>
      <c r="AD18" s="116">
        <v>46259</v>
      </c>
      <c r="AE18" s="112" t="s">
        <v>2314</v>
      </c>
      <c r="AF18" s="45"/>
      <c r="AG18" s="45" t="s">
        <v>2288</v>
      </c>
      <c r="AH18" s="45"/>
      <c r="AI18" s="45"/>
      <c r="AJ18" s="95"/>
      <c r="AK18" s="45"/>
      <c r="AL18" s="45" t="s">
        <v>2178</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hidden="1" customHeight="1" thickBot="1" x14ac:dyDescent="0.45">
      <c r="A19" s="96">
        <f t="shared" si="0"/>
        <v>14</v>
      </c>
      <c r="B19" s="123">
        <v>2023</v>
      </c>
      <c r="C19" s="122" t="s">
        <v>605</v>
      </c>
      <c r="D19" s="122" t="s">
        <v>1021</v>
      </c>
      <c r="E19" s="124" t="s">
        <v>502</v>
      </c>
      <c r="F19" s="122" t="s">
        <v>450</v>
      </c>
      <c r="G19" s="122" t="s">
        <v>504</v>
      </c>
      <c r="H19" s="125" t="s">
        <v>1256</v>
      </c>
      <c r="I19" s="122" t="s">
        <v>1252</v>
      </c>
      <c r="J19" s="122" t="s">
        <v>95</v>
      </c>
      <c r="K19" s="36"/>
      <c r="L19" s="36"/>
      <c r="M19" s="36">
        <v>2066482.18</v>
      </c>
      <c r="N19" s="36"/>
      <c r="O19" s="36">
        <v>718166.39</v>
      </c>
      <c r="P19" s="36"/>
      <c r="Q19" s="25">
        <f>SUM(PAC!$M19:$P19)</f>
        <v>2784648.57</v>
      </c>
      <c r="R19" s="38">
        <v>3251366.25</v>
      </c>
      <c r="S19" s="25">
        <f>IF(PAC!$R19&gt;0,PAC!$R19,PAC!$Q19)</f>
        <v>3251366.25</v>
      </c>
      <c r="T19" s="38"/>
      <c r="U19" s="126" t="s">
        <v>1584</v>
      </c>
      <c r="V19" s="126"/>
      <c r="W19" s="127">
        <v>8</v>
      </c>
      <c r="X19" s="127" t="s">
        <v>1436</v>
      </c>
      <c r="Y19" s="123" t="s">
        <v>2507</v>
      </c>
      <c r="Z19" s="128"/>
      <c r="AA19" s="129"/>
      <c r="AB19" s="125" t="s">
        <v>1483</v>
      </c>
      <c r="AC19" s="125"/>
      <c r="AD19" s="130"/>
      <c r="AE19" s="124" t="s">
        <v>1901</v>
      </c>
      <c r="AF19" s="125" t="s">
        <v>931</v>
      </c>
      <c r="AG19" s="125" t="s">
        <v>616</v>
      </c>
      <c r="AH19" s="125" t="s">
        <v>988</v>
      </c>
      <c r="AI19" s="125"/>
      <c r="AJ19" s="128"/>
      <c r="AK19" s="125" t="s">
        <v>1049</v>
      </c>
      <c r="AL19" s="125" t="s">
        <v>1265</v>
      </c>
      <c r="AM19" s="125"/>
      <c r="AN19" s="128">
        <v>46066</v>
      </c>
      <c r="AO19" s="128">
        <v>46148</v>
      </c>
      <c r="AP19" s="128"/>
      <c r="AQ19" s="128"/>
      <c r="AR19" s="131"/>
      <c r="AS19" s="131"/>
      <c r="AT19" s="124" t="s">
        <v>1857</v>
      </c>
      <c r="AU19" s="132" t="s">
        <v>2500</v>
      </c>
      <c r="AV19" s="130"/>
      <c r="AW19" s="129" t="s">
        <v>2501</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hidden="1" customHeight="1" thickBot="1" x14ac:dyDescent="0.45">
      <c r="A20" s="96">
        <f t="shared" si="0"/>
        <v>15</v>
      </c>
      <c r="B20" s="111">
        <v>2023</v>
      </c>
      <c r="C20" s="96" t="s">
        <v>605</v>
      </c>
      <c r="D20" s="96" t="s">
        <v>1021</v>
      </c>
      <c r="E20" s="112" t="s">
        <v>502</v>
      </c>
      <c r="F20" s="96" t="s">
        <v>450</v>
      </c>
      <c r="G20" s="96" t="s">
        <v>504</v>
      </c>
      <c r="H20" s="45" t="s">
        <v>1256</v>
      </c>
      <c r="I20" s="96" t="s">
        <v>1252</v>
      </c>
      <c r="J20" s="96" t="s">
        <v>117</v>
      </c>
      <c r="K20" s="23"/>
      <c r="L20" s="23"/>
      <c r="M20" s="23">
        <v>2066482.18</v>
      </c>
      <c r="N20" s="23"/>
      <c r="O20" s="23">
        <v>333538.40000000002</v>
      </c>
      <c r="P20" s="23"/>
      <c r="Q20" s="25">
        <f>SUM(PAC!$M20:$P20)</f>
        <v>2400020.58</v>
      </c>
      <c r="R20" s="25">
        <v>2716453.18</v>
      </c>
      <c r="S20" s="25">
        <f>IF(PAC!$R20&gt;0,PAC!$R20,PAC!$Q20)</f>
        <v>2716453.18</v>
      </c>
      <c r="T20" s="25"/>
      <c r="U20" s="113" t="s">
        <v>1592</v>
      </c>
      <c r="V20" s="113"/>
      <c r="W20" s="114">
        <v>8</v>
      </c>
      <c r="X20" s="114" t="s">
        <v>1436</v>
      </c>
      <c r="Y20" s="111" t="s">
        <v>2507</v>
      </c>
      <c r="Z20" s="95"/>
      <c r="AA20" s="115"/>
      <c r="AB20" s="45" t="s">
        <v>1483</v>
      </c>
      <c r="AC20" s="45"/>
      <c r="AD20" s="116"/>
      <c r="AE20" s="112" t="s">
        <v>1897</v>
      </c>
      <c r="AF20" s="45" t="s">
        <v>929</v>
      </c>
      <c r="AG20" s="45" t="s">
        <v>617</v>
      </c>
      <c r="AH20" s="45" t="s">
        <v>988</v>
      </c>
      <c r="AI20" s="45"/>
      <c r="AJ20" s="95"/>
      <c r="AK20" s="45" t="s">
        <v>1050</v>
      </c>
      <c r="AL20" s="45" t="s">
        <v>1266</v>
      </c>
      <c r="AM20" s="45"/>
      <c r="AN20" s="95">
        <v>46066</v>
      </c>
      <c r="AO20" s="95">
        <v>46148</v>
      </c>
      <c r="AP20" s="95"/>
      <c r="AQ20" s="95"/>
      <c r="AR20" s="117"/>
      <c r="AS20" s="117"/>
      <c r="AT20" s="112" t="s">
        <v>1858</v>
      </c>
      <c r="AU20" s="45" t="s">
        <v>2086</v>
      </c>
      <c r="AV20" s="116"/>
      <c r="AW20" s="115" t="s">
        <v>2501</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hidden="1" customHeight="1" thickBot="1" x14ac:dyDescent="0.45">
      <c r="A21" s="96">
        <f t="shared" si="0"/>
        <v>16</v>
      </c>
      <c r="B21" s="123">
        <v>2023</v>
      </c>
      <c r="C21" s="122" t="s">
        <v>605</v>
      </c>
      <c r="D21" s="122" t="s">
        <v>1021</v>
      </c>
      <c r="E21" s="124" t="s">
        <v>502</v>
      </c>
      <c r="F21" s="122" t="s">
        <v>450</v>
      </c>
      <c r="G21" s="122" t="s">
        <v>504</v>
      </c>
      <c r="H21" s="125" t="s">
        <v>1256</v>
      </c>
      <c r="I21" s="122" t="s">
        <v>1252</v>
      </c>
      <c r="J21" s="122" t="s">
        <v>374</v>
      </c>
      <c r="K21" s="36"/>
      <c r="L21" s="36"/>
      <c r="M21" s="36">
        <v>2066482.18</v>
      </c>
      <c r="N21" s="36"/>
      <c r="O21" s="36">
        <v>555569.93999999994</v>
      </c>
      <c r="P21" s="36"/>
      <c r="Q21" s="25">
        <f>SUM(PAC!$M21:$P21)</f>
        <v>2622052.12</v>
      </c>
      <c r="R21" s="38">
        <v>3199451.6</v>
      </c>
      <c r="S21" s="25">
        <f>IF(PAC!$R21&gt;0,PAC!$R21,PAC!$Q21)</f>
        <v>3199451.6</v>
      </c>
      <c r="T21" s="38"/>
      <c r="U21" s="126" t="s">
        <v>1592</v>
      </c>
      <c r="V21" s="126"/>
      <c r="W21" s="127">
        <v>8</v>
      </c>
      <c r="X21" s="127" t="s">
        <v>1436</v>
      </c>
      <c r="Y21" s="123" t="s">
        <v>2507</v>
      </c>
      <c r="Z21" s="128"/>
      <c r="AA21" s="129"/>
      <c r="AB21" s="125" t="s">
        <v>1483</v>
      </c>
      <c r="AC21" s="125"/>
      <c r="AD21" s="130"/>
      <c r="AE21" s="124" t="s">
        <v>1897</v>
      </c>
      <c r="AF21" s="125" t="s">
        <v>932</v>
      </c>
      <c r="AG21" s="125" t="s">
        <v>618</v>
      </c>
      <c r="AH21" s="125" t="s">
        <v>988</v>
      </c>
      <c r="AI21" s="125"/>
      <c r="AJ21" s="128"/>
      <c r="AK21" s="125" t="s">
        <v>1051</v>
      </c>
      <c r="AL21" s="125" t="s">
        <v>2770</v>
      </c>
      <c r="AM21" s="125"/>
      <c r="AN21" s="128">
        <v>46066</v>
      </c>
      <c r="AO21" s="128">
        <v>46148</v>
      </c>
      <c r="AP21" s="128"/>
      <c r="AQ21" s="128"/>
      <c r="AR21" s="131"/>
      <c r="AS21" s="131"/>
      <c r="AT21" s="124" t="s">
        <v>1859</v>
      </c>
      <c r="AU21" s="125" t="s">
        <v>2086</v>
      </c>
      <c r="AV21" s="130"/>
      <c r="AW21" s="129" t="s">
        <v>2501</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hidden="1" customHeight="1" thickBot="1" x14ac:dyDescent="0.45">
      <c r="A22" s="96">
        <f t="shared" si="0"/>
        <v>17</v>
      </c>
      <c r="B22" s="111">
        <v>2023</v>
      </c>
      <c r="C22" s="96" t="s">
        <v>605</v>
      </c>
      <c r="D22" s="96" t="s">
        <v>1021</v>
      </c>
      <c r="E22" s="112" t="s">
        <v>502</v>
      </c>
      <c r="F22" s="96" t="s">
        <v>450</v>
      </c>
      <c r="G22" s="96" t="s">
        <v>504</v>
      </c>
      <c r="H22" s="45" t="s">
        <v>1256</v>
      </c>
      <c r="I22" s="96" t="s">
        <v>1252</v>
      </c>
      <c r="J22" s="96" t="s">
        <v>72</v>
      </c>
      <c r="K22" s="23"/>
      <c r="L22" s="23"/>
      <c r="M22" s="23">
        <v>2066482.18</v>
      </c>
      <c r="N22" s="23"/>
      <c r="O22" s="23">
        <v>289993.02</v>
      </c>
      <c r="P22" s="23"/>
      <c r="Q22" s="25">
        <f>SUM(PAC!$M22:$P22)</f>
        <v>2356475.2000000002</v>
      </c>
      <c r="R22" s="25">
        <v>2541702.89</v>
      </c>
      <c r="S22" s="25">
        <f>IF(PAC!$R22&gt;0,PAC!$R22,PAC!$Q22)</f>
        <v>2541702.89</v>
      </c>
      <c r="T22" s="25" t="s">
        <v>2532</v>
      </c>
      <c r="U22" s="113" t="s">
        <v>1592</v>
      </c>
      <c r="V22" s="113"/>
      <c r="W22" s="114">
        <v>8</v>
      </c>
      <c r="X22" s="114" t="s">
        <v>1436</v>
      </c>
      <c r="Y22" s="111" t="s">
        <v>2506</v>
      </c>
      <c r="Z22" s="95"/>
      <c r="AA22" s="115"/>
      <c r="AB22" s="45" t="s">
        <v>1486</v>
      </c>
      <c r="AC22" s="45" t="s">
        <v>2326</v>
      </c>
      <c r="AD22" s="116"/>
      <c r="AE22" s="112" t="s">
        <v>1897</v>
      </c>
      <c r="AF22" s="45" t="s">
        <v>934</v>
      </c>
      <c r="AG22" s="45" t="s">
        <v>621</v>
      </c>
      <c r="AH22" s="45" t="s">
        <v>988</v>
      </c>
      <c r="AI22" s="45"/>
      <c r="AJ22" s="95"/>
      <c r="AK22" s="45" t="s">
        <v>1054</v>
      </c>
      <c r="AL22" s="45" t="s">
        <v>2771</v>
      </c>
      <c r="AM22" s="45"/>
      <c r="AN22" s="95">
        <v>46066</v>
      </c>
      <c r="AO22" s="95">
        <v>46147</v>
      </c>
      <c r="AP22" s="95">
        <v>46239</v>
      </c>
      <c r="AQ22" s="95"/>
      <c r="AR22" s="117"/>
      <c r="AS22" s="117"/>
      <c r="AT22" s="112" t="s">
        <v>1860</v>
      </c>
      <c r="AU22" s="45" t="s">
        <v>2482</v>
      </c>
      <c r="AV22" s="116"/>
      <c r="AW22" s="115" t="s">
        <v>2501</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hidden="1" customHeight="1" thickBot="1" x14ac:dyDescent="0.45">
      <c r="A23" s="96">
        <f t="shared" si="0"/>
        <v>18</v>
      </c>
      <c r="B23" s="123">
        <v>2023</v>
      </c>
      <c r="C23" s="122" t="s">
        <v>605</v>
      </c>
      <c r="D23" s="122" t="s">
        <v>1021</v>
      </c>
      <c r="E23" s="124" t="s">
        <v>502</v>
      </c>
      <c r="F23" s="122" t="s">
        <v>450</v>
      </c>
      <c r="G23" s="122" t="s">
        <v>504</v>
      </c>
      <c r="H23" s="125" t="s">
        <v>1256</v>
      </c>
      <c r="I23" s="122" t="s">
        <v>1252</v>
      </c>
      <c r="J23" s="122" t="s">
        <v>263</v>
      </c>
      <c r="K23" s="36"/>
      <c r="L23" s="36"/>
      <c r="M23" s="36">
        <v>2066482.18</v>
      </c>
      <c r="N23" s="36"/>
      <c r="O23" s="36">
        <v>506924.27</v>
      </c>
      <c r="P23" s="36"/>
      <c r="Q23" s="25">
        <f>SUM(PAC!$M23:$P23)</f>
        <v>2573406.4500000002</v>
      </c>
      <c r="R23" s="38">
        <v>2889910.73</v>
      </c>
      <c r="S23" s="25">
        <f>IF(PAC!$R23&gt;0,PAC!$R23,PAC!$Q23)</f>
        <v>2889910.73</v>
      </c>
      <c r="T23" s="38" t="s">
        <v>2532</v>
      </c>
      <c r="U23" s="126" t="s">
        <v>1592</v>
      </c>
      <c r="V23" s="126"/>
      <c r="W23" s="127">
        <v>8</v>
      </c>
      <c r="X23" s="127" t="s">
        <v>1436</v>
      </c>
      <c r="Y23" s="123" t="s">
        <v>2506</v>
      </c>
      <c r="Z23" s="128"/>
      <c r="AA23" s="129"/>
      <c r="AB23" s="125" t="s">
        <v>1486</v>
      </c>
      <c r="AC23" s="125" t="s">
        <v>2326</v>
      </c>
      <c r="AD23" s="130"/>
      <c r="AE23" s="124" t="s">
        <v>1899</v>
      </c>
      <c r="AF23" s="125" t="s">
        <v>935</v>
      </c>
      <c r="AG23" s="125" t="s">
        <v>622</v>
      </c>
      <c r="AH23" s="125" t="s">
        <v>988</v>
      </c>
      <c r="AI23" s="125"/>
      <c r="AJ23" s="128"/>
      <c r="AK23" s="125" t="s">
        <v>1055</v>
      </c>
      <c r="AL23" s="125" t="s">
        <v>2772</v>
      </c>
      <c r="AM23" s="125"/>
      <c r="AN23" s="128">
        <v>46066</v>
      </c>
      <c r="AO23" s="128">
        <v>46147</v>
      </c>
      <c r="AP23" s="128">
        <v>46239</v>
      </c>
      <c r="AQ23" s="128"/>
      <c r="AR23" s="131"/>
      <c r="AS23" s="131"/>
      <c r="AT23" s="124" t="s">
        <v>1861</v>
      </c>
      <c r="AU23" s="125" t="s">
        <v>2483</v>
      </c>
      <c r="AV23" s="130"/>
      <c r="AW23" s="129" t="s">
        <v>2501</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hidden="1" customHeight="1" thickBot="1" x14ac:dyDescent="0.45">
      <c r="A24" s="96">
        <f t="shared" si="0"/>
        <v>19</v>
      </c>
      <c r="B24" s="111">
        <v>2023</v>
      </c>
      <c r="C24" s="96" t="s">
        <v>605</v>
      </c>
      <c r="D24" s="96" t="s">
        <v>1021</v>
      </c>
      <c r="E24" s="112" t="s">
        <v>502</v>
      </c>
      <c r="F24" s="96" t="s">
        <v>450</v>
      </c>
      <c r="G24" s="96" t="s">
        <v>504</v>
      </c>
      <c r="H24" s="45" t="s">
        <v>1256</v>
      </c>
      <c r="I24" s="96" t="s">
        <v>1252</v>
      </c>
      <c r="J24" s="96" t="s">
        <v>144</v>
      </c>
      <c r="K24" s="23"/>
      <c r="L24" s="23"/>
      <c r="M24" s="23">
        <v>2066482.18</v>
      </c>
      <c r="N24" s="23"/>
      <c r="O24" s="23">
        <v>2034674.31</v>
      </c>
      <c r="P24" s="23"/>
      <c r="Q24" s="25">
        <f>SUM(PAC!$M24:$P24)</f>
        <v>4101156.49</v>
      </c>
      <c r="R24" s="25">
        <v>2913740.52</v>
      </c>
      <c r="S24" s="25">
        <f>IF(PAC!$R24&gt;0,PAC!$R24,PAC!$Q24)</f>
        <v>2913740.52</v>
      </c>
      <c r="T24" s="25" t="s">
        <v>2497</v>
      </c>
      <c r="U24" s="113" t="s">
        <v>1592</v>
      </c>
      <c r="V24" s="113"/>
      <c r="W24" s="114">
        <v>8</v>
      </c>
      <c r="X24" s="114" t="s">
        <v>1436</v>
      </c>
      <c r="Y24" s="111" t="s">
        <v>2506</v>
      </c>
      <c r="Z24" s="95"/>
      <c r="AA24" s="115"/>
      <c r="AB24" s="45" t="s">
        <v>1483</v>
      </c>
      <c r="AC24" s="45"/>
      <c r="AD24" s="116"/>
      <c r="AE24" s="112" t="s">
        <v>1898</v>
      </c>
      <c r="AF24" s="45"/>
      <c r="AG24" s="45" t="s">
        <v>1688</v>
      </c>
      <c r="AH24" s="45" t="s">
        <v>988</v>
      </c>
      <c r="AI24" s="45"/>
      <c r="AJ24" s="95"/>
      <c r="AK24" s="45"/>
      <c r="AL24" s="45"/>
      <c r="AM24" s="45"/>
      <c r="AN24" s="95">
        <v>46066</v>
      </c>
      <c r="AO24" s="95">
        <v>46146</v>
      </c>
      <c r="AP24" s="95">
        <v>46224</v>
      </c>
      <c r="AQ24" s="95"/>
      <c r="AR24" s="117"/>
      <c r="AS24" s="117"/>
      <c r="AT24" s="112" t="s">
        <v>2359</v>
      </c>
      <c r="AU24" s="45" t="s">
        <v>2092</v>
      </c>
      <c r="AV24" s="116"/>
      <c r="AW24" s="115" t="s">
        <v>2195</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hidden="1" customHeight="1" thickBot="1" x14ac:dyDescent="0.45">
      <c r="A25" s="96">
        <f t="shared" si="0"/>
        <v>20</v>
      </c>
      <c r="B25" s="123">
        <v>2023</v>
      </c>
      <c r="C25" s="122" t="s">
        <v>605</v>
      </c>
      <c r="D25" s="122" t="s">
        <v>1021</v>
      </c>
      <c r="E25" s="124" t="s">
        <v>502</v>
      </c>
      <c r="F25" s="122" t="s">
        <v>450</v>
      </c>
      <c r="G25" s="122" t="s">
        <v>504</v>
      </c>
      <c r="H25" s="125" t="s">
        <v>1256</v>
      </c>
      <c r="I25" s="122" t="s">
        <v>1252</v>
      </c>
      <c r="J25" s="122" t="s">
        <v>394</v>
      </c>
      <c r="K25" s="36"/>
      <c r="L25" s="36"/>
      <c r="M25" s="36">
        <v>2066482.18</v>
      </c>
      <c r="N25" s="36"/>
      <c r="O25" s="36">
        <v>368521.17</v>
      </c>
      <c r="P25" s="36"/>
      <c r="Q25" s="25">
        <f>SUM(PAC!$M25:$P25)</f>
        <v>2435003.35</v>
      </c>
      <c r="R25" s="38">
        <v>2617664.69</v>
      </c>
      <c r="S25" s="25">
        <f>IF(PAC!$R25&gt;0,PAC!$R25,PAC!$Q25)</f>
        <v>2617664.69</v>
      </c>
      <c r="T25" s="38" t="s">
        <v>2767</v>
      </c>
      <c r="U25" s="126" t="s">
        <v>1592</v>
      </c>
      <c r="V25" s="126"/>
      <c r="W25" s="127">
        <v>8</v>
      </c>
      <c r="X25" s="127" t="s">
        <v>1436</v>
      </c>
      <c r="Y25" s="123" t="s">
        <v>2506</v>
      </c>
      <c r="Z25" s="128"/>
      <c r="AA25" s="129"/>
      <c r="AB25" s="125" t="s">
        <v>1483</v>
      </c>
      <c r="AC25" s="125"/>
      <c r="AD25" s="130"/>
      <c r="AE25" s="124" t="s">
        <v>2763</v>
      </c>
      <c r="AF25" s="125" t="s">
        <v>936</v>
      </c>
      <c r="AG25" s="125" t="s">
        <v>623</v>
      </c>
      <c r="AH25" s="125" t="s">
        <v>988</v>
      </c>
      <c r="AI25" s="125"/>
      <c r="AJ25" s="128"/>
      <c r="AK25" s="125" t="s">
        <v>1056</v>
      </c>
      <c r="AL25" s="125" t="s">
        <v>2773</v>
      </c>
      <c r="AM25" s="125"/>
      <c r="AN25" s="128">
        <v>46066</v>
      </c>
      <c r="AO25" s="128">
        <v>46147</v>
      </c>
      <c r="AP25" s="128"/>
      <c r="AQ25" s="128"/>
      <c r="AR25" s="131"/>
      <c r="AS25" s="131"/>
      <c r="AT25" s="124" t="s">
        <v>1862</v>
      </c>
      <c r="AU25" s="125" t="s">
        <v>2088</v>
      </c>
      <c r="AV25" s="130"/>
      <c r="AW25" s="129" t="s">
        <v>2501</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hidden="1" customHeight="1" thickBot="1" x14ac:dyDescent="0.45">
      <c r="A26" s="96">
        <f t="shared" si="0"/>
        <v>21</v>
      </c>
      <c r="B26" s="111">
        <v>2023</v>
      </c>
      <c r="C26" s="96" t="s">
        <v>605</v>
      </c>
      <c r="D26" s="96" t="s">
        <v>1021</v>
      </c>
      <c r="E26" s="112" t="s">
        <v>502</v>
      </c>
      <c r="F26" s="96" t="s">
        <v>450</v>
      </c>
      <c r="G26" s="96" t="s">
        <v>504</v>
      </c>
      <c r="H26" s="45" t="s">
        <v>1256</v>
      </c>
      <c r="I26" s="96" t="s">
        <v>1252</v>
      </c>
      <c r="J26" s="96" t="s">
        <v>239</v>
      </c>
      <c r="K26" s="23"/>
      <c r="L26" s="23"/>
      <c r="M26" s="23">
        <v>2066482.18</v>
      </c>
      <c r="N26" s="23"/>
      <c r="O26" s="23">
        <v>349218.83</v>
      </c>
      <c r="P26" s="23"/>
      <c r="Q26" s="25">
        <f>SUM(PAC!$M26:$P26)</f>
        <v>2415701.0099999998</v>
      </c>
      <c r="R26" s="25">
        <v>2579083.42</v>
      </c>
      <c r="S26" s="25">
        <f>IF(PAC!$R26&gt;0,PAC!$R26,PAC!$Q26)</f>
        <v>2579083.42</v>
      </c>
      <c r="T26" s="25" t="s">
        <v>2767</v>
      </c>
      <c r="U26" s="113" t="s">
        <v>1592</v>
      </c>
      <c r="V26" s="113"/>
      <c r="W26" s="114">
        <v>8</v>
      </c>
      <c r="X26" s="114" t="s">
        <v>1436</v>
      </c>
      <c r="Y26" s="111" t="s">
        <v>2506</v>
      </c>
      <c r="Z26" s="95"/>
      <c r="AA26" s="115"/>
      <c r="AB26" s="45" t="s">
        <v>1483</v>
      </c>
      <c r="AC26" s="45"/>
      <c r="AD26" s="116"/>
      <c r="AE26" s="112" t="s">
        <v>2764</v>
      </c>
      <c r="AF26" s="45" t="s">
        <v>937</v>
      </c>
      <c r="AG26" s="45" t="s">
        <v>624</v>
      </c>
      <c r="AH26" s="45" t="s">
        <v>988</v>
      </c>
      <c r="AI26" s="45"/>
      <c r="AJ26" s="95"/>
      <c r="AK26" s="45" t="s">
        <v>1057</v>
      </c>
      <c r="AL26" s="45" t="s">
        <v>2774</v>
      </c>
      <c r="AM26" s="45"/>
      <c r="AN26" s="95">
        <v>46066</v>
      </c>
      <c r="AO26" s="95">
        <v>46147</v>
      </c>
      <c r="AP26" s="95"/>
      <c r="AQ26" s="95"/>
      <c r="AR26" s="117"/>
      <c r="AS26" s="117"/>
      <c r="AT26" s="112" t="s">
        <v>1863</v>
      </c>
      <c r="AU26" s="45" t="s">
        <v>2089</v>
      </c>
      <c r="AV26" s="116"/>
      <c r="AW26" s="115" t="s">
        <v>2501</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hidden="1" customHeight="1" thickBot="1" x14ac:dyDescent="0.45">
      <c r="A27" s="96">
        <f t="shared" si="0"/>
        <v>22</v>
      </c>
      <c r="B27" s="123">
        <v>2023</v>
      </c>
      <c r="C27" s="122" t="s">
        <v>605</v>
      </c>
      <c r="D27" s="122" t="s">
        <v>1021</v>
      </c>
      <c r="E27" s="124" t="s">
        <v>502</v>
      </c>
      <c r="F27" s="122" t="s">
        <v>450</v>
      </c>
      <c r="G27" s="122" t="s">
        <v>504</v>
      </c>
      <c r="H27" s="125" t="s">
        <v>1256</v>
      </c>
      <c r="I27" s="122" t="s">
        <v>1252</v>
      </c>
      <c r="J27" s="122" t="s">
        <v>226</v>
      </c>
      <c r="K27" s="36"/>
      <c r="L27" s="36"/>
      <c r="M27" s="36">
        <v>2066482.18</v>
      </c>
      <c r="N27" s="36"/>
      <c r="O27" s="36">
        <v>764378.48</v>
      </c>
      <c r="P27" s="36"/>
      <c r="Q27" s="25">
        <f>SUM(PAC!$M27:$P27)</f>
        <v>2830860.66</v>
      </c>
      <c r="R27" s="38">
        <v>2784091.15</v>
      </c>
      <c r="S27" s="25">
        <f>IF(PAC!$R27&gt;0,PAC!$R27,PAC!$Q27)</f>
        <v>2784091.15</v>
      </c>
      <c r="T27" s="38" t="s">
        <v>2767</v>
      </c>
      <c r="U27" s="126" t="s">
        <v>1592</v>
      </c>
      <c r="V27" s="126"/>
      <c r="W27" s="127">
        <v>8</v>
      </c>
      <c r="X27" s="127" t="s">
        <v>1436</v>
      </c>
      <c r="Y27" s="123" t="s">
        <v>2506</v>
      </c>
      <c r="Z27" s="128"/>
      <c r="AA27" s="129"/>
      <c r="AB27" s="125" t="s">
        <v>1483</v>
      </c>
      <c r="AC27" s="125"/>
      <c r="AD27" s="130"/>
      <c r="AE27" s="124" t="s">
        <v>2765</v>
      </c>
      <c r="AF27" s="125" t="s">
        <v>938</v>
      </c>
      <c r="AG27" s="125" t="s">
        <v>625</v>
      </c>
      <c r="AH27" s="125" t="s">
        <v>988</v>
      </c>
      <c r="AI27" s="125"/>
      <c r="AJ27" s="128"/>
      <c r="AK27" s="125" t="s">
        <v>1058</v>
      </c>
      <c r="AL27" s="125" t="s">
        <v>1267</v>
      </c>
      <c r="AM27" s="125"/>
      <c r="AN27" s="128">
        <v>46066</v>
      </c>
      <c r="AO27" s="128">
        <v>46147</v>
      </c>
      <c r="AP27" s="128"/>
      <c r="AQ27" s="128"/>
      <c r="AR27" s="131"/>
      <c r="AS27" s="131"/>
      <c r="AT27" s="124" t="s">
        <v>1864</v>
      </c>
      <c r="AU27" s="125" t="s">
        <v>2089</v>
      </c>
      <c r="AV27" s="130"/>
      <c r="AW27" s="129" t="s">
        <v>2501</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hidden="1" customHeight="1" thickBot="1" x14ac:dyDescent="0.45">
      <c r="A28" s="96">
        <f t="shared" si="0"/>
        <v>23</v>
      </c>
      <c r="B28" s="111">
        <v>2023</v>
      </c>
      <c r="C28" s="96" t="s">
        <v>605</v>
      </c>
      <c r="D28" s="96" t="s">
        <v>1021</v>
      </c>
      <c r="E28" s="112" t="s">
        <v>502</v>
      </c>
      <c r="F28" s="96" t="s">
        <v>450</v>
      </c>
      <c r="G28" s="96" t="s">
        <v>504</v>
      </c>
      <c r="H28" s="45" t="s">
        <v>1256</v>
      </c>
      <c r="I28" s="96" t="s">
        <v>1252</v>
      </c>
      <c r="J28" s="96" t="s">
        <v>243</v>
      </c>
      <c r="K28" s="23"/>
      <c r="L28" s="23"/>
      <c r="M28" s="23">
        <v>2066482.18</v>
      </c>
      <c r="N28" s="23"/>
      <c r="O28" s="23">
        <v>361079.96</v>
      </c>
      <c r="P28" s="23"/>
      <c r="Q28" s="25">
        <f>SUM(PAC!$M28:$P28)</f>
        <v>2427562.14</v>
      </c>
      <c r="R28" s="25">
        <v>2667050.2799999998</v>
      </c>
      <c r="S28" s="25">
        <f>IF(PAC!$R28&gt;0,PAC!$R28,PAC!$Q28)</f>
        <v>2667050.2799999998</v>
      </c>
      <c r="T28" s="25" t="s">
        <v>2767</v>
      </c>
      <c r="U28" s="113" t="s">
        <v>1592</v>
      </c>
      <c r="V28" s="113"/>
      <c r="W28" s="114">
        <v>8</v>
      </c>
      <c r="X28" s="114" t="s">
        <v>1436</v>
      </c>
      <c r="Y28" s="111" t="s">
        <v>2506</v>
      </c>
      <c r="Z28" s="95"/>
      <c r="AA28" s="115"/>
      <c r="AB28" s="45" t="s">
        <v>1483</v>
      </c>
      <c r="AC28" s="45"/>
      <c r="AD28" s="116"/>
      <c r="AE28" s="112" t="s">
        <v>2766</v>
      </c>
      <c r="AF28" s="45" t="s">
        <v>939</v>
      </c>
      <c r="AG28" s="45" t="s">
        <v>626</v>
      </c>
      <c r="AH28" s="45" t="s">
        <v>988</v>
      </c>
      <c r="AI28" s="45"/>
      <c r="AJ28" s="95"/>
      <c r="AK28" s="45" t="s">
        <v>1059</v>
      </c>
      <c r="AL28" s="45" t="s">
        <v>2775</v>
      </c>
      <c r="AM28" s="45"/>
      <c r="AN28" s="95">
        <v>46066</v>
      </c>
      <c r="AO28" s="95">
        <v>46147</v>
      </c>
      <c r="AP28" s="95"/>
      <c r="AQ28" s="95"/>
      <c r="AR28" s="117"/>
      <c r="AS28" s="117"/>
      <c r="AT28" s="112" t="s">
        <v>1865</v>
      </c>
      <c r="AU28" s="45" t="s">
        <v>2090</v>
      </c>
      <c r="AV28" s="116"/>
      <c r="AW28" s="115" t="s">
        <v>2501</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hidden="1" customHeight="1" thickBot="1" x14ac:dyDescent="0.45">
      <c r="A29" s="96">
        <f t="shared" si="0"/>
        <v>24</v>
      </c>
      <c r="B29" s="123">
        <v>2023</v>
      </c>
      <c r="C29" s="122" t="s">
        <v>605</v>
      </c>
      <c r="D29" s="122" t="s">
        <v>1021</v>
      </c>
      <c r="E29" s="124" t="s">
        <v>502</v>
      </c>
      <c r="F29" s="122" t="s">
        <v>450</v>
      </c>
      <c r="G29" s="122" t="s">
        <v>504</v>
      </c>
      <c r="H29" s="125" t="s">
        <v>1256</v>
      </c>
      <c r="I29" s="122" t="s">
        <v>1252</v>
      </c>
      <c r="J29" s="122" t="s">
        <v>274</v>
      </c>
      <c r="K29" s="36"/>
      <c r="L29" s="36"/>
      <c r="M29" s="36">
        <v>2066482.18</v>
      </c>
      <c r="N29" s="36"/>
      <c r="O29" s="36">
        <v>639858.14</v>
      </c>
      <c r="P29" s="36"/>
      <c r="Q29" s="25">
        <f>SUM(PAC!$M29:$P29)</f>
        <v>2706340.32</v>
      </c>
      <c r="R29" s="38">
        <v>3280528.85</v>
      </c>
      <c r="S29" s="25">
        <f>IF(PAC!$R29&gt;0,PAC!$R29,PAC!$Q29)</f>
        <v>3280528.85</v>
      </c>
      <c r="T29" s="38" t="s">
        <v>2497</v>
      </c>
      <c r="U29" s="126" t="s">
        <v>1592</v>
      </c>
      <c r="V29" s="126"/>
      <c r="W29" s="127">
        <v>8</v>
      </c>
      <c r="X29" s="127" t="s">
        <v>1436</v>
      </c>
      <c r="Y29" s="123" t="s">
        <v>2506</v>
      </c>
      <c r="Z29" s="128"/>
      <c r="AA29" s="129"/>
      <c r="AB29" s="125" t="s">
        <v>1483</v>
      </c>
      <c r="AC29" s="125"/>
      <c r="AD29" s="130"/>
      <c r="AE29" s="124" t="s">
        <v>1897</v>
      </c>
      <c r="AF29" s="125" t="s">
        <v>940</v>
      </c>
      <c r="AG29" s="125" t="s">
        <v>627</v>
      </c>
      <c r="AH29" s="125" t="s">
        <v>988</v>
      </c>
      <c r="AI29" s="125"/>
      <c r="AJ29" s="128"/>
      <c r="AK29" s="125" t="s">
        <v>1061</v>
      </c>
      <c r="AL29" s="125" t="s">
        <v>1146</v>
      </c>
      <c r="AM29" s="125"/>
      <c r="AN29" s="128">
        <v>46066</v>
      </c>
      <c r="AO29" s="128">
        <v>46146</v>
      </c>
      <c r="AP29" s="128">
        <v>46224</v>
      </c>
      <c r="AQ29" s="128"/>
      <c r="AR29" s="131"/>
      <c r="AS29" s="131"/>
      <c r="AT29" s="124" t="s">
        <v>2360</v>
      </c>
      <c r="AU29" s="125" t="s">
        <v>2093</v>
      </c>
      <c r="AV29" s="130"/>
      <c r="AW29" s="129" t="s">
        <v>2501</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hidden="1" customHeight="1" thickBot="1" x14ac:dyDescent="0.45">
      <c r="A30" s="96">
        <f t="shared" si="0"/>
        <v>25</v>
      </c>
      <c r="B30" s="111">
        <v>2023</v>
      </c>
      <c r="C30" s="96" t="s">
        <v>605</v>
      </c>
      <c r="D30" s="96" t="s">
        <v>1021</v>
      </c>
      <c r="E30" s="112" t="s">
        <v>502</v>
      </c>
      <c r="F30" s="96" t="s">
        <v>450</v>
      </c>
      <c r="G30" s="96" t="s">
        <v>504</v>
      </c>
      <c r="H30" s="45" t="s">
        <v>1256</v>
      </c>
      <c r="I30" s="96" t="s">
        <v>1252</v>
      </c>
      <c r="J30" s="96" t="s">
        <v>392</v>
      </c>
      <c r="K30" s="23"/>
      <c r="L30" s="23"/>
      <c r="M30" s="23">
        <v>2066482.18</v>
      </c>
      <c r="N30" s="23"/>
      <c r="O30" s="23">
        <v>530259.72</v>
      </c>
      <c r="P30" s="23"/>
      <c r="Q30" s="25">
        <f>SUM(PAC!$M30:$P30)</f>
        <v>2596741.9</v>
      </c>
      <c r="R30" s="25">
        <v>2692126.03</v>
      </c>
      <c r="S30" s="25">
        <f>IF(PAC!$R30&gt;0,PAC!$R30,PAC!$Q30)</f>
        <v>2692126.03</v>
      </c>
      <c r="T30" s="25" t="s">
        <v>2532</v>
      </c>
      <c r="U30" s="113" t="s">
        <v>1592</v>
      </c>
      <c r="V30" s="113"/>
      <c r="W30" s="114">
        <v>8</v>
      </c>
      <c r="X30" s="114" t="s">
        <v>1436</v>
      </c>
      <c r="Y30" s="111" t="s">
        <v>2505</v>
      </c>
      <c r="Z30" s="95"/>
      <c r="AA30" s="115"/>
      <c r="AB30" s="45" t="s">
        <v>1486</v>
      </c>
      <c r="AC30" s="45" t="s">
        <v>2326</v>
      </c>
      <c r="AD30" s="116"/>
      <c r="AE30" s="112" t="s">
        <v>1900</v>
      </c>
      <c r="AF30" s="45" t="s">
        <v>941</v>
      </c>
      <c r="AG30" s="45" t="s">
        <v>628</v>
      </c>
      <c r="AH30" s="45" t="s">
        <v>988</v>
      </c>
      <c r="AI30" s="45"/>
      <c r="AJ30" s="95"/>
      <c r="AK30" s="45" t="s">
        <v>1062</v>
      </c>
      <c r="AL30" s="214" t="s">
        <v>2776</v>
      </c>
      <c r="AM30" s="45"/>
      <c r="AN30" s="95">
        <v>46066</v>
      </c>
      <c r="AO30" s="95">
        <v>46147</v>
      </c>
      <c r="AP30" s="95">
        <v>46239</v>
      </c>
      <c r="AQ30" s="95"/>
      <c r="AR30" s="117"/>
      <c r="AS30" s="117"/>
      <c r="AT30" s="112" t="s">
        <v>1866</v>
      </c>
      <c r="AU30" s="45" t="s">
        <v>2484</v>
      </c>
      <c r="AV30" s="116"/>
      <c r="AW30" s="115" t="s">
        <v>2501</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hidden="1" customHeight="1" thickBot="1" x14ac:dyDescent="0.45">
      <c r="A31" s="96">
        <f t="shared" si="0"/>
        <v>26</v>
      </c>
      <c r="B31" s="123">
        <v>2023</v>
      </c>
      <c r="C31" s="122" t="s">
        <v>605</v>
      </c>
      <c r="D31" s="122" t="s">
        <v>1021</v>
      </c>
      <c r="E31" s="124" t="s">
        <v>502</v>
      </c>
      <c r="F31" s="122" t="s">
        <v>450</v>
      </c>
      <c r="G31" s="122" t="s">
        <v>504</v>
      </c>
      <c r="H31" s="125" t="s">
        <v>1256</v>
      </c>
      <c r="I31" s="122" t="s">
        <v>1252</v>
      </c>
      <c r="J31" s="122" t="s">
        <v>235</v>
      </c>
      <c r="K31" s="36"/>
      <c r="L31" s="36"/>
      <c r="M31" s="36">
        <v>2066482.18</v>
      </c>
      <c r="N31" s="36"/>
      <c r="O31" s="36">
        <v>562309.9</v>
      </c>
      <c r="P31" s="36"/>
      <c r="Q31" s="25">
        <f>SUM(PAC!$M31:$P31)</f>
        <v>2628792.08</v>
      </c>
      <c r="R31" s="38">
        <v>2586651.41</v>
      </c>
      <c r="S31" s="25">
        <f>IF(PAC!$R31&gt;0,PAC!$R31,PAC!$Q31)</f>
        <v>2586651.41</v>
      </c>
      <c r="T31" s="38" t="s">
        <v>2767</v>
      </c>
      <c r="U31" s="126" t="s">
        <v>1592</v>
      </c>
      <c r="V31" s="126"/>
      <c r="W31" s="127">
        <v>8</v>
      </c>
      <c r="X31" s="127" t="s">
        <v>1436</v>
      </c>
      <c r="Y31" s="123" t="s">
        <v>2506</v>
      </c>
      <c r="Z31" s="128"/>
      <c r="AA31" s="129"/>
      <c r="AB31" s="125" t="s">
        <v>1483</v>
      </c>
      <c r="AC31" s="125"/>
      <c r="AD31" s="130"/>
      <c r="AE31" s="124" t="s">
        <v>2765</v>
      </c>
      <c r="AF31" s="125" t="s">
        <v>942</v>
      </c>
      <c r="AG31" s="125" t="s">
        <v>629</v>
      </c>
      <c r="AH31" s="125" t="s">
        <v>988</v>
      </c>
      <c r="AI31" s="125"/>
      <c r="AJ31" s="128"/>
      <c r="AK31" s="125" t="s">
        <v>1063</v>
      </c>
      <c r="AL31" s="125" t="s">
        <v>1268</v>
      </c>
      <c r="AM31" s="125"/>
      <c r="AN31" s="128">
        <v>46066</v>
      </c>
      <c r="AO31" s="128">
        <v>46147</v>
      </c>
      <c r="AP31" s="128"/>
      <c r="AQ31" s="128"/>
      <c r="AR31" s="131"/>
      <c r="AS31" s="131"/>
      <c r="AT31" s="124" t="s">
        <v>1867</v>
      </c>
      <c r="AU31" s="125" t="s">
        <v>2091</v>
      </c>
      <c r="AV31" s="130"/>
      <c r="AW31" s="129" t="s">
        <v>2501</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hidden="1" customHeight="1" thickBot="1" x14ac:dyDescent="0.45">
      <c r="A32" s="96">
        <f t="shared" si="0"/>
        <v>27</v>
      </c>
      <c r="B32" s="111">
        <v>2023</v>
      </c>
      <c r="C32" s="96" t="s">
        <v>605</v>
      </c>
      <c r="D32" s="96" t="s">
        <v>1021</v>
      </c>
      <c r="E32" s="112" t="s">
        <v>502</v>
      </c>
      <c r="F32" s="96" t="s">
        <v>450</v>
      </c>
      <c r="G32" s="96" t="s">
        <v>504</v>
      </c>
      <c r="H32" s="45" t="s">
        <v>1256</v>
      </c>
      <c r="I32" s="96" t="s">
        <v>1252</v>
      </c>
      <c r="J32" s="96" t="s">
        <v>334</v>
      </c>
      <c r="K32" s="23"/>
      <c r="L32" s="23"/>
      <c r="M32" s="23">
        <v>2066482.18</v>
      </c>
      <c r="N32" s="23"/>
      <c r="O32" s="23">
        <v>393920.79</v>
      </c>
      <c r="P32" s="23"/>
      <c r="Q32" s="25">
        <f>SUM(PAC!$M32:$P32)</f>
        <v>2460402.9699999997</v>
      </c>
      <c r="R32" s="25">
        <v>3206192.64</v>
      </c>
      <c r="S32" s="25">
        <f>IF(PAC!$R32&gt;0,PAC!$R32,PAC!$Q32)</f>
        <v>3206192.64</v>
      </c>
      <c r="T32" s="25"/>
      <c r="U32" s="113" t="s">
        <v>1592</v>
      </c>
      <c r="V32" s="113"/>
      <c r="W32" s="114">
        <v>8</v>
      </c>
      <c r="X32" s="114" t="s">
        <v>1436</v>
      </c>
      <c r="Y32" s="111" t="s">
        <v>2507</v>
      </c>
      <c r="Z32" s="95"/>
      <c r="AA32" s="115"/>
      <c r="AB32" s="45" t="s">
        <v>1482</v>
      </c>
      <c r="AC32" s="45"/>
      <c r="AD32" s="116"/>
      <c r="AE32" s="112" t="s">
        <v>1897</v>
      </c>
      <c r="AF32" s="45" t="s">
        <v>943</v>
      </c>
      <c r="AG32" s="45" t="s">
        <v>630</v>
      </c>
      <c r="AH32" s="45" t="s">
        <v>988</v>
      </c>
      <c r="AI32" s="45"/>
      <c r="AJ32" s="95"/>
      <c r="AK32" s="45" t="s">
        <v>1064</v>
      </c>
      <c r="AL32" s="45" t="s">
        <v>2777</v>
      </c>
      <c r="AM32" s="45"/>
      <c r="AN32" s="95">
        <v>46066</v>
      </c>
      <c r="AO32" s="95">
        <v>46148</v>
      </c>
      <c r="AP32" s="95"/>
      <c r="AQ32" s="95"/>
      <c r="AR32" s="117"/>
      <c r="AS32" s="117"/>
      <c r="AT32" s="112" t="s">
        <v>1868</v>
      </c>
      <c r="AU32" s="45" t="s">
        <v>2086</v>
      </c>
      <c r="AV32" s="116"/>
      <c r="AW32" s="115" t="s">
        <v>2501</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hidden="1" customHeight="1" thickBot="1" x14ac:dyDescent="0.45">
      <c r="A33" s="96">
        <f t="shared" si="0"/>
        <v>28</v>
      </c>
      <c r="B33" s="123">
        <v>2023</v>
      </c>
      <c r="C33" s="122" t="s">
        <v>605</v>
      </c>
      <c r="D33" s="122" t="s">
        <v>1021</v>
      </c>
      <c r="E33" s="124" t="s">
        <v>502</v>
      </c>
      <c r="F33" s="122" t="s">
        <v>450</v>
      </c>
      <c r="G33" s="122" t="s">
        <v>504</v>
      </c>
      <c r="H33" s="125" t="s">
        <v>1256</v>
      </c>
      <c r="I33" s="122" t="s">
        <v>1252</v>
      </c>
      <c r="J33" s="122" t="s">
        <v>265</v>
      </c>
      <c r="K33" s="36"/>
      <c r="L33" s="36"/>
      <c r="M33" s="36">
        <v>2066482.18</v>
      </c>
      <c r="N33" s="36"/>
      <c r="O33" s="36">
        <v>442576.83</v>
      </c>
      <c r="P33" s="36"/>
      <c r="Q33" s="25">
        <f>SUM(PAC!$M33:$P33)</f>
        <v>2509059.0099999998</v>
      </c>
      <c r="R33" s="38">
        <v>2729451.91</v>
      </c>
      <c r="S33" s="25">
        <f>IF(PAC!$R33&gt;0,PAC!$R33,PAC!$Q33)</f>
        <v>2729451.91</v>
      </c>
      <c r="T33" s="38"/>
      <c r="U33" s="126" t="s">
        <v>1592</v>
      </c>
      <c r="V33" s="126"/>
      <c r="W33" s="127">
        <v>8</v>
      </c>
      <c r="X33" s="127" t="s">
        <v>1436</v>
      </c>
      <c r="Y33" s="123" t="s">
        <v>2507</v>
      </c>
      <c r="Z33" s="128"/>
      <c r="AA33" s="129"/>
      <c r="AB33" s="125" t="s">
        <v>1483</v>
      </c>
      <c r="AC33" s="125"/>
      <c r="AD33" s="130"/>
      <c r="AE33" s="124" t="s">
        <v>1897</v>
      </c>
      <c r="AF33" s="125" t="s">
        <v>944</v>
      </c>
      <c r="AG33" s="125" t="s">
        <v>631</v>
      </c>
      <c r="AH33" s="125" t="s">
        <v>988</v>
      </c>
      <c r="AI33" s="125"/>
      <c r="AJ33" s="128"/>
      <c r="AK33" s="125" t="s">
        <v>1065</v>
      </c>
      <c r="AL33" s="125" t="s">
        <v>1132</v>
      </c>
      <c r="AM33" s="125"/>
      <c r="AN33" s="128">
        <v>46066</v>
      </c>
      <c r="AO33" s="128">
        <v>46148</v>
      </c>
      <c r="AP33" s="128"/>
      <c r="AQ33" s="128"/>
      <c r="AR33" s="131"/>
      <c r="AS33" s="131"/>
      <c r="AT33" s="124" t="s">
        <v>1869</v>
      </c>
      <c r="AU33" s="125" t="s">
        <v>2087</v>
      </c>
      <c r="AV33" s="130"/>
      <c r="AW33" s="129" t="s">
        <v>2501</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hidden="1" customHeight="1" thickBot="1" x14ac:dyDescent="0.45">
      <c r="A34" s="96">
        <f t="shared" si="0"/>
        <v>29</v>
      </c>
      <c r="B34" s="111">
        <v>2023</v>
      </c>
      <c r="C34" s="96" t="s">
        <v>605</v>
      </c>
      <c r="D34" s="96" t="s">
        <v>1021</v>
      </c>
      <c r="E34" s="112" t="s">
        <v>502</v>
      </c>
      <c r="F34" s="96" t="s">
        <v>450</v>
      </c>
      <c r="G34" s="96" t="s">
        <v>504</v>
      </c>
      <c r="H34" s="45" t="s">
        <v>1256</v>
      </c>
      <c r="I34" s="96" t="s">
        <v>1252</v>
      </c>
      <c r="J34" s="96" t="s">
        <v>396</v>
      </c>
      <c r="K34" s="23"/>
      <c r="L34" s="23"/>
      <c r="M34" s="23">
        <v>2066482.18</v>
      </c>
      <c r="N34" s="23"/>
      <c r="O34" s="23">
        <v>287101.96000000002</v>
      </c>
      <c r="P34" s="23"/>
      <c r="Q34" s="25">
        <f>SUM(PAC!$M34:$P34)</f>
        <v>2353584.14</v>
      </c>
      <c r="R34" s="25">
        <v>2533097.44</v>
      </c>
      <c r="S34" s="25">
        <f>IF(PAC!$R34&gt;0,PAC!$R34,PAC!$Q34)</f>
        <v>2533097.44</v>
      </c>
      <c r="T34" s="25" t="s">
        <v>2532</v>
      </c>
      <c r="U34" s="113" t="s">
        <v>1592</v>
      </c>
      <c r="V34" s="113"/>
      <c r="W34" s="114">
        <v>8</v>
      </c>
      <c r="X34" s="114" t="s">
        <v>1436</v>
      </c>
      <c r="Y34" s="111" t="s">
        <v>2505</v>
      </c>
      <c r="Z34" s="95"/>
      <c r="AA34" s="115"/>
      <c r="AB34" s="45" t="s">
        <v>1486</v>
      </c>
      <c r="AC34" s="45" t="s">
        <v>2326</v>
      </c>
      <c r="AD34" s="116"/>
      <c r="AE34" s="112" t="s">
        <v>1897</v>
      </c>
      <c r="AF34" s="45" t="s">
        <v>945</v>
      </c>
      <c r="AG34" s="45" t="s">
        <v>632</v>
      </c>
      <c r="AH34" s="45" t="s">
        <v>988</v>
      </c>
      <c r="AI34" s="45"/>
      <c r="AJ34" s="95"/>
      <c r="AK34" s="45" t="s">
        <v>1066</v>
      </c>
      <c r="AL34" s="45" t="s">
        <v>2778</v>
      </c>
      <c r="AM34" s="45"/>
      <c r="AN34" s="95">
        <v>46066</v>
      </c>
      <c r="AO34" s="95">
        <v>46147</v>
      </c>
      <c r="AP34" s="95">
        <v>46239</v>
      </c>
      <c r="AQ34" s="95"/>
      <c r="AR34" s="117"/>
      <c r="AS34" s="117"/>
      <c r="AT34" s="112" t="s">
        <v>1870</v>
      </c>
      <c r="AU34" s="45" t="s">
        <v>2485</v>
      </c>
      <c r="AV34" s="116"/>
      <c r="AW34" s="115" t="s">
        <v>2501</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hidden="1" customHeight="1" thickBot="1" x14ac:dyDescent="0.45">
      <c r="A35" s="96">
        <f t="shared" si="0"/>
        <v>30</v>
      </c>
      <c r="B35" s="123">
        <v>2023</v>
      </c>
      <c r="C35" s="122" t="s">
        <v>605</v>
      </c>
      <c r="D35" s="122" t="s">
        <v>1021</v>
      </c>
      <c r="E35" s="124" t="s">
        <v>502</v>
      </c>
      <c r="F35" s="122" t="s">
        <v>450</v>
      </c>
      <c r="G35" s="122" t="s">
        <v>504</v>
      </c>
      <c r="H35" s="125" t="s">
        <v>1256</v>
      </c>
      <c r="I35" s="122" t="s">
        <v>1252</v>
      </c>
      <c r="J35" s="122" t="s">
        <v>377</v>
      </c>
      <c r="K35" s="36"/>
      <c r="L35" s="36"/>
      <c r="M35" s="36">
        <v>2066482.18</v>
      </c>
      <c r="N35" s="36"/>
      <c r="O35" s="36">
        <v>604349.88</v>
      </c>
      <c r="P35" s="36"/>
      <c r="Q35" s="25">
        <f>SUM(PAC!$M35:$P35)</f>
        <v>2670832.06</v>
      </c>
      <c r="R35" s="38">
        <v>2480183.14</v>
      </c>
      <c r="S35" s="25">
        <f>IF(PAC!$R35&gt;0,PAC!$R35,PAC!$Q35)</f>
        <v>2480183.14</v>
      </c>
      <c r="T35" s="38" t="s">
        <v>2332</v>
      </c>
      <c r="U35" s="126" t="s">
        <v>1592</v>
      </c>
      <c r="V35" s="126"/>
      <c r="W35" s="127">
        <v>8</v>
      </c>
      <c r="X35" s="127" t="s">
        <v>1436</v>
      </c>
      <c r="Y35" s="123" t="s">
        <v>2505</v>
      </c>
      <c r="Z35" s="128"/>
      <c r="AA35" s="129"/>
      <c r="AB35" s="125" t="s">
        <v>1485</v>
      </c>
      <c r="AC35" s="125" t="s">
        <v>2326</v>
      </c>
      <c r="AD35" s="130"/>
      <c r="AE35" s="124" t="s">
        <v>1902</v>
      </c>
      <c r="AF35" s="125" t="s">
        <v>946</v>
      </c>
      <c r="AG35" s="125" t="s">
        <v>633</v>
      </c>
      <c r="AH35" s="125" t="s">
        <v>988</v>
      </c>
      <c r="AI35" s="125"/>
      <c r="AJ35" s="128"/>
      <c r="AK35" s="125" t="s">
        <v>1067</v>
      </c>
      <c r="AL35" s="125" t="s">
        <v>2779</v>
      </c>
      <c r="AM35" s="125"/>
      <c r="AN35" s="128">
        <v>46066</v>
      </c>
      <c r="AO35" s="128">
        <v>46148</v>
      </c>
      <c r="AP35" s="128">
        <v>46185</v>
      </c>
      <c r="AQ35" s="128">
        <v>46198</v>
      </c>
      <c r="AR35" s="131">
        <v>46563</v>
      </c>
      <c r="AS35" s="131"/>
      <c r="AT35" s="124" t="s">
        <v>2330</v>
      </c>
      <c r="AU35" s="125" t="s">
        <v>2329</v>
      </c>
      <c r="AV35" s="130"/>
      <c r="AW35" s="129" t="s">
        <v>2501</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hidden="1" customHeight="1" thickBot="1" x14ac:dyDescent="0.45">
      <c r="A36" s="96">
        <f t="shared" si="0"/>
        <v>31</v>
      </c>
      <c r="B36" s="111">
        <v>2023</v>
      </c>
      <c r="C36" s="96" t="s">
        <v>605</v>
      </c>
      <c r="D36" s="96" t="s">
        <v>1021</v>
      </c>
      <c r="E36" s="112" t="s">
        <v>502</v>
      </c>
      <c r="F36" s="96" t="s">
        <v>450</v>
      </c>
      <c r="G36" s="96" t="s">
        <v>504</v>
      </c>
      <c r="H36" s="45" t="s">
        <v>1256</v>
      </c>
      <c r="I36" s="96" t="s">
        <v>1252</v>
      </c>
      <c r="J36" s="96" t="s">
        <v>238</v>
      </c>
      <c r="K36" s="23"/>
      <c r="L36" s="23"/>
      <c r="M36" s="23">
        <v>2066482.18</v>
      </c>
      <c r="N36" s="23"/>
      <c r="O36" s="23">
        <v>436764</v>
      </c>
      <c r="P36" s="23"/>
      <c r="Q36" s="25">
        <f>SUM(PAC!$M36:$P36)</f>
        <v>2503246.1799999997</v>
      </c>
      <c r="R36" s="25">
        <v>2391335.19</v>
      </c>
      <c r="S36" s="25">
        <f>IF(PAC!$R36&gt;0,PAC!$R36,PAC!$Q36)</f>
        <v>2391335.19</v>
      </c>
      <c r="T36" s="25" t="s">
        <v>2334</v>
      </c>
      <c r="U36" s="113" t="s">
        <v>1592</v>
      </c>
      <c r="V36" s="113"/>
      <c r="W36" s="114">
        <v>8</v>
      </c>
      <c r="X36" s="114" t="s">
        <v>1436</v>
      </c>
      <c r="Y36" s="111" t="s">
        <v>2505</v>
      </c>
      <c r="Z36" s="95"/>
      <c r="AA36" s="115"/>
      <c r="AB36" s="45" t="s">
        <v>1485</v>
      </c>
      <c r="AC36" s="45" t="s">
        <v>2326</v>
      </c>
      <c r="AD36" s="116"/>
      <c r="AE36" s="112" t="s">
        <v>1897</v>
      </c>
      <c r="AF36" s="45" t="s">
        <v>947</v>
      </c>
      <c r="AG36" s="45" t="s">
        <v>634</v>
      </c>
      <c r="AH36" s="45" t="s">
        <v>988</v>
      </c>
      <c r="AI36" s="45"/>
      <c r="AJ36" s="95"/>
      <c r="AK36" s="45" t="s">
        <v>1068</v>
      </c>
      <c r="AL36" s="45" t="s">
        <v>1269</v>
      </c>
      <c r="AM36" s="45"/>
      <c r="AN36" s="95">
        <v>46066</v>
      </c>
      <c r="AO36" s="95">
        <v>46146</v>
      </c>
      <c r="AP36" s="95">
        <v>46188</v>
      </c>
      <c r="AQ36" s="95">
        <v>46191</v>
      </c>
      <c r="AR36" s="117">
        <v>46563</v>
      </c>
      <c r="AS36" s="117"/>
      <c r="AT36" s="112" t="s">
        <v>2336</v>
      </c>
      <c r="AU36" s="45" t="s">
        <v>2327</v>
      </c>
      <c r="AV36" s="116"/>
      <c r="AW36" s="115" t="s">
        <v>2501</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hidden="1" customHeight="1" thickBot="1" x14ac:dyDescent="0.45">
      <c r="A37" s="96">
        <f t="shared" si="0"/>
        <v>32</v>
      </c>
      <c r="B37" s="123">
        <v>2023</v>
      </c>
      <c r="C37" s="122" t="s">
        <v>605</v>
      </c>
      <c r="D37" s="122" t="s">
        <v>1021</v>
      </c>
      <c r="E37" s="124" t="s">
        <v>502</v>
      </c>
      <c r="F37" s="122" t="s">
        <v>450</v>
      </c>
      <c r="G37" s="122" t="s">
        <v>504</v>
      </c>
      <c r="H37" s="125" t="s">
        <v>1256</v>
      </c>
      <c r="I37" s="122" t="s">
        <v>1252</v>
      </c>
      <c r="J37" s="122" t="s">
        <v>412</v>
      </c>
      <c r="K37" s="36"/>
      <c r="L37" s="36"/>
      <c r="M37" s="36">
        <v>2066482.18</v>
      </c>
      <c r="N37" s="36"/>
      <c r="O37" s="36">
        <v>523724.77</v>
      </c>
      <c r="P37" s="36"/>
      <c r="Q37" s="25">
        <f>SUM(PAC!$M37:$P37)</f>
        <v>2590206.9500000002</v>
      </c>
      <c r="R37" s="38">
        <v>2696323.99</v>
      </c>
      <c r="S37" s="25">
        <f>IF(PAC!$R37&gt;0,PAC!$R37,PAC!$Q37)</f>
        <v>2696323.99</v>
      </c>
      <c r="T37" s="38" t="s">
        <v>2334</v>
      </c>
      <c r="U37" s="126" t="s">
        <v>1592</v>
      </c>
      <c r="V37" s="126"/>
      <c r="W37" s="127">
        <v>8</v>
      </c>
      <c r="X37" s="127" t="s">
        <v>1436</v>
      </c>
      <c r="Y37" s="123" t="s">
        <v>2505</v>
      </c>
      <c r="Z37" s="128"/>
      <c r="AA37" s="129"/>
      <c r="AB37" s="125" t="s">
        <v>1485</v>
      </c>
      <c r="AC37" s="129" t="s">
        <v>2326</v>
      </c>
      <c r="AD37" s="130"/>
      <c r="AE37" s="124" t="s">
        <v>1903</v>
      </c>
      <c r="AF37" s="125" t="s">
        <v>948</v>
      </c>
      <c r="AG37" s="125" t="s">
        <v>635</v>
      </c>
      <c r="AH37" s="125" t="s">
        <v>988</v>
      </c>
      <c r="AI37" s="125"/>
      <c r="AJ37" s="128"/>
      <c r="AK37" s="125" t="s">
        <v>1069</v>
      </c>
      <c r="AL37" s="215" t="s">
        <v>2780</v>
      </c>
      <c r="AM37" s="125"/>
      <c r="AN37" s="128">
        <v>46066</v>
      </c>
      <c r="AO37" s="128">
        <v>46146</v>
      </c>
      <c r="AP37" s="128">
        <v>46188</v>
      </c>
      <c r="AQ37" s="128">
        <v>46191</v>
      </c>
      <c r="AR37" s="131">
        <v>46563</v>
      </c>
      <c r="AS37" s="131"/>
      <c r="AT37" s="124" t="s">
        <v>2337</v>
      </c>
      <c r="AU37" s="129" t="s">
        <v>2328</v>
      </c>
      <c r="AV37" s="130"/>
      <c r="AW37" s="129" t="s">
        <v>2501</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hidden="1" customHeight="1" thickBot="1" x14ac:dyDescent="0.45">
      <c r="A38" s="96">
        <f t="shared" si="0"/>
        <v>33</v>
      </c>
      <c r="B38" s="111">
        <v>2023</v>
      </c>
      <c r="C38" s="96" t="s">
        <v>605</v>
      </c>
      <c r="D38" s="96" t="s">
        <v>1021</v>
      </c>
      <c r="E38" s="112" t="s">
        <v>502</v>
      </c>
      <c r="F38" s="96" t="s">
        <v>450</v>
      </c>
      <c r="G38" s="96" t="s">
        <v>504</v>
      </c>
      <c r="H38" s="45" t="s">
        <v>1256</v>
      </c>
      <c r="I38" s="96" t="s">
        <v>1252</v>
      </c>
      <c r="J38" s="96" t="s">
        <v>435</v>
      </c>
      <c r="K38" s="23"/>
      <c r="L38" s="23"/>
      <c r="M38" s="23">
        <v>2559128.6</v>
      </c>
      <c r="N38" s="23"/>
      <c r="O38" s="23"/>
      <c r="P38" s="23"/>
      <c r="Q38" s="25">
        <f>SUM(PAC!$M38:$P38)</f>
        <v>2559128.6</v>
      </c>
      <c r="R38" s="25"/>
      <c r="S38" s="25">
        <f>IF(PAC!$R38&gt;0,PAC!$R38,PAC!$Q38)</f>
        <v>2559128.6</v>
      </c>
      <c r="T38" s="25"/>
      <c r="U38" s="113" t="s">
        <v>1592</v>
      </c>
      <c r="V38" s="113"/>
      <c r="W38" s="114">
        <v>8</v>
      </c>
      <c r="X38" s="114" t="s">
        <v>1437</v>
      </c>
      <c r="Y38" s="111" t="s">
        <v>2508</v>
      </c>
      <c r="Z38" s="95"/>
      <c r="AA38" s="115"/>
      <c r="AB38" s="45" t="s">
        <v>1475</v>
      </c>
      <c r="AC38" s="115" t="s">
        <v>2121</v>
      </c>
      <c r="AD38" s="116"/>
      <c r="AE38" s="112" t="s">
        <v>1685</v>
      </c>
      <c r="AF38" s="45" t="s">
        <v>1686</v>
      </c>
      <c r="AG38" s="45" t="s">
        <v>2277</v>
      </c>
      <c r="AH38" s="45" t="s">
        <v>2006</v>
      </c>
      <c r="AI38" s="45" t="s">
        <v>2122</v>
      </c>
      <c r="AJ38" s="95">
        <v>46265</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hidden="1" customHeight="1" thickBot="1" x14ac:dyDescent="0.4">
      <c r="A39" s="96">
        <f t="shared" si="0"/>
        <v>34</v>
      </c>
      <c r="B39" s="123">
        <v>2023</v>
      </c>
      <c r="C39" s="122" t="s">
        <v>605</v>
      </c>
      <c r="D39" s="122" t="s">
        <v>1021</v>
      </c>
      <c r="E39" s="124" t="s">
        <v>502</v>
      </c>
      <c r="F39" s="122" t="s">
        <v>450</v>
      </c>
      <c r="G39" s="122" t="s">
        <v>504</v>
      </c>
      <c r="H39" s="125" t="s">
        <v>1256</v>
      </c>
      <c r="I39" s="122" t="s">
        <v>1252</v>
      </c>
      <c r="J39" s="122" t="s">
        <v>316</v>
      </c>
      <c r="K39" s="36"/>
      <c r="L39" s="36"/>
      <c r="M39" s="36">
        <v>2559128.6</v>
      </c>
      <c r="N39" s="36"/>
      <c r="O39" s="36"/>
      <c r="P39" s="36"/>
      <c r="Q39" s="25">
        <f>SUM(PAC!$M39:$P39)</f>
        <v>2559128.6</v>
      </c>
      <c r="R39" s="38"/>
      <c r="S39" s="25">
        <f>IF(PAC!$R39&gt;0,PAC!$R39,PAC!$Q39)</f>
        <v>2559128.6</v>
      </c>
      <c r="T39" s="38"/>
      <c r="U39" s="126" t="s">
        <v>1592</v>
      </c>
      <c r="V39" s="126"/>
      <c r="W39" s="127">
        <v>8</v>
      </c>
      <c r="X39" s="127" t="s">
        <v>1437</v>
      </c>
      <c r="Y39" s="123" t="s">
        <v>2508</v>
      </c>
      <c r="Z39" s="128"/>
      <c r="AA39" s="129"/>
      <c r="AB39" s="125" t="s">
        <v>1475</v>
      </c>
      <c r="AC39" s="129" t="s">
        <v>2121</v>
      </c>
      <c r="AD39" s="130"/>
      <c r="AE39" s="124" t="s">
        <v>1683</v>
      </c>
      <c r="AF39" s="125" t="s">
        <v>1684</v>
      </c>
      <c r="AG39" s="125" t="s">
        <v>2278</v>
      </c>
      <c r="AH39" s="125" t="s">
        <v>2006</v>
      </c>
      <c r="AI39" s="125" t="s">
        <v>2122</v>
      </c>
      <c r="AJ39" s="128">
        <v>46265</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hidden="1" customHeight="1" thickBot="1" x14ac:dyDescent="0.4">
      <c r="A40" s="96">
        <f t="shared" si="0"/>
        <v>35</v>
      </c>
      <c r="B40" s="111">
        <v>2023</v>
      </c>
      <c r="C40" s="96" t="s">
        <v>605</v>
      </c>
      <c r="D40" s="96" t="s">
        <v>1021</v>
      </c>
      <c r="E40" s="112" t="s">
        <v>502</v>
      </c>
      <c r="F40" s="96" t="s">
        <v>450</v>
      </c>
      <c r="G40" s="96" t="s">
        <v>504</v>
      </c>
      <c r="H40" s="45" t="s">
        <v>1256</v>
      </c>
      <c r="I40" s="96" t="s">
        <v>1252</v>
      </c>
      <c r="J40" s="96" t="s">
        <v>260</v>
      </c>
      <c r="K40" s="23"/>
      <c r="L40" s="23"/>
      <c r="M40" s="23">
        <v>2066482.18</v>
      </c>
      <c r="N40" s="23"/>
      <c r="O40" s="23">
        <v>314302.13</v>
      </c>
      <c r="P40" s="23"/>
      <c r="Q40" s="25">
        <f>SUM(PAC!$M40:$P40)</f>
        <v>2380784.31</v>
      </c>
      <c r="R40" s="25">
        <v>2316592.21</v>
      </c>
      <c r="S40" s="25">
        <f>IF(PAC!$R40&gt;0,PAC!$R40,PAC!$Q40)</f>
        <v>2316592.21</v>
      </c>
      <c r="T40" s="25" t="s">
        <v>2332</v>
      </c>
      <c r="U40" s="113" t="s">
        <v>1592</v>
      </c>
      <c r="V40" s="113"/>
      <c r="W40" s="114">
        <v>8</v>
      </c>
      <c r="X40" s="114" t="s">
        <v>1436</v>
      </c>
      <c r="Y40" s="111" t="s">
        <v>2505</v>
      </c>
      <c r="Z40" s="95"/>
      <c r="AA40" s="115"/>
      <c r="AB40" s="45" t="s">
        <v>1485</v>
      </c>
      <c r="AC40" s="45" t="s">
        <v>2326</v>
      </c>
      <c r="AD40" s="116"/>
      <c r="AE40" s="112" t="s">
        <v>1903</v>
      </c>
      <c r="AF40" s="45" t="s">
        <v>949</v>
      </c>
      <c r="AG40" s="45" t="s">
        <v>636</v>
      </c>
      <c r="AH40" s="45" t="s">
        <v>988</v>
      </c>
      <c r="AI40" s="45"/>
      <c r="AJ40" s="95"/>
      <c r="AK40" s="45" t="s">
        <v>1070</v>
      </c>
      <c r="AL40" s="214" t="s">
        <v>2781</v>
      </c>
      <c r="AM40" s="45"/>
      <c r="AN40" s="95">
        <v>46066</v>
      </c>
      <c r="AO40" s="95">
        <v>46148</v>
      </c>
      <c r="AP40" s="95">
        <v>46185</v>
      </c>
      <c r="AQ40" s="95">
        <v>46198</v>
      </c>
      <c r="AR40" s="117">
        <v>46563</v>
      </c>
      <c r="AS40" s="117"/>
      <c r="AT40" s="112" t="s">
        <v>2331</v>
      </c>
      <c r="AU40" s="45" t="s">
        <v>2329</v>
      </c>
      <c r="AV40" s="116"/>
      <c r="AW40" s="115" t="s">
        <v>2501</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hidden="1" customHeight="1" thickBot="1" x14ac:dyDescent="0.4">
      <c r="A41" s="96">
        <f t="shared" si="0"/>
        <v>36</v>
      </c>
      <c r="B41" s="123">
        <v>2023</v>
      </c>
      <c r="C41" s="122" t="s">
        <v>605</v>
      </c>
      <c r="D41" s="122" t="s">
        <v>1021</v>
      </c>
      <c r="E41" s="124" t="s">
        <v>502</v>
      </c>
      <c r="F41" s="122" t="s">
        <v>450</v>
      </c>
      <c r="G41" s="122" t="s">
        <v>504</v>
      </c>
      <c r="H41" s="125" t="s">
        <v>1256</v>
      </c>
      <c r="I41" s="122" t="s">
        <v>1252</v>
      </c>
      <c r="J41" s="122" t="s">
        <v>361</v>
      </c>
      <c r="K41" s="36"/>
      <c r="L41" s="36"/>
      <c r="M41" s="36">
        <v>1912158.34</v>
      </c>
      <c r="N41" s="36"/>
      <c r="O41" s="36">
        <v>1807956.14</v>
      </c>
      <c r="P41" s="36"/>
      <c r="Q41" s="25">
        <f>SUM(PAC!$M41:$P41)</f>
        <v>3720114.48</v>
      </c>
      <c r="R41" s="38">
        <v>3875772.8</v>
      </c>
      <c r="S41" s="25">
        <f>IF(PAC!$R41&gt;0,PAC!$R41,PAC!$Q41)</f>
        <v>3875772.8</v>
      </c>
      <c r="T41" s="38" t="s">
        <v>1875</v>
      </c>
      <c r="U41" s="126" t="s">
        <v>1592</v>
      </c>
      <c r="V41" s="126"/>
      <c r="W41" s="127">
        <v>8</v>
      </c>
      <c r="X41" s="127" t="s">
        <v>1714</v>
      </c>
      <c r="Y41" s="123" t="s">
        <v>2505</v>
      </c>
      <c r="Z41" s="128">
        <v>46455</v>
      </c>
      <c r="AA41" s="129">
        <v>3.5</v>
      </c>
      <c r="AB41" s="125" t="s">
        <v>1490</v>
      </c>
      <c r="AC41" s="125" t="s">
        <v>2468</v>
      </c>
      <c r="AD41" s="130"/>
      <c r="AE41" s="124"/>
      <c r="AF41" s="125" t="s">
        <v>950</v>
      </c>
      <c r="AG41" s="125" t="s">
        <v>637</v>
      </c>
      <c r="AH41" s="125" t="s">
        <v>988</v>
      </c>
      <c r="AI41" s="125"/>
      <c r="AJ41" s="128"/>
      <c r="AK41" s="125" t="s">
        <v>1071</v>
      </c>
      <c r="AL41" s="125" t="s">
        <v>2782</v>
      </c>
      <c r="AM41" s="125"/>
      <c r="AN41" s="128">
        <v>45903</v>
      </c>
      <c r="AO41" s="128">
        <v>45971</v>
      </c>
      <c r="AP41" s="128">
        <v>45995</v>
      </c>
      <c r="AQ41" s="128">
        <v>46029</v>
      </c>
      <c r="AR41" s="130">
        <v>46455</v>
      </c>
      <c r="AS41" s="130">
        <v>46455</v>
      </c>
      <c r="AT41" s="124" t="s">
        <v>2085</v>
      </c>
      <c r="AU41" s="125" t="s">
        <v>2166</v>
      </c>
      <c r="AV41" s="130"/>
      <c r="AW41" s="129" t="s">
        <v>2501</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hidden="1" customHeight="1" thickBot="1" x14ac:dyDescent="0.4">
      <c r="A42" s="96">
        <f t="shared" si="0"/>
        <v>37</v>
      </c>
      <c r="B42" s="111">
        <v>2023</v>
      </c>
      <c r="C42" s="96" t="s">
        <v>605</v>
      </c>
      <c r="D42" s="96" t="s">
        <v>1021</v>
      </c>
      <c r="E42" s="112" t="s">
        <v>555</v>
      </c>
      <c r="F42" s="96" t="s">
        <v>450</v>
      </c>
      <c r="G42" s="96" t="s">
        <v>12</v>
      </c>
      <c r="H42" s="45" t="s">
        <v>1260</v>
      </c>
      <c r="I42" s="96" t="s">
        <v>1252</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1612</v>
      </c>
      <c r="U42" s="113" t="s">
        <v>1592</v>
      </c>
      <c r="V42" s="113"/>
      <c r="W42" s="114">
        <v>12</v>
      </c>
      <c r="X42" s="114" t="s">
        <v>1714</v>
      </c>
      <c r="Y42" s="111" t="s">
        <v>2505</v>
      </c>
      <c r="Z42" s="95">
        <v>46429</v>
      </c>
      <c r="AA42" s="115">
        <v>43.2</v>
      </c>
      <c r="AB42" s="45" t="s">
        <v>1490</v>
      </c>
      <c r="AC42" s="134" t="s">
        <v>2806</v>
      </c>
      <c r="AD42" s="116">
        <v>46429</v>
      </c>
      <c r="AE42" s="112" t="s">
        <v>1773</v>
      </c>
      <c r="AF42" s="45" t="s">
        <v>556</v>
      </c>
      <c r="AG42" s="45" t="s">
        <v>664</v>
      </c>
      <c r="AH42" s="45" t="s">
        <v>988</v>
      </c>
      <c r="AI42" s="45"/>
      <c r="AJ42" s="95"/>
      <c r="AK42" s="144" t="s">
        <v>1039</v>
      </c>
      <c r="AL42" s="144" t="s">
        <v>1255</v>
      </c>
      <c r="AM42" s="45"/>
      <c r="AN42" s="95">
        <v>45822</v>
      </c>
      <c r="AO42" s="95">
        <v>45897</v>
      </c>
      <c r="AP42" s="95">
        <v>45953</v>
      </c>
      <c r="AQ42" s="95">
        <v>45972</v>
      </c>
      <c r="AR42" s="117">
        <v>46337</v>
      </c>
      <c r="AS42" s="117">
        <v>46429</v>
      </c>
      <c r="AT42" s="112" t="s">
        <v>2269</v>
      </c>
      <c r="AU42" s="136" t="s">
        <v>1537</v>
      </c>
      <c r="AV42" s="116"/>
      <c r="AW42" s="115" t="s">
        <v>2195</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hidden="1" customHeight="1" thickBot="1" x14ac:dyDescent="0.4">
      <c r="A43" s="96">
        <f t="shared" si="0"/>
        <v>38</v>
      </c>
      <c r="B43" s="123">
        <v>2023</v>
      </c>
      <c r="C43" s="122" t="s">
        <v>605</v>
      </c>
      <c r="D43" s="122" t="s">
        <v>1021</v>
      </c>
      <c r="E43" s="124" t="s">
        <v>1029</v>
      </c>
      <c r="F43" s="122" t="s">
        <v>53</v>
      </c>
      <c r="G43" s="122" t="s">
        <v>612</v>
      </c>
      <c r="H43" s="125" t="s">
        <v>1258</v>
      </c>
      <c r="I43" s="122" t="s">
        <v>1252</v>
      </c>
      <c r="J43" s="122" t="s">
        <v>361</v>
      </c>
      <c r="K43" s="36"/>
      <c r="L43" s="36">
        <v>29598227</v>
      </c>
      <c r="M43" s="36">
        <v>29598226.77</v>
      </c>
      <c r="N43" s="36"/>
      <c r="O43" s="36"/>
      <c r="P43" s="36"/>
      <c r="Q43" s="25">
        <f>SUM(PAC!$M43:$P43)</f>
        <v>29598226.77</v>
      </c>
      <c r="R43" s="38">
        <v>42741860.130000003</v>
      </c>
      <c r="S43" s="25">
        <f>IF(PAC!$R43&gt;0,PAC!$R43,PAC!$Q43)</f>
        <v>42741860.130000003</v>
      </c>
      <c r="T43" s="38" t="s">
        <v>1704</v>
      </c>
      <c r="U43" s="126" t="s">
        <v>1590</v>
      </c>
      <c r="V43" s="126"/>
      <c r="W43" s="127">
        <v>20</v>
      </c>
      <c r="X43" s="127" t="s">
        <v>1714</v>
      </c>
      <c r="Y43" s="123" t="s">
        <v>2505</v>
      </c>
      <c r="Z43" s="128">
        <v>46718</v>
      </c>
      <c r="AA43" s="129"/>
      <c r="AB43" s="125" t="s">
        <v>1490</v>
      </c>
      <c r="AC43" s="125" t="s">
        <v>1983</v>
      </c>
      <c r="AD43" s="130"/>
      <c r="AE43" s="124"/>
      <c r="AF43" s="125" t="s">
        <v>656</v>
      </c>
      <c r="AG43" s="125" t="s">
        <v>658</v>
      </c>
      <c r="AH43" s="125" t="s">
        <v>988</v>
      </c>
      <c r="AI43" s="125"/>
      <c r="AJ43" s="128"/>
      <c r="AK43" s="125" t="s">
        <v>1955</v>
      </c>
      <c r="AL43" s="125" t="s">
        <v>1235</v>
      </c>
      <c r="AM43" s="125"/>
      <c r="AN43" s="128">
        <v>45811</v>
      </c>
      <c r="AO43" s="128">
        <v>45884</v>
      </c>
      <c r="AP43" s="128">
        <v>45880</v>
      </c>
      <c r="AQ43" s="128">
        <v>46106</v>
      </c>
      <c r="AR43" s="131">
        <v>46718</v>
      </c>
      <c r="AS43" s="131">
        <v>46718</v>
      </c>
      <c r="AT43" s="124" t="s">
        <v>1970</v>
      </c>
      <c r="AU43" s="132" t="s">
        <v>1676</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hidden="1" customHeight="1" thickBot="1" x14ac:dyDescent="0.4">
      <c r="A44" s="96">
        <f t="shared" si="0"/>
        <v>39</v>
      </c>
      <c r="B44" s="111">
        <v>2023</v>
      </c>
      <c r="C44" s="96" t="s">
        <v>605</v>
      </c>
      <c r="D44" s="96" t="s">
        <v>1021</v>
      </c>
      <c r="E44" s="112" t="s">
        <v>1627</v>
      </c>
      <c r="F44" s="96" t="s">
        <v>53</v>
      </c>
      <c r="G44" s="96" t="s">
        <v>612</v>
      </c>
      <c r="H44" s="45" t="s">
        <v>1258</v>
      </c>
      <c r="I44" s="96" t="s">
        <v>1252</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1628</v>
      </c>
      <c r="U44" s="113" t="s">
        <v>1590</v>
      </c>
      <c r="V44" s="113"/>
      <c r="W44" s="114">
        <v>18</v>
      </c>
      <c r="X44" s="114" t="s">
        <v>1714</v>
      </c>
      <c r="Y44" s="111" t="s">
        <v>2505</v>
      </c>
      <c r="Z44" s="95">
        <v>46449</v>
      </c>
      <c r="AA44" s="115">
        <v>10.48</v>
      </c>
      <c r="AB44" s="45" t="s">
        <v>1490</v>
      </c>
      <c r="AC44" s="45" t="s">
        <v>1976</v>
      </c>
      <c r="AD44" s="116"/>
      <c r="AE44" s="112"/>
      <c r="AF44" s="45" t="s">
        <v>656</v>
      </c>
      <c r="AG44" s="45" t="s">
        <v>658</v>
      </c>
      <c r="AH44" s="45" t="s">
        <v>988</v>
      </c>
      <c r="AI44" s="45"/>
      <c r="AJ44" s="95"/>
      <c r="AK44" s="45" t="s">
        <v>1574</v>
      </c>
      <c r="AL44" s="45" t="s">
        <v>1237</v>
      </c>
      <c r="AM44" s="45"/>
      <c r="AN44" s="95">
        <v>45730</v>
      </c>
      <c r="AO44" s="95">
        <v>45804</v>
      </c>
      <c r="AP44" s="95">
        <v>45857</v>
      </c>
      <c r="AQ44" s="95">
        <v>45901</v>
      </c>
      <c r="AR44" s="117">
        <v>46409</v>
      </c>
      <c r="AS44" s="117">
        <v>46491</v>
      </c>
      <c r="AT44" s="112" t="s">
        <v>2678</v>
      </c>
      <c r="AU44" s="118" t="s">
        <v>1573</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hidden="1" customHeight="1" thickBot="1" x14ac:dyDescent="0.4">
      <c r="A45" s="96">
        <f t="shared" si="0"/>
        <v>40</v>
      </c>
      <c r="B45" s="122">
        <v>2023</v>
      </c>
      <c r="C45" s="122" t="s">
        <v>605</v>
      </c>
      <c r="D45" s="122" t="s">
        <v>1021</v>
      </c>
      <c r="E45" s="140" t="s">
        <v>1817</v>
      </c>
      <c r="F45" s="125" t="s">
        <v>53</v>
      </c>
      <c r="G45" s="125" t="s">
        <v>612</v>
      </c>
      <c r="H45" s="122" t="s">
        <v>1258</v>
      </c>
      <c r="I45" s="122" t="s">
        <v>1252</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1796</v>
      </c>
      <c r="W45" s="127">
        <v>36</v>
      </c>
      <c r="X45" s="127" t="s">
        <v>1437</v>
      </c>
      <c r="Y45" s="123" t="s">
        <v>2508</v>
      </c>
      <c r="Z45" s="128"/>
      <c r="AA45" s="129"/>
      <c r="AB45" s="125" t="s">
        <v>1533</v>
      </c>
      <c r="AC45" s="125" t="s">
        <v>1987</v>
      </c>
      <c r="AD45" s="130"/>
      <c r="AE45" s="124" t="s">
        <v>1819</v>
      </c>
      <c r="AF45" s="125" t="s">
        <v>517</v>
      </c>
      <c r="AG45" s="125" t="s">
        <v>2315</v>
      </c>
      <c r="AH45" s="125"/>
      <c r="AI45" s="125"/>
      <c r="AJ45" s="128"/>
      <c r="AK45" s="125" t="s">
        <v>1934</v>
      </c>
      <c r="AL45" s="125"/>
      <c r="AM45" s="125"/>
      <c r="AN45" s="128"/>
      <c r="AO45" s="128"/>
      <c r="AP45" s="128"/>
      <c r="AQ45" s="128"/>
      <c r="AR45" s="131"/>
      <c r="AS45" s="131"/>
      <c r="AT45" s="124" t="s">
        <v>2814</v>
      </c>
      <c r="AU45" s="132" t="s">
        <v>1821</v>
      </c>
      <c r="AV45" s="130"/>
      <c r="AW45" s="141" t="s">
        <v>1633</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hidden="1" customHeight="1" thickBot="1" x14ac:dyDescent="0.4">
      <c r="A46" s="96">
        <f t="shared" si="0"/>
        <v>41</v>
      </c>
      <c r="B46" s="96">
        <v>2023</v>
      </c>
      <c r="C46" s="96" t="s">
        <v>605</v>
      </c>
      <c r="D46" s="96" t="s">
        <v>1021</v>
      </c>
      <c r="E46" s="97" t="s">
        <v>1818</v>
      </c>
      <c r="F46" s="45" t="s">
        <v>53</v>
      </c>
      <c r="G46" s="45" t="s">
        <v>612</v>
      </c>
      <c r="H46" s="96" t="s">
        <v>1258</v>
      </c>
      <c r="I46" s="96" t="s">
        <v>1252</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1796</v>
      </c>
      <c r="W46" s="114">
        <v>36</v>
      </c>
      <c r="X46" s="114" t="s">
        <v>1437</v>
      </c>
      <c r="Y46" s="111" t="s">
        <v>2508</v>
      </c>
      <c r="Z46" s="95"/>
      <c r="AA46" s="115"/>
      <c r="AB46" s="45" t="s">
        <v>1533</v>
      </c>
      <c r="AC46" s="45" t="s">
        <v>1987</v>
      </c>
      <c r="AD46" s="116"/>
      <c r="AE46" s="112" t="s">
        <v>1986</v>
      </c>
      <c r="AF46" s="45" t="s">
        <v>1820</v>
      </c>
      <c r="AG46" s="45" t="s">
        <v>2315</v>
      </c>
      <c r="AH46" s="45"/>
      <c r="AI46" s="45"/>
      <c r="AJ46" s="95"/>
      <c r="AK46" s="45" t="s">
        <v>1944</v>
      </c>
      <c r="AL46" s="45"/>
      <c r="AM46" s="45"/>
      <c r="AN46" s="95"/>
      <c r="AO46" s="95"/>
      <c r="AP46" s="95"/>
      <c r="AQ46" s="95"/>
      <c r="AR46" s="117"/>
      <c r="AS46" s="117"/>
      <c r="AT46" s="112" t="s">
        <v>2807</v>
      </c>
      <c r="AU46" s="118" t="s">
        <v>1821</v>
      </c>
      <c r="AV46" s="116"/>
      <c r="AW46" s="139" t="s">
        <v>1633</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hidden="1" customHeight="1" thickBot="1" x14ac:dyDescent="0.4">
      <c r="A47" s="96">
        <f t="shared" si="0"/>
        <v>42</v>
      </c>
      <c r="B47" s="123">
        <v>2023</v>
      </c>
      <c r="C47" s="122" t="s">
        <v>605</v>
      </c>
      <c r="D47" s="122" t="s">
        <v>1021</v>
      </c>
      <c r="E47" s="124" t="s">
        <v>1004</v>
      </c>
      <c r="F47" s="122" t="s">
        <v>53</v>
      </c>
      <c r="G47" s="122" t="s">
        <v>612</v>
      </c>
      <c r="H47" s="125" t="s">
        <v>1258</v>
      </c>
      <c r="I47" s="122" t="s">
        <v>1252</v>
      </c>
      <c r="J47" s="122" t="s">
        <v>143</v>
      </c>
      <c r="K47" s="36"/>
      <c r="L47" s="36">
        <v>19115210.649999999</v>
      </c>
      <c r="M47" s="36">
        <v>19115211</v>
      </c>
      <c r="N47" s="36"/>
      <c r="O47" s="36"/>
      <c r="P47" s="36"/>
      <c r="Q47" s="25">
        <f>SUM(PAC!$M47:$P47)</f>
        <v>19115211</v>
      </c>
      <c r="R47" s="38">
        <v>16698771.58</v>
      </c>
      <c r="S47" s="25">
        <f>IF(PAC!$R47&gt;0,PAC!$R47,PAC!$Q47)</f>
        <v>16698771.58</v>
      </c>
      <c r="T47" s="38" t="s">
        <v>1617</v>
      </c>
      <c r="U47" s="126" t="s">
        <v>1590</v>
      </c>
      <c r="V47" s="126"/>
      <c r="W47" s="127">
        <v>15</v>
      </c>
      <c r="X47" s="127" t="s">
        <v>1714</v>
      </c>
      <c r="Y47" s="123" t="s">
        <v>2505</v>
      </c>
      <c r="Z47" s="128">
        <v>46455</v>
      </c>
      <c r="AA47" s="129">
        <v>15.03</v>
      </c>
      <c r="AB47" s="125"/>
      <c r="AC47" s="125"/>
      <c r="AD47" s="130"/>
      <c r="AE47" s="124"/>
      <c r="AF47" s="125" t="s">
        <v>659</v>
      </c>
      <c r="AG47" s="125" t="s">
        <v>657</v>
      </c>
      <c r="AH47" s="125" t="s">
        <v>988</v>
      </c>
      <c r="AI47" s="125"/>
      <c r="AJ47" s="128"/>
      <c r="AK47" s="125" t="s">
        <v>1207</v>
      </c>
      <c r="AL47" s="125" t="s">
        <v>1208</v>
      </c>
      <c r="AM47" s="125"/>
      <c r="AN47" s="128">
        <v>45759</v>
      </c>
      <c r="AO47" s="128">
        <v>45841</v>
      </c>
      <c r="AP47" s="128">
        <v>45886</v>
      </c>
      <c r="AQ47" s="128">
        <v>46000</v>
      </c>
      <c r="AR47" s="131">
        <v>46455</v>
      </c>
      <c r="AS47" s="131">
        <v>46455</v>
      </c>
      <c r="AT47" s="124" t="s">
        <v>2737</v>
      </c>
      <c r="AU47" s="132" t="s">
        <v>1732</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hidden="1" customHeight="1" thickBot="1" x14ac:dyDescent="0.4">
      <c r="A48" s="96">
        <f t="shared" si="0"/>
        <v>43</v>
      </c>
      <c r="B48" s="111">
        <v>2023</v>
      </c>
      <c r="C48" s="96" t="s">
        <v>605</v>
      </c>
      <c r="D48" s="96" t="s">
        <v>1022</v>
      </c>
      <c r="E48" s="112" t="s">
        <v>469</v>
      </c>
      <c r="F48" s="96" t="s">
        <v>53</v>
      </c>
      <c r="G48" s="96" t="s">
        <v>612</v>
      </c>
      <c r="H48" s="45" t="s">
        <v>1258</v>
      </c>
      <c r="I48" s="96" t="s">
        <v>1252</v>
      </c>
      <c r="J48" s="96" t="s">
        <v>361</v>
      </c>
      <c r="K48" s="23"/>
      <c r="L48" s="23"/>
      <c r="M48" s="23">
        <v>78622204.780000001</v>
      </c>
      <c r="N48" s="23"/>
      <c r="O48" s="23"/>
      <c r="P48" s="23"/>
      <c r="Q48" s="25">
        <f>SUM(PAC!$M48:$P48)</f>
        <v>78622204.780000001</v>
      </c>
      <c r="R48" s="208">
        <v>94971708.950000003</v>
      </c>
      <c r="S48" s="25">
        <f>IF(PAC!$R48&gt;0,PAC!$R48,PAC!$Q48)</f>
        <v>94971708.950000003</v>
      </c>
      <c r="T48" s="25" t="s">
        <v>1984</v>
      </c>
      <c r="U48" s="113" t="s">
        <v>1590</v>
      </c>
      <c r="V48" s="113"/>
      <c r="W48" s="114">
        <v>30</v>
      </c>
      <c r="X48" s="114" t="s">
        <v>1714</v>
      </c>
      <c r="Y48" s="111" t="s">
        <v>2505</v>
      </c>
      <c r="Z48" s="95">
        <v>46302</v>
      </c>
      <c r="AA48" s="115">
        <v>80.989999999999995</v>
      </c>
      <c r="AB48" s="45"/>
      <c r="AC48" s="45"/>
      <c r="AD48" s="116"/>
      <c r="AE48" s="112"/>
      <c r="AF48" s="45"/>
      <c r="AG48" s="45" t="s">
        <v>2276</v>
      </c>
      <c r="AH48" s="45" t="s">
        <v>988</v>
      </c>
      <c r="AI48" s="45"/>
      <c r="AJ48" s="95"/>
      <c r="AK48" s="45" t="s">
        <v>1945</v>
      </c>
      <c r="AL48" s="45" t="s">
        <v>1200</v>
      </c>
      <c r="AM48" s="45"/>
      <c r="AN48" s="95">
        <v>45160</v>
      </c>
      <c r="AO48" s="95">
        <v>45184</v>
      </c>
      <c r="AP48" s="95">
        <v>45210</v>
      </c>
      <c r="AQ48" s="95">
        <v>45300</v>
      </c>
      <c r="AR48" s="117">
        <v>46200</v>
      </c>
      <c r="AS48" s="117">
        <v>46302</v>
      </c>
      <c r="AT48" s="138" t="s">
        <v>2522</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hidden="1" customHeight="1" thickBot="1" x14ac:dyDescent="0.4">
      <c r="A49" s="96">
        <f t="shared" si="0"/>
        <v>44</v>
      </c>
      <c r="B49" s="123">
        <v>2023</v>
      </c>
      <c r="C49" s="122" t="s">
        <v>605</v>
      </c>
      <c r="D49" s="122" t="s">
        <v>1021</v>
      </c>
      <c r="E49" s="124" t="s">
        <v>2084</v>
      </c>
      <c r="F49" s="122" t="s">
        <v>53</v>
      </c>
      <c r="G49" s="122" t="s">
        <v>612</v>
      </c>
      <c r="H49" s="125" t="s">
        <v>1258</v>
      </c>
      <c r="I49" s="122" t="s">
        <v>1252</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1816</v>
      </c>
      <c r="U49" s="126" t="s">
        <v>1590</v>
      </c>
      <c r="V49" s="126"/>
      <c r="W49" s="127">
        <v>12</v>
      </c>
      <c r="X49" s="127" t="s">
        <v>1714</v>
      </c>
      <c r="Y49" s="123" t="s">
        <v>2505</v>
      </c>
      <c r="Z49" s="128">
        <v>46522</v>
      </c>
      <c r="AA49" s="129">
        <v>3</v>
      </c>
      <c r="AB49" s="125"/>
      <c r="AC49" s="125"/>
      <c r="AD49" s="130">
        <v>46522</v>
      </c>
      <c r="AE49" s="124"/>
      <c r="AF49" s="125" t="s">
        <v>656</v>
      </c>
      <c r="AG49" s="125" t="s">
        <v>658</v>
      </c>
      <c r="AH49" s="125" t="s">
        <v>988</v>
      </c>
      <c r="AI49" s="125"/>
      <c r="AJ49" s="128"/>
      <c r="AK49" s="125" t="s">
        <v>1874</v>
      </c>
      <c r="AL49" s="125" t="s">
        <v>1238</v>
      </c>
      <c r="AM49" s="125"/>
      <c r="AN49" s="128">
        <v>45906</v>
      </c>
      <c r="AO49" s="128">
        <v>45975</v>
      </c>
      <c r="AP49" s="128">
        <v>46042</v>
      </c>
      <c r="AQ49" s="128">
        <v>46157</v>
      </c>
      <c r="AR49" s="131">
        <v>46522</v>
      </c>
      <c r="AS49" s="131">
        <v>46522</v>
      </c>
      <c r="AT49" s="124" t="s">
        <v>2388</v>
      </c>
      <c r="AU49" s="132" t="s">
        <v>1823</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hidden="1" customHeight="1" thickBot="1" x14ac:dyDescent="0.4">
      <c r="A50" s="96">
        <f t="shared" si="0"/>
        <v>45</v>
      </c>
      <c r="B50" s="111">
        <v>2023</v>
      </c>
      <c r="C50" s="96" t="s">
        <v>610</v>
      </c>
      <c r="D50" s="96" t="s">
        <v>1021</v>
      </c>
      <c r="E50" s="112" t="s">
        <v>1597</v>
      </c>
      <c r="F50" s="96" t="s">
        <v>53</v>
      </c>
      <c r="G50" s="96" t="s">
        <v>612</v>
      </c>
      <c r="H50" s="45" t="s">
        <v>1258</v>
      </c>
      <c r="I50" s="96" t="s">
        <v>1252</v>
      </c>
      <c r="J50" s="96" t="s">
        <v>50</v>
      </c>
      <c r="K50" s="23"/>
      <c r="L50" s="23">
        <v>16525797.609999999</v>
      </c>
      <c r="M50" s="23">
        <v>826290</v>
      </c>
      <c r="N50" s="23"/>
      <c r="O50" s="23"/>
      <c r="P50" s="23"/>
      <c r="Q50" s="25">
        <f>SUM(PAC!$M50:$P50)</f>
        <v>826290</v>
      </c>
      <c r="R50" s="25">
        <v>671333.89</v>
      </c>
      <c r="S50" s="25">
        <f>IF(PAC!$R50&gt;0,PAC!$R50,PAC!$Q50)</f>
        <v>671333.89</v>
      </c>
      <c r="T50" s="25" t="s">
        <v>2127</v>
      </c>
      <c r="U50" s="113" t="s">
        <v>1590</v>
      </c>
      <c r="V50" s="113"/>
      <c r="W50" s="114">
        <v>4</v>
      </c>
      <c r="X50" s="114" t="s">
        <v>1714</v>
      </c>
      <c r="Y50" s="111" t="s">
        <v>2505</v>
      </c>
      <c r="Z50" s="95">
        <v>46304</v>
      </c>
      <c r="AA50" s="115"/>
      <c r="AB50" s="45"/>
      <c r="AC50" s="45"/>
      <c r="AD50" s="116"/>
      <c r="AE50" s="112"/>
      <c r="AF50" s="45" t="s">
        <v>660</v>
      </c>
      <c r="AG50" s="45" t="s">
        <v>666</v>
      </c>
      <c r="AH50" s="45" t="s">
        <v>988</v>
      </c>
      <c r="AI50" s="45"/>
      <c r="AJ50" s="95"/>
      <c r="AK50" s="45" t="s">
        <v>1958</v>
      </c>
      <c r="AL50" s="45"/>
      <c r="AM50" s="45"/>
      <c r="AN50" s="95">
        <v>46056</v>
      </c>
      <c r="AO50" s="95">
        <v>46129</v>
      </c>
      <c r="AP50" s="95">
        <v>46157</v>
      </c>
      <c r="AQ50" s="95">
        <v>46182</v>
      </c>
      <c r="AR50" s="117">
        <v>46304</v>
      </c>
      <c r="AS50" s="117">
        <v>46304</v>
      </c>
      <c r="AT50" s="112" t="s">
        <v>2595</v>
      </c>
      <c r="AU50" s="118" t="s">
        <v>2077</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hidden="1" customHeight="1" thickBot="1" x14ac:dyDescent="0.4">
      <c r="A51" s="96">
        <f t="shared" si="0"/>
        <v>46</v>
      </c>
      <c r="B51" s="122">
        <v>2025</v>
      </c>
      <c r="C51" s="122" t="s">
        <v>605</v>
      </c>
      <c r="D51" s="122" t="s">
        <v>1021</v>
      </c>
      <c r="E51" s="124" t="s">
        <v>2297</v>
      </c>
      <c r="F51" s="122" t="s">
        <v>53</v>
      </c>
      <c r="G51" s="122" t="s">
        <v>612</v>
      </c>
      <c r="H51" s="125" t="s">
        <v>1258</v>
      </c>
      <c r="I51" s="122" t="s">
        <v>1252</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1796</v>
      </c>
      <c r="W51" s="127">
        <v>36</v>
      </c>
      <c r="X51" s="127" t="s">
        <v>1437</v>
      </c>
      <c r="Y51" s="123" t="s">
        <v>2508</v>
      </c>
      <c r="Z51" s="128"/>
      <c r="AA51" s="129"/>
      <c r="AB51" s="125" t="s">
        <v>1529</v>
      </c>
      <c r="AC51" s="125" t="s">
        <v>1975</v>
      </c>
      <c r="AD51" s="130">
        <v>46325</v>
      </c>
      <c r="AE51" s="124" t="s">
        <v>1788</v>
      </c>
      <c r="AF51" s="125" t="s">
        <v>1665</v>
      </c>
      <c r="AG51" s="125"/>
      <c r="AH51" s="125"/>
      <c r="AI51" s="125"/>
      <c r="AJ51" s="128"/>
      <c r="AK51" s="125" t="s">
        <v>1931</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hidden="1" customHeight="1" thickBot="1" x14ac:dyDescent="0.4">
      <c r="A52" s="96">
        <f t="shared" si="0"/>
        <v>47</v>
      </c>
      <c r="B52" s="96">
        <v>2025</v>
      </c>
      <c r="C52" s="96" t="s">
        <v>605</v>
      </c>
      <c r="D52" s="96" t="s">
        <v>1021</v>
      </c>
      <c r="E52" s="112" t="s">
        <v>2471</v>
      </c>
      <c r="F52" s="96" t="s">
        <v>53</v>
      </c>
      <c r="G52" s="96" t="s">
        <v>612</v>
      </c>
      <c r="H52" s="45" t="s">
        <v>1258</v>
      </c>
      <c r="I52" s="96" t="s">
        <v>1252</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1590</v>
      </c>
      <c r="V52" s="113"/>
      <c r="W52" s="114">
        <v>36</v>
      </c>
      <c r="X52" s="114" t="s">
        <v>1436</v>
      </c>
      <c r="Y52" s="111" t="s">
        <v>2507</v>
      </c>
      <c r="Z52" s="95"/>
      <c r="AA52" s="115"/>
      <c r="AB52" s="45" t="s">
        <v>1482</v>
      </c>
      <c r="AC52" s="134" t="s">
        <v>2473</v>
      </c>
      <c r="AD52" s="116">
        <v>46293</v>
      </c>
      <c r="AE52" s="112" t="s">
        <v>2196</v>
      </c>
      <c r="AF52" s="45" t="s">
        <v>1665</v>
      </c>
      <c r="AG52" s="45" t="s">
        <v>1790</v>
      </c>
      <c r="AH52" s="45" t="s">
        <v>2006</v>
      </c>
      <c r="AI52" s="45" t="s">
        <v>1789</v>
      </c>
      <c r="AJ52" s="95">
        <v>46296</v>
      </c>
      <c r="AK52" s="45" t="s">
        <v>1951</v>
      </c>
      <c r="AL52" s="45"/>
      <c r="AM52" s="45"/>
      <c r="AN52" s="95">
        <v>46223</v>
      </c>
      <c r="AO52" s="95">
        <v>46293</v>
      </c>
      <c r="AP52" s="95">
        <v>46341</v>
      </c>
      <c r="AQ52" s="95"/>
      <c r="AR52" s="117"/>
      <c r="AS52" s="117"/>
      <c r="AT52" s="112" t="s">
        <v>2680</v>
      </c>
      <c r="AU52" s="118" t="s">
        <v>2472</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hidden="1" customHeight="1" thickBot="1" x14ac:dyDescent="0.4">
      <c r="A53" s="96">
        <f t="shared" si="0"/>
        <v>48</v>
      </c>
      <c r="B53" s="122">
        <v>2025</v>
      </c>
      <c r="C53" s="122" t="s">
        <v>605</v>
      </c>
      <c r="D53" s="122" t="s">
        <v>1021</v>
      </c>
      <c r="E53" s="124" t="s">
        <v>1006</v>
      </c>
      <c r="F53" s="122" t="s">
        <v>53</v>
      </c>
      <c r="G53" s="122" t="s">
        <v>612</v>
      </c>
      <c r="H53" s="125" t="s">
        <v>1258</v>
      </c>
      <c r="I53" s="122" t="s">
        <v>1252</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1796</v>
      </c>
      <c r="W53" s="127">
        <v>36</v>
      </c>
      <c r="X53" s="127" t="s">
        <v>1437</v>
      </c>
      <c r="Y53" s="123" t="s">
        <v>2508</v>
      </c>
      <c r="Z53" s="128"/>
      <c r="AA53" s="129"/>
      <c r="AB53" s="125" t="s">
        <v>1529</v>
      </c>
      <c r="AC53" s="125" t="s">
        <v>1975</v>
      </c>
      <c r="AD53" s="130">
        <v>46325</v>
      </c>
      <c r="AE53" s="124" t="s">
        <v>1788</v>
      </c>
      <c r="AF53" s="125" t="s">
        <v>1666</v>
      </c>
      <c r="AG53" s="125"/>
      <c r="AH53" s="125"/>
      <c r="AI53" s="125"/>
      <c r="AJ53" s="128"/>
      <c r="AK53" s="125" t="s">
        <v>1946</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hidden="1" customHeight="1" thickBot="1" x14ac:dyDescent="0.4">
      <c r="A54" s="96">
        <f t="shared" si="0"/>
        <v>49</v>
      </c>
      <c r="B54" s="96">
        <v>2025</v>
      </c>
      <c r="C54" s="96" t="s">
        <v>605</v>
      </c>
      <c r="D54" s="96" t="s">
        <v>1021</v>
      </c>
      <c r="E54" s="112" t="s">
        <v>2293</v>
      </c>
      <c r="F54" s="96" t="s">
        <v>53</v>
      </c>
      <c r="G54" s="96" t="s">
        <v>612</v>
      </c>
      <c r="H54" s="45" t="s">
        <v>1258</v>
      </c>
      <c r="I54" s="96" t="s">
        <v>1252</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1590</v>
      </c>
      <c r="V54" s="113"/>
      <c r="W54" s="114">
        <v>36</v>
      </c>
      <c r="X54" s="114" t="s">
        <v>1437</v>
      </c>
      <c r="Y54" s="111" t="s">
        <v>2508</v>
      </c>
      <c r="Z54" s="95"/>
      <c r="AA54" s="115"/>
      <c r="AB54" s="45" t="s">
        <v>1474</v>
      </c>
      <c r="AC54" s="134" t="s">
        <v>2784</v>
      </c>
      <c r="AD54" s="116">
        <v>46260</v>
      </c>
      <c r="AE54" s="112" t="s">
        <v>2196</v>
      </c>
      <c r="AF54" s="45" t="s">
        <v>1754</v>
      </c>
      <c r="AG54" s="45" t="s">
        <v>1790</v>
      </c>
      <c r="AH54" s="45" t="s">
        <v>2006</v>
      </c>
      <c r="AI54" s="45" t="s">
        <v>1789</v>
      </c>
      <c r="AJ54" s="95">
        <v>46296</v>
      </c>
      <c r="AK54" s="45" t="s">
        <v>1952</v>
      </c>
      <c r="AL54" s="45"/>
      <c r="AM54" s="45"/>
      <c r="AN54" s="95"/>
      <c r="AO54" s="95"/>
      <c r="AP54" s="95"/>
      <c r="AQ54" s="95"/>
      <c r="AR54" s="117"/>
      <c r="AS54" s="117"/>
      <c r="AT54" s="138" t="s">
        <v>2785</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hidden="1" customHeight="1" thickBot="1" x14ac:dyDescent="0.4">
      <c r="A55" s="96">
        <f t="shared" si="0"/>
        <v>50</v>
      </c>
      <c r="B55" s="122">
        <v>2025</v>
      </c>
      <c r="C55" s="122" t="s">
        <v>605</v>
      </c>
      <c r="D55" s="122" t="s">
        <v>1021</v>
      </c>
      <c r="E55" s="124" t="s">
        <v>955</v>
      </c>
      <c r="F55" s="122" t="s">
        <v>53</v>
      </c>
      <c r="G55" s="122" t="s">
        <v>612</v>
      </c>
      <c r="H55" s="125" t="s">
        <v>1258</v>
      </c>
      <c r="I55" s="122" t="s">
        <v>1252</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1796</v>
      </c>
      <c r="W55" s="127">
        <v>36</v>
      </c>
      <c r="X55" s="127" t="s">
        <v>1437</v>
      </c>
      <c r="Y55" s="123" t="s">
        <v>2508</v>
      </c>
      <c r="Z55" s="128"/>
      <c r="AA55" s="129"/>
      <c r="AB55" s="125" t="s">
        <v>1529</v>
      </c>
      <c r="AC55" s="125" t="s">
        <v>1975</v>
      </c>
      <c r="AD55" s="130">
        <v>46325</v>
      </c>
      <c r="AE55" s="124" t="s">
        <v>1788</v>
      </c>
      <c r="AF55" s="125" t="s">
        <v>1666</v>
      </c>
      <c r="AG55" s="125"/>
      <c r="AH55" s="125"/>
      <c r="AI55" s="125"/>
      <c r="AJ55" s="128"/>
      <c r="AK55" s="125" t="s">
        <v>1939</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hidden="1" customHeight="1" thickBot="1" x14ac:dyDescent="0.4">
      <c r="A56" s="96">
        <f t="shared" si="0"/>
        <v>51</v>
      </c>
      <c r="B56" s="96">
        <v>2025</v>
      </c>
      <c r="C56" s="96" t="s">
        <v>605</v>
      </c>
      <c r="D56" s="96" t="s">
        <v>1021</v>
      </c>
      <c r="E56" s="112" t="s">
        <v>1748</v>
      </c>
      <c r="F56" s="96" t="s">
        <v>53</v>
      </c>
      <c r="G56" s="96" t="s">
        <v>612</v>
      </c>
      <c r="H56" s="45" t="s">
        <v>1258</v>
      </c>
      <c r="I56" s="96" t="s">
        <v>1252</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1590</v>
      </c>
      <c r="V56" s="113"/>
      <c r="W56" s="114">
        <v>36</v>
      </c>
      <c r="X56" s="114" t="s">
        <v>1437</v>
      </c>
      <c r="Y56" s="111" t="s">
        <v>2508</v>
      </c>
      <c r="Z56" s="95"/>
      <c r="AA56" s="115"/>
      <c r="AB56" s="45" t="s">
        <v>1474</v>
      </c>
      <c r="AC56" s="134" t="s">
        <v>2325</v>
      </c>
      <c r="AD56" s="116"/>
      <c r="AE56" s="112" t="s">
        <v>2196</v>
      </c>
      <c r="AF56" s="45" t="s">
        <v>1754</v>
      </c>
      <c r="AG56" s="45" t="s">
        <v>1790</v>
      </c>
      <c r="AH56" s="45" t="s">
        <v>2006</v>
      </c>
      <c r="AI56" s="45" t="s">
        <v>1789</v>
      </c>
      <c r="AJ56" s="95">
        <v>46296</v>
      </c>
      <c r="AK56" s="45" t="s">
        <v>1954</v>
      </c>
      <c r="AL56" s="45"/>
      <c r="AM56" s="45"/>
      <c r="AN56" s="95"/>
      <c r="AO56" s="95"/>
      <c r="AP56" s="95"/>
      <c r="AQ56" s="95"/>
      <c r="AR56" s="117"/>
      <c r="AS56" s="117"/>
      <c r="AT56" s="138" t="s">
        <v>2380</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hidden="1" customHeight="1" thickBot="1" x14ac:dyDescent="0.4">
      <c r="A57" s="96">
        <f t="shared" si="0"/>
        <v>52</v>
      </c>
      <c r="B57" s="122">
        <v>2025</v>
      </c>
      <c r="C57" s="122" t="s">
        <v>605</v>
      </c>
      <c r="D57" s="122" t="s">
        <v>1021</v>
      </c>
      <c r="E57" s="140" t="s">
        <v>1924</v>
      </c>
      <c r="F57" s="125" t="s">
        <v>53</v>
      </c>
      <c r="G57" s="125" t="s">
        <v>612</v>
      </c>
      <c r="H57" s="122" t="s">
        <v>1258</v>
      </c>
      <c r="I57" s="122" t="s">
        <v>1252</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1590</v>
      </c>
      <c r="V57" s="126"/>
      <c r="W57" s="127">
        <v>36</v>
      </c>
      <c r="X57" s="127" t="s">
        <v>1436</v>
      </c>
      <c r="Y57" s="123" t="s">
        <v>2507</v>
      </c>
      <c r="Z57" s="128">
        <v>46336</v>
      </c>
      <c r="AA57" s="129"/>
      <c r="AB57" s="125" t="s">
        <v>1482</v>
      </c>
      <c r="AC57" s="132" t="s">
        <v>2467</v>
      </c>
      <c r="AD57" s="130">
        <v>46290</v>
      </c>
      <c r="AE57" s="124" t="s">
        <v>2197</v>
      </c>
      <c r="AF57" s="125" t="s">
        <v>1665</v>
      </c>
      <c r="AG57" s="125" t="s">
        <v>1790</v>
      </c>
      <c r="AH57" s="125" t="s">
        <v>988</v>
      </c>
      <c r="AI57" s="125"/>
      <c r="AJ57" s="128"/>
      <c r="AK57" s="125" t="s">
        <v>1935</v>
      </c>
      <c r="AL57" s="125"/>
      <c r="AM57" s="125" t="s">
        <v>594</v>
      </c>
      <c r="AN57" s="128">
        <v>46094</v>
      </c>
      <c r="AO57" s="128">
        <v>46168</v>
      </c>
      <c r="AP57" s="128">
        <v>46213</v>
      </c>
      <c r="AQ57" s="128"/>
      <c r="AR57" s="131"/>
      <c r="AS57" s="131"/>
      <c r="AT57" s="124" t="s">
        <v>2681</v>
      </c>
      <c r="AU57" s="132" t="s">
        <v>2466</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hidden="1" customHeight="1" thickBot="1" x14ac:dyDescent="0.4">
      <c r="A58" s="96">
        <f t="shared" si="0"/>
        <v>53</v>
      </c>
      <c r="B58" s="96">
        <v>2025</v>
      </c>
      <c r="C58" s="96" t="s">
        <v>605</v>
      </c>
      <c r="D58" s="96" t="s">
        <v>1021</v>
      </c>
      <c r="E58" s="112" t="s">
        <v>954</v>
      </c>
      <c r="F58" s="96" t="s">
        <v>53</v>
      </c>
      <c r="G58" s="96" t="s">
        <v>612</v>
      </c>
      <c r="H58" s="45" t="s">
        <v>1258</v>
      </c>
      <c r="I58" s="96" t="s">
        <v>1252</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1796</v>
      </c>
      <c r="W58" s="114">
        <v>36</v>
      </c>
      <c r="X58" s="114" t="s">
        <v>1437</v>
      </c>
      <c r="Y58" s="111" t="s">
        <v>2508</v>
      </c>
      <c r="Z58" s="95"/>
      <c r="AA58" s="115"/>
      <c r="AB58" s="45" t="s">
        <v>1529</v>
      </c>
      <c r="AC58" s="45" t="s">
        <v>1975</v>
      </c>
      <c r="AD58" s="116">
        <v>46325</v>
      </c>
      <c r="AE58" s="112" t="s">
        <v>1788</v>
      </c>
      <c r="AF58" s="45" t="s">
        <v>1666</v>
      </c>
      <c r="AG58" s="45"/>
      <c r="AH58" s="45"/>
      <c r="AI58" s="45"/>
      <c r="AJ58" s="95"/>
      <c r="AK58" s="45" t="s">
        <v>1930</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hidden="1" customHeight="1" thickBot="1" x14ac:dyDescent="0.4">
      <c r="A59" s="96">
        <f t="shared" si="0"/>
        <v>54</v>
      </c>
      <c r="B59" s="122">
        <v>2025</v>
      </c>
      <c r="C59" s="122" t="s">
        <v>605</v>
      </c>
      <c r="D59" s="122" t="s">
        <v>1021</v>
      </c>
      <c r="E59" s="124" t="s">
        <v>1747</v>
      </c>
      <c r="F59" s="122" t="s">
        <v>53</v>
      </c>
      <c r="G59" s="122" t="s">
        <v>612</v>
      </c>
      <c r="H59" s="125" t="s">
        <v>1258</v>
      </c>
      <c r="I59" s="122" t="s">
        <v>1252</v>
      </c>
      <c r="J59" s="122" t="s">
        <v>437</v>
      </c>
      <c r="K59" s="36"/>
      <c r="L59" s="36">
        <v>30747336.34</v>
      </c>
      <c r="M59" s="36">
        <v>30747336.34</v>
      </c>
      <c r="N59" s="36"/>
      <c r="O59" s="36"/>
      <c r="P59" s="36"/>
      <c r="Q59" s="25">
        <f>SUM(PAC!$M59:$P59)</f>
        <v>30747336.34</v>
      </c>
      <c r="R59" s="38"/>
      <c r="S59" s="25">
        <f>IF(PAC!$R59&gt;0,PAC!$R59,PAC!$Q59)</f>
        <v>30747336.34</v>
      </c>
      <c r="T59" s="38"/>
      <c r="U59" s="126" t="s">
        <v>1590</v>
      </c>
      <c r="V59" s="126"/>
      <c r="W59" s="127">
        <v>36</v>
      </c>
      <c r="X59" s="127" t="s">
        <v>1437</v>
      </c>
      <c r="Y59" s="123" t="s">
        <v>2508</v>
      </c>
      <c r="Z59" s="128"/>
      <c r="AA59" s="129"/>
      <c r="AB59" s="125" t="s">
        <v>1474</v>
      </c>
      <c r="AC59" s="135" t="s">
        <v>2786</v>
      </c>
      <c r="AD59" s="130"/>
      <c r="AE59" s="124" t="s">
        <v>1890</v>
      </c>
      <c r="AF59" s="125" t="s">
        <v>1678</v>
      </c>
      <c r="AG59" s="125" t="s">
        <v>1738</v>
      </c>
      <c r="AH59" s="125" t="s">
        <v>2006</v>
      </c>
      <c r="AI59" s="125" t="s">
        <v>1741</v>
      </c>
      <c r="AJ59" s="128">
        <v>46296</v>
      </c>
      <c r="AK59" s="125" t="s">
        <v>1953</v>
      </c>
      <c r="AL59" s="125"/>
      <c r="AM59" s="125"/>
      <c r="AN59" s="128"/>
      <c r="AO59" s="128"/>
      <c r="AP59" s="128"/>
      <c r="AQ59" s="128"/>
      <c r="AR59" s="131"/>
      <c r="AS59" s="131"/>
      <c r="AT59" s="124" t="s">
        <v>2787</v>
      </c>
      <c r="AU59" s="132" t="s">
        <v>1739</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hidden="1" customHeight="1" thickBot="1" x14ac:dyDescent="0.4">
      <c r="A60" s="96">
        <f t="shared" si="0"/>
        <v>55</v>
      </c>
      <c r="B60" s="96">
        <v>2025</v>
      </c>
      <c r="C60" s="96" t="s">
        <v>605</v>
      </c>
      <c r="D60" s="96" t="s">
        <v>1021</v>
      </c>
      <c r="E60" s="112" t="s">
        <v>1019</v>
      </c>
      <c r="F60" s="96" t="s">
        <v>53</v>
      </c>
      <c r="G60" s="96" t="s">
        <v>612</v>
      </c>
      <c r="H60" s="45" t="s">
        <v>1258</v>
      </c>
      <c r="I60" s="96" t="s">
        <v>1252</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1796</v>
      </c>
      <c r="W60" s="114">
        <v>36</v>
      </c>
      <c r="X60" s="114" t="s">
        <v>1437</v>
      </c>
      <c r="Y60" s="111" t="s">
        <v>2508</v>
      </c>
      <c r="Z60" s="95"/>
      <c r="AA60" s="115"/>
      <c r="AB60" s="45" t="s">
        <v>1529</v>
      </c>
      <c r="AC60" s="45" t="s">
        <v>2168</v>
      </c>
      <c r="AD60" s="116">
        <v>46325</v>
      </c>
      <c r="AE60" s="112" t="s">
        <v>1788</v>
      </c>
      <c r="AF60" s="45" t="s">
        <v>1666</v>
      </c>
      <c r="AG60" s="45"/>
      <c r="AH60" s="45"/>
      <c r="AI60" s="45"/>
      <c r="AJ60" s="95"/>
      <c r="AK60" s="45" t="s">
        <v>1940</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hidden="1" customHeight="1" thickBot="1" x14ac:dyDescent="0.4">
      <c r="A61" s="96">
        <f t="shared" si="0"/>
        <v>56</v>
      </c>
      <c r="B61" s="122">
        <v>2025</v>
      </c>
      <c r="C61" s="122" t="s">
        <v>605</v>
      </c>
      <c r="D61" s="122" t="s">
        <v>1021</v>
      </c>
      <c r="E61" s="124" t="s">
        <v>1018</v>
      </c>
      <c r="F61" s="122" t="s">
        <v>53</v>
      </c>
      <c r="G61" s="122" t="s">
        <v>612</v>
      </c>
      <c r="H61" s="125" t="s">
        <v>1258</v>
      </c>
      <c r="I61" s="122" t="s">
        <v>1252</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1796</v>
      </c>
      <c r="W61" s="127">
        <v>36</v>
      </c>
      <c r="X61" s="127" t="s">
        <v>1437</v>
      </c>
      <c r="Y61" s="123" t="s">
        <v>2508</v>
      </c>
      <c r="Z61" s="128"/>
      <c r="AA61" s="129"/>
      <c r="AB61" s="125" t="s">
        <v>1529</v>
      </c>
      <c r="AC61" s="125" t="s">
        <v>1975</v>
      </c>
      <c r="AD61" s="130">
        <v>46325</v>
      </c>
      <c r="AE61" s="124" t="s">
        <v>1788</v>
      </c>
      <c r="AF61" s="125" t="s">
        <v>1666</v>
      </c>
      <c r="AG61" s="125"/>
      <c r="AH61" s="125"/>
      <c r="AI61" s="125"/>
      <c r="AJ61" s="128"/>
      <c r="AK61" s="125" t="s">
        <v>1932</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hidden="1" customHeight="1" thickBot="1" x14ac:dyDescent="0.4">
      <c r="A62" s="96">
        <f t="shared" si="0"/>
        <v>57</v>
      </c>
      <c r="B62" s="96">
        <v>2025</v>
      </c>
      <c r="C62" s="96" t="s">
        <v>605</v>
      </c>
      <c r="D62" s="96" t="s">
        <v>1021</v>
      </c>
      <c r="E62" s="112" t="s">
        <v>1536</v>
      </c>
      <c r="F62" s="96" t="s">
        <v>53</v>
      </c>
      <c r="G62" s="96" t="s">
        <v>612</v>
      </c>
      <c r="H62" s="45" t="s">
        <v>1258</v>
      </c>
      <c r="I62" s="96" t="s">
        <v>1252</v>
      </c>
      <c r="J62" s="96" t="s">
        <v>364</v>
      </c>
      <c r="K62" s="23">
        <v>2541652.79</v>
      </c>
      <c r="L62" s="23"/>
      <c r="M62" s="23"/>
      <c r="N62" s="23"/>
      <c r="O62" s="23"/>
      <c r="P62" s="23">
        <v>2541652.79</v>
      </c>
      <c r="Q62" s="25">
        <f>SUM(PAC!$M62:$P62)</f>
        <v>2541652.79</v>
      </c>
      <c r="R62" s="25"/>
      <c r="S62" s="25">
        <f>IF(PAC!$R62&gt;0,PAC!$R62,PAC!$Q62)</f>
        <v>2541652.79</v>
      </c>
      <c r="T62" s="25"/>
      <c r="U62" s="113" t="s">
        <v>594</v>
      </c>
      <c r="V62" s="113" t="s">
        <v>1796</v>
      </c>
      <c r="W62" s="114">
        <v>36</v>
      </c>
      <c r="X62" s="114" t="s">
        <v>1437</v>
      </c>
      <c r="Y62" s="111" t="s">
        <v>2508</v>
      </c>
      <c r="Z62" s="95"/>
      <c r="AA62" s="115"/>
      <c r="AB62" s="45" t="s">
        <v>1529</v>
      </c>
      <c r="AC62" s="45" t="s">
        <v>1975</v>
      </c>
      <c r="AD62" s="116">
        <v>46325</v>
      </c>
      <c r="AE62" s="112" t="s">
        <v>1788</v>
      </c>
      <c r="AF62" s="45" t="s">
        <v>1666</v>
      </c>
      <c r="AG62" s="45"/>
      <c r="AH62" s="45"/>
      <c r="AI62" s="45"/>
      <c r="AJ62" s="95"/>
      <c r="AK62" s="45" t="s">
        <v>1941</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399.75" hidden="1" thickBot="1" x14ac:dyDescent="0.4">
      <c r="A63" s="96">
        <f t="shared" si="0"/>
        <v>58</v>
      </c>
      <c r="B63" s="122">
        <v>2025</v>
      </c>
      <c r="C63" s="122" t="s">
        <v>605</v>
      </c>
      <c r="D63" s="122" t="s">
        <v>1021</v>
      </c>
      <c r="E63" s="124" t="s">
        <v>1745</v>
      </c>
      <c r="F63" s="122" t="s">
        <v>53</v>
      </c>
      <c r="G63" s="122" t="s">
        <v>612</v>
      </c>
      <c r="H63" s="125" t="s">
        <v>1258</v>
      </c>
      <c r="I63" s="122" t="s">
        <v>1252</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1590</v>
      </c>
      <c r="V63" s="126"/>
      <c r="W63" s="127">
        <v>36</v>
      </c>
      <c r="X63" s="127" t="s">
        <v>1437</v>
      </c>
      <c r="Y63" s="123" t="s">
        <v>2508</v>
      </c>
      <c r="Z63" s="128"/>
      <c r="AA63" s="129"/>
      <c r="AB63" s="125" t="s">
        <v>1474</v>
      </c>
      <c r="AC63" s="125" t="s">
        <v>2324</v>
      </c>
      <c r="AD63" s="130"/>
      <c r="AE63" s="124" t="s">
        <v>1890</v>
      </c>
      <c r="AF63" s="125" t="s">
        <v>1664</v>
      </c>
      <c r="AG63" s="125" t="s">
        <v>1738</v>
      </c>
      <c r="AH63" s="125" t="s">
        <v>2006</v>
      </c>
      <c r="AI63" s="125" t="s">
        <v>1741</v>
      </c>
      <c r="AJ63" s="128">
        <v>46296</v>
      </c>
      <c r="AK63" s="125" t="s">
        <v>1947</v>
      </c>
      <c r="AL63" s="125"/>
      <c r="AM63" s="125"/>
      <c r="AN63" s="128"/>
      <c r="AO63" s="128"/>
      <c r="AP63" s="128"/>
      <c r="AQ63" s="128"/>
      <c r="AR63" s="131"/>
      <c r="AS63" s="131"/>
      <c r="AT63" s="124" t="s">
        <v>2811</v>
      </c>
      <c r="AU63" s="132" t="s">
        <v>1739</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hidden="1" customHeight="1" thickBot="1" x14ac:dyDescent="0.4">
      <c r="A64" s="96">
        <f t="shared" si="0"/>
        <v>59</v>
      </c>
      <c r="B64" s="96">
        <v>2025</v>
      </c>
      <c r="C64" s="96" t="s">
        <v>605</v>
      </c>
      <c r="D64" s="96" t="s">
        <v>1021</v>
      </c>
      <c r="E64" s="97" t="s">
        <v>1749</v>
      </c>
      <c r="F64" s="45" t="s">
        <v>53</v>
      </c>
      <c r="G64" s="45" t="s">
        <v>612</v>
      </c>
      <c r="H64" s="96" t="s">
        <v>1258</v>
      </c>
      <c r="I64" s="96" t="s">
        <v>1252</v>
      </c>
      <c r="J64" s="96" t="s">
        <v>227</v>
      </c>
      <c r="K64" s="23"/>
      <c r="L64" s="23">
        <v>7322475.75</v>
      </c>
      <c r="M64" s="23">
        <v>7322475.75</v>
      </c>
      <c r="N64" s="23"/>
      <c r="O64" s="23"/>
      <c r="P64" s="23"/>
      <c r="Q64" s="25">
        <f>SUM(PAC!$M64:$P64)</f>
        <v>7322475.75</v>
      </c>
      <c r="R64" s="25"/>
      <c r="S64" s="25">
        <f>IF(PAC!$R64&gt;0,PAC!$R64,PAC!$Q64)</f>
        <v>7322475.75</v>
      </c>
      <c r="T64" s="25"/>
      <c r="U64" s="113" t="s">
        <v>1590</v>
      </c>
      <c r="V64" s="113"/>
      <c r="W64" s="114">
        <v>36</v>
      </c>
      <c r="X64" s="114" t="s">
        <v>1437</v>
      </c>
      <c r="Y64" s="111" t="s">
        <v>2508</v>
      </c>
      <c r="Z64" s="95"/>
      <c r="AA64" s="115"/>
      <c r="AB64" s="45" t="s">
        <v>1474</v>
      </c>
      <c r="AC64" s="134" t="s">
        <v>2323</v>
      </c>
      <c r="AD64" s="116"/>
      <c r="AE64" s="112" t="s">
        <v>1544</v>
      </c>
      <c r="AF64" s="45" t="s">
        <v>1665</v>
      </c>
      <c r="AG64" s="45" t="s">
        <v>1790</v>
      </c>
      <c r="AH64" s="45" t="s">
        <v>2006</v>
      </c>
      <c r="AI64" s="45" t="s">
        <v>1891</v>
      </c>
      <c r="AJ64" s="95">
        <v>46296</v>
      </c>
      <c r="AK64" s="45" t="s">
        <v>1933</v>
      </c>
      <c r="AL64" s="45"/>
      <c r="AM64" s="45"/>
      <c r="AN64" s="95"/>
      <c r="AO64" s="95"/>
      <c r="AP64" s="95"/>
      <c r="AQ64" s="95"/>
      <c r="AR64" s="117"/>
      <c r="AS64" s="117"/>
      <c r="AT64" s="138" t="s">
        <v>2815</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hidden="1" customHeight="1" thickBot="1" x14ac:dyDescent="0.4">
      <c r="A65" s="96">
        <f t="shared" si="0"/>
        <v>60</v>
      </c>
      <c r="B65" s="122">
        <v>2025</v>
      </c>
      <c r="C65" s="122" t="s">
        <v>605</v>
      </c>
      <c r="D65" s="122" t="s">
        <v>1021</v>
      </c>
      <c r="E65" s="124" t="s">
        <v>1750</v>
      </c>
      <c r="F65" s="122" t="s">
        <v>53</v>
      </c>
      <c r="G65" s="122" t="s">
        <v>612</v>
      </c>
      <c r="H65" s="125" t="s">
        <v>1258</v>
      </c>
      <c r="I65" s="122" t="s">
        <v>1252</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1590</v>
      </c>
      <c r="V65" s="126"/>
      <c r="W65" s="127">
        <v>36</v>
      </c>
      <c r="X65" s="127" t="s">
        <v>1437</v>
      </c>
      <c r="Y65" s="123" t="s">
        <v>2508</v>
      </c>
      <c r="Z65" s="128"/>
      <c r="AA65" s="129"/>
      <c r="AB65" s="125" t="s">
        <v>1474</v>
      </c>
      <c r="AC65" s="135" t="s">
        <v>2810</v>
      </c>
      <c r="AD65" s="130"/>
      <c r="AE65" s="124" t="s">
        <v>2196</v>
      </c>
      <c r="AF65" s="125" t="s">
        <v>1665</v>
      </c>
      <c r="AG65" s="125" t="s">
        <v>1790</v>
      </c>
      <c r="AH65" s="125" t="s">
        <v>2006</v>
      </c>
      <c r="AI65" s="125" t="s">
        <v>1789</v>
      </c>
      <c r="AJ65" s="128">
        <v>46296</v>
      </c>
      <c r="AK65" s="125" t="s">
        <v>1937</v>
      </c>
      <c r="AL65" s="125"/>
      <c r="AM65" s="125"/>
      <c r="AN65" s="128"/>
      <c r="AO65" s="128"/>
      <c r="AP65" s="128"/>
      <c r="AQ65" s="128"/>
      <c r="AR65" s="131"/>
      <c r="AS65" s="131"/>
      <c r="AT65" s="137" t="s">
        <v>2381</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hidden="1" customHeight="1" thickBot="1" x14ac:dyDescent="0.4">
      <c r="A66" s="96">
        <f t="shared" si="0"/>
        <v>61</v>
      </c>
      <c r="B66" s="96">
        <v>2025</v>
      </c>
      <c r="C66" s="96" t="s">
        <v>605</v>
      </c>
      <c r="D66" s="96" t="s">
        <v>1021</v>
      </c>
      <c r="E66" s="112" t="s">
        <v>1751</v>
      </c>
      <c r="F66" s="96" t="s">
        <v>53</v>
      </c>
      <c r="G66" s="96" t="s">
        <v>612</v>
      </c>
      <c r="H66" s="45" t="s">
        <v>1258</v>
      </c>
      <c r="I66" s="96" t="s">
        <v>1252</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1590</v>
      </c>
      <c r="V66" s="113"/>
      <c r="W66" s="114">
        <v>36</v>
      </c>
      <c r="X66" s="114" t="s">
        <v>1437</v>
      </c>
      <c r="Y66" s="111" t="s">
        <v>2508</v>
      </c>
      <c r="Z66" s="95"/>
      <c r="AA66" s="115"/>
      <c r="AB66" s="45" t="s">
        <v>1474</v>
      </c>
      <c r="AC66" s="134" t="s">
        <v>2786</v>
      </c>
      <c r="AD66" s="116"/>
      <c r="AE66" s="112" t="s">
        <v>2196</v>
      </c>
      <c r="AF66" s="45" t="s">
        <v>1665</v>
      </c>
      <c r="AG66" s="45" t="s">
        <v>1790</v>
      </c>
      <c r="AH66" s="45" t="s">
        <v>2006</v>
      </c>
      <c r="AI66" s="45" t="s">
        <v>1789</v>
      </c>
      <c r="AJ66" s="95">
        <v>46296</v>
      </c>
      <c r="AK66" s="45" t="s">
        <v>1936</v>
      </c>
      <c r="AL66" s="45"/>
      <c r="AM66" s="45"/>
      <c r="AN66" s="95"/>
      <c r="AO66" s="95"/>
      <c r="AP66" s="95"/>
      <c r="AQ66" s="95"/>
      <c r="AR66" s="117"/>
      <c r="AS66" s="117"/>
      <c r="AT66" s="138" t="s">
        <v>2382</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hidden="1" customHeight="1" thickBot="1" x14ac:dyDescent="0.4">
      <c r="A67" s="96">
        <f t="shared" si="0"/>
        <v>62</v>
      </c>
      <c r="B67" s="122">
        <v>2025</v>
      </c>
      <c r="C67" s="122" t="s">
        <v>605</v>
      </c>
      <c r="D67" s="122" t="s">
        <v>1021</v>
      </c>
      <c r="E67" s="124" t="s">
        <v>1752</v>
      </c>
      <c r="F67" s="122" t="s">
        <v>53</v>
      </c>
      <c r="G67" s="122" t="s">
        <v>612</v>
      </c>
      <c r="H67" s="125" t="s">
        <v>1258</v>
      </c>
      <c r="I67" s="122" t="s">
        <v>1252</v>
      </c>
      <c r="J67" s="122" t="s">
        <v>374</v>
      </c>
      <c r="K67" s="36"/>
      <c r="L67" s="36">
        <v>11729543.73</v>
      </c>
      <c r="M67" s="36">
        <v>11729431.73</v>
      </c>
      <c r="N67" s="36"/>
      <c r="O67" s="36"/>
      <c r="P67" s="36"/>
      <c r="Q67" s="25">
        <f>SUM(PAC!$M67:$P67)</f>
        <v>11729431.73</v>
      </c>
      <c r="R67" s="38"/>
      <c r="S67" s="25">
        <f>IF(PAC!$R67&gt;0,PAC!$R67,PAC!$Q67)</f>
        <v>11729431.73</v>
      </c>
      <c r="T67" s="38"/>
      <c r="U67" s="126" t="s">
        <v>1590</v>
      </c>
      <c r="V67" s="126"/>
      <c r="W67" s="127">
        <v>36</v>
      </c>
      <c r="X67" s="127" t="s">
        <v>1437</v>
      </c>
      <c r="Y67" s="123" t="s">
        <v>2508</v>
      </c>
      <c r="Z67" s="128"/>
      <c r="AA67" s="129"/>
      <c r="AB67" s="125"/>
      <c r="AC67" s="216" t="s">
        <v>2813</v>
      </c>
      <c r="AD67" s="130">
        <v>46286</v>
      </c>
      <c r="AE67" s="124" t="s">
        <v>2196</v>
      </c>
      <c r="AF67" s="125" t="s">
        <v>1679</v>
      </c>
      <c r="AG67" s="125" t="s">
        <v>1790</v>
      </c>
      <c r="AH67" s="125" t="s">
        <v>988</v>
      </c>
      <c r="AI67" s="125"/>
      <c r="AJ67" s="128"/>
      <c r="AK67" s="125" t="s">
        <v>1942</v>
      </c>
      <c r="AL67" s="125"/>
      <c r="AM67" s="125"/>
      <c r="AN67" s="128"/>
      <c r="AO67" s="128"/>
      <c r="AP67" s="128"/>
      <c r="AQ67" s="128"/>
      <c r="AR67" s="131"/>
      <c r="AS67" s="131"/>
      <c r="AT67" s="137" t="s">
        <v>2812</v>
      </c>
      <c r="AU67" s="125" t="s">
        <v>1995</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hidden="1" customHeight="1" thickBot="1" x14ac:dyDescent="0.4">
      <c r="A68" s="96">
        <f t="shared" ref="A68:A131" si="1">ROW()-5</f>
        <v>63</v>
      </c>
      <c r="B68" s="96">
        <v>2025</v>
      </c>
      <c r="C68" s="96" t="s">
        <v>605</v>
      </c>
      <c r="D68" s="96" t="s">
        <v>1021</v>
      </c>
      <c r="E68" s="112" t="s">
        <v>953</v>
      </c>
      <c r="F68" s="96" t="s">
        <v>53</v>
      </c>
      <c r="G68" s="96" t="s">
        <v>612</v>
      </c>
      <c r="H68" s="45" t="s">
        <v>1258</v>
      </c>
      <c r="I68" s="96" t="s">
        <v>1252</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1796</v>
      </c>
      <c r="W68" s="114">
        <v>36</v>
      </c>
      <c r="X68" s="114" t="s">
        <v>1437</v>
      </c>
      <c r="Y68" s="111" t="s">
        <v>2508</v>
      </c>
      <c r="Z68" s="95"/>
      <c r="AA68" s="115"/>
      <c r="AB68" s="45" t="s">
        <v>1529</v>
      </c>
      <c r="AC68" s="45" t="s">
        <v>1975</v>
      </c>
      <c r="AD68" s="116">
        <v>46325</v>
      </c>
      <c r="AE68" s="112" t="s">
        <v>1788</v>
      </c>
      <c r="AF68" s="45" t="s">
        <v>1665</v>
      </c>
      <c r="AG68" s="45"/>
      <c r="AH68" s="45"/>
      <c r="AI68" s="45"/>
      <c r="AJ68" s="95"/>
      <c r="AK68" s="45" t="s">
        <v>1938</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hidden="1" customHeight="1" thickBot="1" x14ac:dyDescent="0.4">
      <c r="A69" s="96">
        <f t="shared" si="1"/>
        <v>64</v>
      </c>
      <c r="B69" s="122">
        <v>2025</v>
      </c>
      <c r="C69" s="122" t="s">
        <v>605</v>
      </c>
      <c r="D69" s="122" t="s">
        <v>1021</v>
      </c>
      <c r="E69" s="124" t="s">
        <v>956</v>
      </c>
      <c r="F69" s="122" t="s">
        <v>53</v>
      </c>
      <c r="G69" s="122" t="s">
        <v>612</v>
      </c>
      <c r="H69" s="125" t="s">
        <v>1258</v>
      </c>
      <c r="I69" s="122" t="s">
        <v>1252</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1796</v>
      </c>
      <c r="W69" s="127">
        <v>36</v>
      </c>
      <c r="X69" s="127" t="s">
        <v>1437</v>
      </c>
      <c r="Y69" s="123" t="s">
        <v>2508</v>
      </c>
      <c r="Z69" s="128"/>
      <c r="AA69" s="129"/>
      <c r="AB69" s="125" t="s">
        <v>1529</v>
      </c>
      <c r="AC69" s="125" t="s">
        <v>1975</v>
      </c>
      <c r="AD69" s="130">
        <v>46325</v>
      </c>
      <c r="AE69" s="124" t="s">
        <v>1788</v>
      </c>
      <c r="AF69" s="125" t="s">
        <v>1665</v>
      </c>
      <c r="AG69" s="125"/>
      <c r="AH69" s="125"/>
      <c r="AI69" s="125"/>
      <c r="AJ69" s="128"/>
      <c r="AK69" s="125" t="s">
        <v>1948</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hidden="1" customHeight="1" thickBot="1" x14ac:dyDescent="0.4">
      <c r="A70" s="96">
        <f t="shared" si="1"/>
        <v>65</v>
      </c>
      <c r="B70" s="96">
        <v>2025</v>
      </c>
      <c r="C70" s="96" t="s">
        <v>605</v>
      </c>
      <c r="D70" s="96" t="s">
        <v>1021</v>
      </c>
      <c r="E70" s="112" t="s">
        <v>897</v>
      </c>
      <c r="F70" s="96" t="s">
        <v>53</v>
      </c>
      <c r="G70" s="96" t="s">
        <v>612</v>
      </c>
      <c r="H70" s="45" t="s">
        <v>1258</v>
      </c>
      <c r="I70" s="96" t="s">
        <v>1252</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1796</v>
      </c>
      <c r="W70" s="114">
        <v>36</v>
      </c>
      <c r="X70" s="114" t="s">
        <v>1437</v>
      </c>
      <c r="Y70" s="111" t="s">
        <v>2508</v>
      </c>
      <c r="Z70" s="95"/>
      <c r="AA70" s="115"/>
      <c r="AB70" s="45" t="s">
        <v>1529</v>
      </c>
      <c r="AC70" s="45" t="s">
        <v>1975</v>
      </c>
      <c r="AD70" s="116">
        <v>46325</v>
      </c>
      <c r="AE70" s="112" t="s">
        <v>1788</v>
      </c>
      <c r="AF70" s="45" t="s">
        <v>1665</v>
      </c>
      <c r="AG70" s="45"/>
      <c r="AH70" s="45"/>
      <c r="AI70" s="45"/>
      <c r="AJ70" s="95"/>
      <c r="AK70" s="45" t="s">
        <v>1949</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hidden="1" customHeight="1" thickBot="1" x14ac:dyDescent="0.4">
      <c r="A71" s="96">
        <f t="shared" si="1"/>
        <v>66</v>
      </c>
      <c r="B71" s="122">
        <v>2025</v>
      </c>
      <c r="C71" s="122" t="s">
        <v>605</v>
      </c>
      <c r="D71" s="122" t="s">
        <v>1021</v>
      </c>
      <c r="E71" s="124" t="s">
        <v>1746</v>
      </c>
      <c r="F71" s="122" t="s">
        <v>53</v>
      </c>
      <c r="G71" s="122" t="s">
        <v>612</v>
      </c>
      <c r="H71" s="125" t="s">
        <v>1258</v>
      </c>
      <c r="I71" s="122" t="s">
        <v>1252</v>
      </c>
      <c r="J71" s="122" t="s">
        <v>361</v>
      </c>
      <c r="K71" s="36"/>
      <c r="L71" s="36">
        <v>4787346.4310919996</v>
      </c>
      <c r="M71" s="36">
        <v>4787346.43</v>
      </c>
      <c r="N71" s="36"/>
      <c r="O71" s="36"/>
      <c r="P71" s="36"/>
      <c r="Q71" s="25">
        <f>SUM(PAC!$M71:$P71)</f>
        <v>4787346.43</v>
      </c>
      <c r="R71" s="38"/>
      <c r="S71" s="25">
        <f>IF(PAC!$R71&gt;0,PAC!$R71,PAC!$Q71)</f>
        <v>4787346.43</v>
      </c>
      <c r="T71" s="38"/>
      <c r="U71" s="126" t="s">
        <v>1590</v>
      </c>
      <c r="V71" s="126"/>
      <c r="W71" s="127">
        <v>36</v>
      </c>
      <c r="X71" s="127" t="s">
        <v>1437</v>
      </c>
      <c r="Y71" s="123" t="s">
        <v>2508</v>
      </c>
      <c r="Z71" s="128"/>
      <c r="AA71" s="129"/>
      <c r="AB71" s="125" t="s">
        <v>1474</v>
      </c>
      <c r="AC71" s="135" t="s">
        <v>2788</v>
      </c>
      <c r="AD71" s="130"/>
      <c r="AE71" s="124" t="s">
        <v>2196</v>
      </c>
      <c r="AF71" s="125" t="s">
        <v>1680</v>
      </c>
      <c r="AG71" s="125" t="s">
        <v>1738</v>
      </c>
      <c r="AH71" s="125" t="s">
        <v>2006</v>
      </c>
      <c r="AI71" s="125" t="s">
        <v>1741</v>
      </c>
      <c r="AJ71" s="128">
        <v>46296</v>
      </c>
      <c r="AK71" s="125" t="s">
        <v>1950</v>
      </c>
      <c r="AL71" s="125"/>
      <c r="AM71" s="125"/>
      <c r="AN71" s="128"/>
      <c r="AO71" s="128"/>
      <c r="AP71" s="128"/>
      <c r="AQ71" s="128"/>
      <c r="AR71" s="131"/>
      <c r="AS71" s="131"/>
      <c r="AT71" s="124" t="s">
        <v>2789</v>
      </c>
      <c r="AU71" s="132" t="s">
        <v>1740</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hidden="1" customHeight="1" thickBot="1" x14ac:dyDescent="0.4">
      <c r="A72" s="96">
        <f t="shared" si="1"/>
        <v>67</v>
      </c>
      <c r="B72" s="96">
        <v>2025</v>
      </c>
      <c r="C72" s="96" t="s">
        <v>605</v>
      </c>
      <c r="D72" s="96" t="s">
        <v>1021</v>
      </c>
      <c r="E72" s="97" t="s">
        <v>1753</v>
      </c>
      <c r="F72" s="45" t="s">
        <v>53</v>
      </c>
      <c r="G72" s="45" t="s">
        <v>612</v>
      </c>
      <c r="H72" s="96" t="s">
        <v>1258</v>
      </c>
      <c r="I72" s="96" t="s">
        <v>1252</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1590</v>
      </c>
      <c r="V72" s="113"/>
      <c r="W72" s="114">
        <v>36</v>
      </c>
      <c r="X72" s="114" t="s">
        <v>1437</v>
      </c>
      <c r="Y72" s="111" t="s">
        <v>2508</v>
      </c>
      <c r="Z72" s="95"/>
      <c r="AA72" s="115"/>
      <c r="AB72" s="45" t="s">
        <v>1474</v>
      </c>
      <c r="AC72" s="135" t="s">
        <v>2809</v>
      </c>
      <c r="AD72" s="116">
        <v>46261</v>
      </c>
      <c r="AE72" s="112" t="s">
        <v>2196</v>
      </c>
      <c r="AF72" s="45" t="s">
        <v>1665</v>
      </c>
      <c r="AG72" s="45" t="s">
        <v>1790</v>
      </c>
      <c r="AH72" s="45" t="s">
        <v>2006</v>
      </c>
      <c r="AI72" s="45" t="s">
        <v>1789</v>
      </c>
      <c r="AJ72" s="95">
        <v>46296</v>
      </c>
      <c r="AK72" s="45" t="s">
        <v>1943</v>
      </c>
      <c r="AL72" s="45"/>
      <c r="AM72" s="45"/>
      <c r="AN72" s="95"/>
      <c r="AO72" s="95"/>
      <c r="AP72" s="95"/>
      <c r="AQ72" s="95"/>
      <c r="AR72" s="117"/>
      <c r="AS72" s="117"/>
      <c r="AT72" s="138" t="s">
        <v>2808</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hidden="1" customHeight="1" thickBot="1" x14ac:dyDescent="0.4">
      <c r="A73" s="96">
        <f t="shared" si="1"/>
        <v>68</v>
      </c>
      <c r="B73" s="123">
        <v>2023</v>
      </c>
      <c r="C73" s="122" t="s">
        <v>605</v>
      </c>
      <c r="D73" s="122" t="s">
        <v>1021</v>
      </c>
      <c r="E73" s="124" t="s">
        <v>2361</v>
      </c>
      <c r="F73" s="122" t="s">
        <v>53</v>
      </c>
      <c r="G73" s="122" t="s">
        <v>612</v>
      </c>
      <c r="H73" s="125" t="s">
        <v>1258</v>
      </c>
      <c r="I73" s="122" t="s">
        <v>1252</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2462</v>
      </c>
      <c r="U73" s="126" t="s">
        <v>1590</v>
      </c>
      <c r="V73" s="126"/>
      <c r="W73" s="127">
        <v>19</v>
      </c>
      <c r="X73" s="127" t="s">
        <v>1436</v>
      </c>
      <c r="Y73" s="123" t="s">
        <v>2507</v>
      </c>
      <c r="Z73" s="128"/>
      <c r="AA73" s="129"/>
      <c r="AB73" s="125" t="s">
        <v>1485</v>
      </c>
      <c r="AC73" s="125" t="s">
        <v>2464</v>
      </c>
      <c r="AD73" s="130"/>
      <c r="AE73" s="124" t="s">
        <v>1888</v>
      </c>
      <c r="AF73" s="125" t="s">
        <v>667</v>
      </c>
      <c r="AG73" s="125" t="s">
        <v>658</v>
      </c>
      <c r="AH73" s="125" t="s">
        <v>988</v>
      </c>
      <c r="AI73" s="125"/>
      <c r="AJ73" s="128"/>
      <c r="AK73" s="125" t="s">
        <v>1957</v>
      </c>
      <c r="AL73" s="125" t="s">
        <v>1236</v>
      </c>
      <c r="AM73" s="125"/>
      <c r="AN73" s="128">
        <v>46119</v>
      </c>
      <c r="AO73" s="128">
        <v>46189</v>
      </c>
      <c r="AP73" s="128"/>
      <c r="AQ73" s="128"/>
      <c r="AR73" s="131"/>
      <c r="AS73" s="131"/>
      <c r="AT73" s="124" t="s">
        <v>2682</v>
      </c>
      <c r="AU73" s="132" t="s">
        <v>2463</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hidden="1" customHeight="1" thickBot="1" x14ac:dyDescent="0.4">
      <c r="A74" s="96">
        <f t="shared" si="1"/>
        <v>69</v>
      </c>
      <c r="B74" s="111">
        <v>2023</v>
      </c>
      <c r="C74" s="96" t="s">
        <v>605</v>
      </c>
      <c r="D74" s="96" t="s">
        <v>1021</v>
      </c>
      <c r="E74" s="112" t="s">
        <v>1985</v>
      </c>
      <c r="F74" s="96" t="s">
        <v>53</v>
      </c>
      <c r="G74" s="96" t="s">
        <v>612</v>
      </c>
      <c r="H74" s="45" t="s">
        <v>1258</v>
      </c>
      <c r="I74" s="96" t="s">
        <v>1252</v>
      </c>
      <c r="J74" s="96" t="s">
        <v>361</v>
      </c>
      <c r="K74" s="23"/>
      <c r="L74" s="23">
        <v>97299327.340000004</v>
      </c>
      <c r="M74" s="23">
        <v>30187057.66</v>
      </c>
      <c r="N74" s="23"/>
      <c r="O74" s="23"/>
      <c r="P74" s="23"/>
      <c r="Q74" s="25">
        <f>SUM(PAC!$M74:$P74)</f>
        <v>30187057.66</v>
      </c>
      <c r="R74" s="25"/>
      <c r="S74" s="25">
        <f>IF(PAC!$R74&gt;0,PAC!$R74,PAC!$Q74)</f>
        <v>30187057.66</v>
      </c>
      <c r="T74" s="25" t="s">
        <v>1621</v>
      </c>
      <c r="U74" s="113" t="s">
        <v>1590</v>
      </c>
      <c r="V74" s="113"/>
      <c r="W74" s="114">
        <v>17</v>
      </c>
      <c r="X74" s="114" t="s">
        <v>1436</v>
      </c>
      <c r="Y74" s="111" t="s">
        <v>2507</v>
      </c>
      <c r="Z74" s="95"/>
      <c r="AA74" s="115"/>
      <c r="AB74" s="45" t="s">
        <v>1487</v>
      </c>
      <c r="AC74" s="45" t="s">
        <v>2640</v>
      </c>
      <c r="AD74" s="116"/>
      <c r="AE74" s="112" t="s">
        <v>2641</v>
      </c>
      <c r="AF74" s="45" t="s">
        <v>656</v>
      </c>
      <c r="AG74" s="45" t="s">
        <v>658</v>
      </c>
      <c r="AH74" s="45" t="s">
        <v>988</v>
      </c>
      <c r="AI74" s="45"/>
      <c r="AJ74" s="95"/>
      <c r="AK74" s="45" t="s">
        <v>1956</v>
      </c>
      <c r="AL74" s="45"/>
      <c r="AM74" s="45"/>
      <c r="AN74" s="95">
        <v>44992</v>
      </c>
      <c r="AO74" s="95">
        <v>46162</v>
      </c>
      <c r="AP74" s="95">
        <v>45825</v>
      </c>
      <c r="AQ74" s="95"/>
      <c r="AR74" s="117"/>
      <c r="AS74" s="117"/>
      <c r="AT74" s="112" t="s">
        <v>2679</v>
      </c>
      <c r="AU74" s="118" t="s">
        <v>2338</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hidden="1" customHeight="1" thickBot="1" x14ac:dyDescent="0.4">
      <c r="A75" s="96">
        <f t="shared" si="1"/>
        <v>70</v>
      </c>
      <c r="B75" s="123">
        <v>2023</v>
      </c>
      <c r="C75" s="122" t="s">
        <v>605</v>
      </c>
      <c r="D75" s="122" t="s">
        <v>1021</v>
      </c>
      <c r="E75" s="124" t="s">
        <v>1391</v>
      </c>
      <c r="F75" s="122" t="s">
        <v>53</v>
      </c>
      <c r="G75" s="122" t="s">
        <v>503</v>
      </c>
      <c r="H75" s="125" t="s">
        <v>1258</v>
      </c>
      <c r="I75" s="122" t="s">
        <v>1252</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1607</v>
      </c>
      <c r="U75" s="126" t="s">
        <v>1593</v>
      </c>
      <c r="V75" s="126" t="s">
        <v>1796</v>
      </c>
      <c r="W75" s="127">
        <v>12</v>
      </c>
      <c r="X75" s="127" t="s">
        <v>1714</v>
      </c>
      <c r="Y75" s="123" t="s">
        <v>2505</v>
      </c>
      <c r="Z75" s="128">
        <v>46421</v>
      </c>
      <c r="AA75" s="129">
        <v>3.5</v>
      </c>
      <c r="AB75" s="125" t="s">
        <v>1490</v>
      </c>
      <c r="AC75" s="125" t="s">
        <v>1718</v>
      </c>
      <c r="AD75" s="130">
        <v>46421</v>
      </c>
      <c r="AE75" s="125" t="s">
        <v>1512</v>
      </c>
      <c r="AF75" s="125" t="s">
        <v>1007</v>
      </c>
      <c r="AG75" s="125" t="s">
        <v>1291</v>
      </c>
      <c r="AH75" s="125"/>
      <c r="AI75" s="125"/>
      <c r="AJ75" s="128"/>
      <c r="AK75" s="125" t="s">
        <v>1169</v>
      </c>
      <c r="AL75" s="125" t="s">
        <v>1272</v>
      </c>
      <c r="AM75" s="125"/>
      <c r="AN75" s="128">
        <v>45966</v>
      </c>
      <c r="AO75" s="128">
        <v>45993</v>
      </c>
      <c r="AP75" s="128">
        <v>46037</v>
      </c>
      <c r="AQ75" s="128">
        <v>46052</v>
      </c>
      <c r="AR75" s="131">
        <v>46421</v>
      </c>
      <c r="AS75" s="131">
        <v>46421</v>
      </c>
      <c r="AT75" s="124" t="s">
        <v>2796</v>
      </c>
      <c r="AU75" s="132" t="s">
        <v>2019</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hidden="1" customHeight="1" thickBot="1" x14ac:dyDescent="0.4">
      <c r="A76" s="96">
        <f t="shared" si="1"/>
        <v>71</v>
      </c>
      <c r="B76" s="111">
        <v>2023</v>
      </c>
      <c r="C76" s="96" t="s">
        <v>605</v>
      </c>
      <c r="D76" s="96" t="s">
        <v>1021</v>
      </c>
      <c r="E76" s="112" t="s">
        <v>1964</v>
      </c>
      <c r="F76" s="96" t="s">
        <v>53</v>
      </c>
      <c r="G76" s="96" t="s">
        <v>503</v>
      </c>
      <c r="H76" s="45" t="s">
        <v>1258</v>
      </c>
      <c r="I76" s="96" t="s">
        <v>1252</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1845</v>
      </c>
      <c r="U76" s="113" t="s">
        <v>1593</v>
      </c>
      <c r="V76" s="113" t="s">
        <v>1796</v>
      </c>
      <c r="W76" s="114">
        <v>15</v>
      </c>
      <c r="X76" s="114" t="s">
        <v>1714</v>
      </c>
      <c r="Y76" s="111" t="s">
        <v>2505</v>
      </c>
      <c r="Z76" s="95">
        <v>46417</v>
      </c>
      <c r="AA76" s="115">
        <v>1</v>
      </c>
      <c r="AB76" s="45" t="s">
        <v>1490</v>
      </c>
      <c r="AC76" s="45" t="s">
        <v>1508</v>
      </c>
      <c r="AD76" s="116"/>
      <c r="AE76" s="45" t="s">
        <v>1512</v>
      </c>
      <c r="AF76" s="45" t="s">
        <v>1007</v>
      </c>
      <c r="AG76" s="45" t="s">
        <v>1291</v>
      </c>
      <c r="AH76" s="45"/>
      <c r="AI76" s="45"/>
      <c r="AJ76" s="95"/>
      <c r="AK76" s="45" t="s">
        <v>1151</v>
      </c>
      <c r="AL76" s="45" t="s">
        <v>1273</v>
      </c>
      <c r="AM76" s="45"/>
      <c r="AN76" s="95">
        <v>45966</v>
      </c>
      <c r="AO76" s="95">
        <v>45993</v>
      </c>
      <c r="AP76" s="95">
        <v>46037</v>
      </c>
      <c r="AQ76" s="95">
        <v>46052</v>
      </c>
      <c r="AR76" s="117">
        <v>46417</v>
      </c>
      <c r="AS76" s="117">
        <v>46417</v>
      </c>
      <c r="AT76" s="112" t="s">
        <v>2797</v>
      </c>
      <c r="AU76" s="118" t="s">
        <v>2020</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hidden="1" customHeight="1" thickBot="1" x14ac:dyDescent="0.4">
      <c r="A77" s="96">
        <f t="shared" si="1"/>
        <v>72</v>
      </c>
      <c r="B77" s="123">
        <v>2023</v>
      </c>
      <c r="C77" s="122" t="s">
        <v>605</v>
      </c>
      <c r="D77" s="122" t="s">
        <v>1021</v>
      </c>
      <c r="E77" s="124" t="s">
        <v>1392</v>
      </c>
      <c r="F77" s="122" t="s">
        <v>53</v>
      </c>
      <c r="G77" s="122" t="s">
        <v>503</v>
      </c>
      <c r="H77" s="125" t="s">
        <v>1258</v>
      </c>
      <c r="I77" s="122" t="s">
        <v>1252</v>
      </c>
      <c r="J77" s="122" t="s">
        <v>361</v>
      </c>
      <c r="K77" s="36"/>
      <c r="L77" s="36">
        <v>5013733.16</v>
      </c>
      <c r="M77" s="36"/>
      <c r="N77" s="36">
        <v>263880.69</v>
      </c>
      <c r="O77" s="36"/>
      <c r="P77" s="36">
        <v>5013733.16</v>
      </c>
      <c r="Q77" s="25">
        <f>SUM(PAC!$M77:$P77)</f>
        <v>5277613.8500000006</v>
      </c>
      <c r="R77" s="38">
        <v>1724089.37</v>
      </c>
      <c r="S77" s="25">
        <f>IF(PAC!$R77&gt;0,PAC!$R77,PAC!$Q77)</f>
        <v>1724089.37</v>
      </c>
      <c r="T77" s="38" t="s">
        <v>1607</v>
      </c>
      <c r="U77" s="126" t="s">
        <v>1593</v>
      </c>
      <c r="V77" s="126" t="s">
        <v>1796</v>
      </c>
      <c r="W77" s="127">
        <v>10</v>
      </c>
      <c r="X77" s="127" t="s">
        <v>1714</v>
      </c>
      <c r="Y77" s="123" t="s">
        <v>2505</v>
      </c>
      <c r="Z77" s="128">
        <v>46421</v>
      </c>
      <c r="AA77" s="129">
        <v>6.5</v>
      </c>
      <c r="AB77" s="125" t="s">
        <v>1490</v>
      </c>
      <c r="AC77" s="125" t="s">
        <v>1718</v>
      </c>
      <c r="AD77" s="130">
        <v>46421</v>
      </c>
      <c r="AE77" s="125" t="s">
        <v>2067</v>
      </c>
      <c r="AF77" s="125" t="s">
        <v>1007</v>
      </c>
      <c r="AG77" s="125" t="s">
        <v>1291</v>
      </c>
      <c r="AH77" s="125"/>
      <c r="AI77" s="125"/>
      <c r="AJ77" s="128"/>
      <c r="AK77" s="125" t="s">
        <v>1127</v>
      </c>
      <c r="AL77" s="125" t="s">
        <v>1274</v>
      </c>
      <c r="AM77" s="125"/>
      <c r="AN77" s="128">
        <v>45966</v>
      </c>
      <c r="AO77" s="128">
        <v>45993</v>
      </c>
      <c r="AP77" s="128">
        <v>46037</v>
      </c>
      <c r="AQ77" s="128">
        <v>46052</v>
      </c>
      <c r="AR77" s="131">
        <v>46421</v>
      </c>
      <c r="AS77" s="131">
        <v>46421</v>
      </c>
      <c r="AT77" s="124" t="s">
        <v>2798</v>
      </c>
      <c r="AU77" s="132" t="s">
        <v>2021</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hidden="1" customHeight="1" thickBot="1" x14ac:dyDescent="0.4">
      <c r="A78" s="96">
        <f t="shared" si="1"/>
        <v>73</v>
      </c>
      <c r="B78" s="111">
        <v>2023</v>
      </c>
      <c r="C78" s="96" t="s">
        <v>605</v>
      </c>
      <c r="D78" s="96" t="s">
        <v>1021</v>
      </c>
      <c r="E78" s="112" t="s">
        <v>1393</v>
      </c>
      <c r="F78" s="96" t="s">
        <v>53</v>
      </c>
      <c r="G78" s="96" t="s">
        <v>503</v>
      </c>
      <c r="H78" s="45" t="s">
        <v>1258</v>
      </c>
      <c r="I78" s="96" t="s">
        <v>1252</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1845</v>
      </c>
      <c r="U78" s="113" t="s">
        <v>1593</v>
      </c>
      <c r="V78" s="113" t="s">
        <v>1796</v>
      </c>
      <c r="W78" s="114">
        <v>9</v>
      </c>
      <c r="X78" s="114" t="s">
        <v>1714</v>
      </c>
      <c r="Y78" s="111" t="s">
        <v>2505</v>
      </c>
      <c r="Z78" s="95">
        <v>46417</v>
      </c>
      <c r="AA78" s="115">
        <v>4</v>
      </c>
      <c r="AB78" s="45" t="s">
        <v>1490</v>
      </c>
      <c r="AC78" s="45" t="s">
        <v>1718</v>
      </c>
      <c r="AD78" s="116">
        <v>46417</v>
      </c>
      <c r="AE78" s="45" t="s">
        <v>1438</v>
      </c>
      <c r="AF78" s="45" t="s">
        <v>1007</v>
      </c>
      <c r="AG78" s="45" t="s">
        <v>1291</v>
      </c>
      <c r="AH78" s="45"/>
      <c r="AI78" s="45"/>
      <c r="AJ78" s="95"/>
      <c r="AK78" s="45" t="s">
        <v>1154</v>
      </c>
      <c r="AL78" s="45" t="s">
        <v>1275</v>
      </c>
      <c r="AM78" s="45"/>
      <c r="AN78" s="95">
        <v>45966</v>
      </c>
      <c r="AO78" s="95">
        <v>45993</v>
      </c>
      <c r="AP78" s="95">
        <v>46037</v>
      </c>
      <c r="AQ78" s="95">
        <v>46052</v>
      </c>
      <c r="AR78" s="117">
        <v>46417</v>
      </c>
      <c r="AS78" s="117">
        <v>46417</v>
      </c>
      <c r="AT78" s="112" t="s">
        <v>2799</v>
      </c>
      <c r="AU78" s="118" t="s">
        <v>2022</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hidden="1" customHeight="1" thickBot="1" x14ac:dyDescent="0.4">
      <c r="A79" s="96">
        <f t="shared" si="1"/>
        <v>74</v>
      </c>
      <c r="B79" s="123">
        <v>2023</v>
      </c>
      <c r="C79" s="122" t="s">
        <v>605</v>
      </c>
      <c r="D79" s="122" t="s">
        <v>1021</v>
      </c>
      <c r="E79" s="124" t="s">
        <v>1394</v>
      </c>
      <c r="F79" s="122" t="s">
        <v>53</v>
      </c>
      <c r="G79" s="122" t="s">
        <v>503</v>
      </c>
      <c r="H79" s="125" t="s">
        <v>1258</v>
      </c>
      <c r="I79" s="122" t="s">
        <v>1252</v>
      </c>
      <c r="J79" s="122" t="s">
        <v>361</v>
      </c>
      <c r="K79" s="36"/>
      <c r="L79" s="36">
        <v>2534418</v>
      </c>
      <c r="M79" s="36"/>
      <c r="N79" s="36">
        <v>133390.42000000001</v>
      </c>
      <c r="O79" s="36"/>
      <c r="P79" s="36">
        <v>2534418</v>
      </c>
      <c r="Q79" s="25">
        <f>SUM(PAC!$M79:$P79)</f>
        <v>2667808.42</v>
      </c>
      <c r="R79" s="38">
        <v>1442346.31</v>
      </c>
      <c r="S79" s="25">
        <f>IF(PAC!$R79&gt;0,PAC!$R79,PAC!$Q79)</f>
        <v>1442346.31</v>
      </c>
      <c r="T79" s="38" t="s">
        <v>1845</v>
      </c>
      <c r="U79" s="126" t="s">
        <v>1593</v>
      </c>
      <c r="V79" s="126" t="s">
        <v>1796</v>
      </c>
      <c r="W79" s="127">
        <v>8</v>
      </c>
      <c r="X79" s="127" t="s">
        <v>1714</v>
      </c>
      <c r="Y79" s="123" t="s">
        <v>2505</v>
      </c>
      <c r="Z79" s="128">
        <v>46417</v>
      </c>
      <c r="AA79" s="129">
        <v>20</v>
      </c>
      <c r="AB79" s="125" t="s">
        <v>1490</v>
      </c>
      <c r="AC79" s="125" t="s">
        <v>1718</v>
      </c>
      <c r="AD79" s="130">
        <v>46417</v>
      </c>
      <c r="AE79" s="125" t="s">
        <v>2067</v>
      </c>
      <c r="AF79" s="125" t="s">
        <v>1007</v>
      </c>
      <c r="AG79" s="125" t="s">
        <v>1291</v>
      </c>
      <c r="AH79" s="125"/>
      <c r="AI79" s="125"/>
      <c r="AJ79" s="128"/>
      <c r="AK79" s="125" t="s">
        <v>1155</v>
      </c>
      <c r="AL79" s="125" t="s">
        <v>1276</v>
      </c>
      <c r="AM79" s="125"/>
      <c r="AN79" s="128">
        <v>45966</v>
      </c>
      <c r="AO79" s="128">
        <v>45993</v>
      </c>
      <c r="AP79" s="128">
        <v>46037</v>
      </c>
      <c r="AQ79" s="128">
        <v>46052</v>
      </c>
      <c r="AR79" s="131">
        <v>46417</v>
      </c>
      <c r="AS79" s="131">
        <v>46417</v>
      </c>
      <c r="AT79" s="124" t="s">
        <v>2800</v>
      </c>
      <c r="AU79" s="132" t="s">
        <v>2022</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hidden="1" customHeight="1" thickBot="1" x14ac:dyDescent="0.4">
      <c r="A80" s="96">
        <f t="shared" si="1"/>
        <v>75</v>
      </c>
      <c r="B80" s="111">
        <v>2023</v>
      </c>
      <c r="C80" s="96" t="s">
        <v>605</v>
      </c>
      <c r="D80" s="96" t="s">
        <v>1021</v>
      </c>
      <c r="E80" s="112" t="s">
        <v>1395</v>
      </c>
      <c r="F80" s="96" t="s">
        <v>53</v>
      </c>
      <c r="G80" s="96" t="s">
        <v>503</v>
      </c>
      <c r="H80" s="45" t="s">
        <v>1258</v>
      </c>
      <c r="I80" s="96" t="s">
        <v>1252</v>
      </c>
      <c r="J80" s="96" t="s">
        <v>361</v>
      </c>
      <c r="K80" s="23"/>
      <c r="L80" s="23">
        <v>2243804.5299999998</v>
      </c>
      <c r="M80" s="23"/>
      <c r="N80" s="23">
        <v>118094.97</v>
      </c>
      <c r="O80" s="23"/>
      <c r="P80" s="23">
        <v>2243804.5299999998</v>
      </c>
      <c r="Q80" s="25">
        <f>SUM(PAC!$M80:$P80)</f>
        <v>2361899.5</v>
      </c>
      <c r="R80" s="25">
        <v>881126</v>
      </c>
      <c r="S80" s="25">
        <f>IF(PAC!$R80&gt;0,PAC!$R80,PAC!$Q80)</f>
        <v>881126</v>
      </c>
      <c r="T80" s="25" t="s">
        <v>1607</v>
      </c>
      <c r="U80" s="113" t="s">
        <v>1593</v>
      </c>
      <c r="V80" s="113" t="s">
        <v>1796</v>
      </c>
      <c r="W80" s="114">
        <v>10</v>
      </c>
      <c r="X80" s="114" t="s">
        <v>1714</v>
      </c>
      <c r="Y80" s="111" t="s">
        <v>2505</v>
      </c>
      <c r="Z80" s="95">
        <v>46421</v>
      </c>
      <c r="AA80" s="115">
        <v>3.5</v>
      </c>
      <c r="AB80" s="45" t="s">
        <v>1490</v>
      </c>
      <c r="AC80" s="45" t="s">
        <v>1718</v>
      </c>
      <c r="AD80" s="116">
        <v>46421</v>
      </c>
      <c r="AE80" s="45" t="s">
        <v>2067</v>
      </c>
      <c r="AF80" s="45" t="s">
        <v>1007</v>
      </c>
      <c r="AG80" s="45" t="s">
        <v>1291</v>
      </c>
      <c r="AH80" s="45"/>
      <c r="AI80" s="45"/>
      <c r="AJ80" s="95"/>
      <c r="AK80" s="45" t="s">
        <v>1148</v>
      </c>
      <c r="AL80" s="45" t="s">
        <v>1277</v>
      </c>
      <c r="AM80" s="45"/>
      <c r="AN80" s="95">
        <v>45966</v>
      </c>
      <c r="AO80" s="95">
        <v>45993</v>
      </c>
      <c r="AP80" s="95">
        <v>46037</v>
      </c>
      <c r="AQ80" s="95">
        <v>46052</v>
      </c>
      <c r="AR80" s="117">
        <v>46421</v>
      </c>
      <c r="AS80" s="117">
        <v>46421</v>
      </c>
      <c r="AT80" s="112" t="s">
        <v>2801</v>
      </c>
      <c r="AU80" s="118" t="s">
        <v>2021</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hidden="1" customHeight="1" thickBot="1" x14ac:dyDescent="0.4">
      <c r="A81" s="96">
        <f t="shared" si="1"/>
        <v>76</v>
      </c>
      <c r="B81" s="123">
        <v>2023</v>
      </c>
      <c r="C81" s="122" t="s">
        <v>605</v>
      </c>
      <c r="D81" s="122" t="s">
        <v>1021</v>
      </c>
      <c r="E81" s="124" t="s">
        <v>1396</v>
      </c>
      <c r="F81" s="122" t="s">
        <v>53</v>
      </c>
      <c r="G81" s="122" t="s">
        <v>503</v>
      </c>
      <c r="H81" s="125" t="s">
        <v>1258</v>
      </c>
      <c r="I81" s="122" t="s">
        <v>1252</v>
      </c>
      <c r="J81" s="122" t="s">
        <v>361</v>
      </c>
      <c r="K81" s="36"/>
      <c r="L81" s="36">
        <v>2065144.23</v>
      </c>
      <c r="M81" s="36"/>
      <c r="N81" s="36">
        <v>108691.8</v>
      </c>
      <c r="O81" s="36"/>
      <c r="P81" s="36">
        <v>2065144.23</v>
      </c>
      <c r="Q81" s="25">
        <f>SUM(PAC!$M81:$P81)</f>
        <v>2173836.0299999998</v>
      </c>
      <c r="R81" s="38">
        <v>1653372.57</v>
      </c>
      <c r="S81" s="25">
        <f>IF(PAC!$R81&gt;0,PAC!$R81,PAC!$Q81)</f>
        <v>1653372.57</v>
      </c>
      <c r="T81" s="38" t="s">
        <v>1607</v>
      </c>
      <c r="U81" s="126" t="s">
        <v>1593</v>
      </c>
      <c r="V81" s="126" t="s">
        <v>1796</v>
      </c>
      <c r="W81" s="127">
        <v>10</v>
      </c>
      <c r="X81" s="127" t="s">
        <v>1714</v>
      </c>
      <c r="Y81" s="123" t="s">
        <v>2505</v>
      </c>
      <c r="Z81" s="128">
        <v>46421</v>
      </c>
      <c r="AA81" s="129">
        <v>3.1</v>
      </c>
      <c r="AB81" s="125" t="s">
        <v>1490</v>
      </c>
      <c r="AC81" s="125" t="s">
        <v>1718</v>
      </c>
      <c r="AD81" s="130">
        <v>46421</v>
      </c>
      <c r="AE81" s="125" t="s">
        <v>1512</v>
      </c>
      <c r="AF81" s="125" t="s">
        <v>1007</v>
      </c>
      <c r="AG81" s="125" t="s">
        <v>1291</v>
      </c>
      <c r="AH81" s="125"/>
      <c r="AI81" s="125"/>
      <c r="AJ81" s="128"/>
      <c r="AK81" s="125" t="s">
        <v>1128</v>
      </c>
      <c r="AL81" s="125" t="s">
        <v>1279</v>
      </c>
      <c r="AM81" s="125"/>
      <c r="AN81" s="128">
        <v>45966</v>
      </c>
      <c r="AO81" s="128">
        <v>45993</v>
      </c>
      <c r="AP81" s="128">
        <v>46037</v>
      </c>
      <c r="AQ81" s="128">
        <v>46052</v>
      </c>
      <c r="AR81" s="131">
        <v>46421</v>
      </c>
      <c r="AS81" s="131">
        <v>46421</v>
      </c>
      <c r="AT81" s="124" t="s">
        <v>2802</v>
      </c>
      <c r="AU81" s="132" t="s">
        <v>2021</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hidden="1" customHeight="1" thickBot="1" x14ac:dyDescent="0.4">
      <c r="A82" s="96">
        <f t="shared" si="1"/>
        <v>77</v>
      </c>
      <c r="B82" s="111">
        <v>2023</v>
      </c>
      <c r="C82" s="96" t="s">
        <v>605</v>
      </c>
      <c r="D82" s="96" t="s">
        <v>1021</v>
      </c>
      <c r="E82" s="112" t="s">
        <v>1397</v>
      </c>
      <c r="F82" s="96" t="s">
        <v>53</v>
      </c>
      <c r="G82" s="96" t="s">
        <v>503</v>
      </c>
      <c r="H82" s="45" t="s">
        <v>1258</v>
      </c>
      <c r="I82" s="96" t="s">
        <v>1252</v>
      </c>
      <c r="J82" s="96" t="s">
        <v>361</v>
      </c>
      <c r="K82" s="23"/>
      <c r="L82" s="23">
        <v>1308299.82</v>
      </c>
      <c r="M82" s="23"/>
      <c r="N82" s="23">
        <v>68857.89</v>
      </c>
      <c r="O82" s="23"/>
      <c r="P82" s="23">
        <v>1308299.82</v>
      </c>
      <c r="Q82" s="25">
        <f>SUM(PAC!$M82:$P82)</f>
        <v>1377157.71</v>
      </c>
      <c r="R82" s="25">
        <v>917721.66</v>
      </c>
      <c r="S82" s="25">
        <f>IF(PAC!$R82&gt;0,PAC!$R82,PAC!$Q82)</f>
        <v>917721.66</v>
      </c>
      <c r="T82" s="25" t="s">
        <v>1607</v>
      </c>
      <c r="U82" s="113" t="s">
        <v>1593</v>
      </c>
      <c r="V82" s="113" t="s">
        <v>1796</v>
      </c>
      <c r="W82" s="114">
        <v>10</v>
      </c>
      <c r="X82" s="114" t="s">
        <v>1714</v>
      </c>
      <c r="Y82" s="111" t="s">
        <v>2505</v>
      </c>
      <c r="Z82" s="95">
        <v>46421</v>
      </c>
      <c r="AA82" s="115">
        <v>3.5</v>
      </c>
      <c r="AB82" s="45" t="s">
        <v>1490</v>
      </c>
      <c r="AC82" s="45" t="s">
        <v>1718</v>
      </c>
      <c r="AD82" s="116">
        <v>46421</v>
      </c>
      <c r="AE82" s="45" t="s">
        <v>1512</v>
      </c>
      <c r="AF82" s="45" t="s">
        <v>1007</v>
      </c>
      <c r="AG82" s="45" t="s">
        <v>1291</v>
      </c>
      <c r="AH82" s="45"/>
      <c r="AI82" s="45"/>
      <c r="AJ82" s="95"/>
      <c r="AK82" s="45" t="s">
        <v>1129</v>
      </c>
      <c r="AL82" s="45" t="s">
        <v>1278</v>
      </c>
      <c r="AM82" s="45"/>
      <c r="AN82" s="95">
        <v>45966</v>
      </c>
      <c r="AO82" s="95">
        <v>45993</v>
      </c>
      <c r="AP82" s="95">
        <v>46037</v>
      </c>
      <c r="AQ82" s="95">
        <v>46052</v>
      </c>
      <c r="AR82" s="117">
        <v>46421</v>
      </c>
      <c r="AS82" s="117">
        <v>46421</v>
      </c>
      <c r="AT82" s="112" t="s">
        <v>2801</v>
      </c>
      <c r="AU82" s="118" t="s">
        <v>2021</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hidden="1" customHeight="1" thickBot="1" x14ac:dyDescent="0.4">
      <c r="A83" s="96">
        <f t="shared" si="1"/>
        <v>78</v>
      </c>
      <c r="B83" s="123">
        <v>2023</v>
      </c>
      <c r="C83" s="122" t="s">
        <v>605</v>
      </c>
      <c r="D83" s="122" t="s">
        <v>1021</v>
      </c>
      <c r="E83" s="124" t="s">
        <v>1380</v>
      </c>
      <c r="F83" s="122" t="s">
        <v>53</v>
      </c>
      <c r="G83" s="122" t="s">
        <v>503</v>
      </c>
      <c r="H83" s="125" t="s">
        <v>1258</v>
      </c>
      <c r="I83" s="122" t="s">
        <v>1252</v>
      </c>
      <c r="J83" s="122" t="s">
        <v>92</v>
      </c>
      <c r="K83" s="36"/>
      <c r="L83" s="36">
        <v>1851314.58</v>
      </c>
      <c r="M83" s="36">
        <v>1851314.58</v>
      </c>
      <c r="N83" s="36"/>
      <c r="O83" s="36"/>
      <c r="P83" s="36"/>
      <c r="Q83" s="25">
        <f>SUM(PAC!$M83:$P83)</f>
        <v>1851314.58</v>
      </c>
      <c r="R83" s="38">
        <v>3991375.19</v>
      </c>
      <c r="S83" s="25">
        <f>IF(PAC!$R83&gt;0,PAC!$R83,PAC!$Q83)</f>
        <v>3991375.19</v>
      </c>
      <c r="T83" s="38" t="s">
        <v>1610</v>
      </c>
      <c r="U83" s="126" t="s">
        <v>1590</v>
      </c>
      <c r="V83" s="126"/>
      <c r="W83" s="127">
        <v>12</v>
      </c>
      <c r="X83" s="127" t="s">
        <v>1714</v>
      </c>
      <c r="Y83" s="123" t="s">
        <v>2505</v>
      </c>
      <c r="Z83" s="128">
        <v>46433</v>
      </c>
      <c r="AA83" s="129">
        <v>45</v>
      </c>
      <c r="AB83" s="125" t="s">
        <v>1490</v>
      </c>
      <c r="AC83" s="125" t="s">
        <v>1718</v>
      </c>
      <c r="AD83" s="130">
        <v>46433</v>
      </c>
      <c r="AE83" s="125" t="s">
        <v>1757</v>
      </c>
      <c r="AF83" s="125" t="s">
        <v>648</v>
      </c>
      <c r="AG83" s="125" t="s">
        <v>511</v>
      </c>
      <c r="AH83" s="125" t="s">
        <v>988</v>
      </c>
      <c r="AI83" s="125"/>
      <c r="AJ83" s="128"/>
      <c r="AK83" s="125" t="s">
        <v>1227</v>
      </c>
      <c r="AL83" s="125" t="s">
        <v>1226</v>
      </c>
      <c r="AM83" s="125"/>
      <c r="AN83" s="128">
        <v>45882</v>
      </c>
      <c r="AO83" s="128">
        <v>45947</v>
      </c>
      <c r="AP83" s="128">
        <v>45992</v>
      </c>
      <c r="AQ83" s="128">
        <v>46002</v>
      </c>
      <c r="AR83" s="131">
        <v>46433</v>
      </c>
      <c r="AS83" s="131">
        <v>46433</v>
      </c>
      <c r="AT83" s="124" t="s">
        <v>2722</v>
      </c>
      <c r="AU83" s="132" t="s">
        <v>1756</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hidden="1" customHeight="1" thickBot="1" x14ac:dyDescent="0.4">
      <c r="A84" s="96">
        <f t="shared" si="1"/>
        <v>79</v>
      </c>
      <c r="B84" s="111">
        <v>2023</v>
      </c>
      <c r="C84" s="96" t="s">
        <v>605</v>
      </c>
      <c r="D84" s="96" t="s">
        <v>1021</v>
      </c>
      <c r="E84" s="112" t="s">
        <v>1381</v>
      </c>
      <c r="F84" s="96" t="s">
        <v>53</v>
      </c>
      <c r="G84" s="96" t="s">
        <v>503</v>
      </c>
      <c r="H84" s="45" t="s">
        <v>1258</v>
      </c>
      <c r="I84" s="96" t="s">
        <v>1252</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1907</v>
      </c>
      <c r="U84" s="113" t="s">
        <v>1590</v>
      </c>
      <c r="V84" s="113"/>
      <c r="W84" s="114">
        <v>7</v>
      </c>
      <c r="X84" s="114" t="s">
        <v>1714</v>
      </c>
      <c r="Y84" s="111" t="s">
        <v>2505</v>
      </c>
      <c r="Z84" s="95">
        <v>46548</v>
      </c>
      <c r="AA84" s="115">
        <v>3</v>
      </c>
      <c r="AB84" s="45" t="s">
        <v>1490</v>
      </c>
      <c r="AC84" s="45" t="s">
        <v>1508</v>
      </c>
      <c r="AD84" s="116"/>
      <c r="AE84" s="45" t="s">
        <v>1718</v>
      </c>
      <c r="AF84" s="45" t="s">
        <v>648</v>
      </c>
      <c r="AG84" s="45" t="s">
        <v>511</v>
      </c>
      <c r="AH84" s="45" t="s">
        <v>988</v>
      </c>
      <c r="AI84" s="45"/>
      <c r="AJ84" s="95"/>
      <c r="AK84" s="45" t="s">
        <v>1194</v>
      </c>
      <c r="AL84" s="45" t="s">
        <v>1218</v>
      </c>
      <c r="AM84" s="45"/>
      <c r="AN84" s="95">
        <v>45955</v>
      </c>
      <c r="AO84" s="95">
        <v>46035</v>
      </c>
      <c r="AP84" s="95">
        <v>46088</v>
      </c>
      <c r="AQ84" s="95">
        <v>46120</v>
      </c>
      <c r="AR84" s="117">
        <v>46548</v>
      </c>
      <c r="AS84" s="117">
        <v>46548</v>
      </c>
      <c r="AT84" s="112" t="s">
        <v>2642</v>
      </c>
      <c r="AU84" s="118" t="s">
        <v>2018</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hidden="1" customHeight="1" thickBot="1" x14ac:dyDescent="0.4">
      <c r="A85" s="96">
        <f t="shared" si="1"/>
        <v>80</v>
      </c>
      <c r="B85" s="123">
        <v>2023</v>
      </c>
      <c r="C85" s="122" t="s">
        <v>605</v>
      </c>
      <c r="D85" s="122" t="s">
        <v>1021</v>
      </c>
      <c r="E85" s="124" t="s">
        <v>1343</v>
      </c>
      <c r="F85" s="122" t="s">
        <v>53</v>
      </c>
      <c r="G85" s="122" t="s">
        <v>503</v>
      </c>
      <c r="H85" s="125" t="s">
        <v>1258</v>
      </c>
      <c r="I85" s="122" t="s">
        <v>1252</v>
      </c>
      <c r="J85" s="122" t="s">
        <v>361</v>
      </c>
      <c r="K85" s="36"/>
      <c r="L85" s="36">
        <v>4303340</v>
      </c>
      <c r="M85" s="36">
        <v>4303340</v>
      </c>
      <c r="N85" s="36"/>
      <c r="O85" s="36"/>
      <c r="P85" s="36"/>
      <c r="Q85" s="25">
        <f>SUM(PAC!$M85:$P85)</f>
        <v>4303340</v>
      </c>
      <c r="R85" s="38">
        <v>5012395.63</v>
      </c>
      <c r="S85" s="25">
        <f>IF(PAC!$R85&gt;0,PAC!$R85,PAC!$Q85)</f>
        <v>5012395.63</v>
      </c>
      <c r="T85" s="38" t="s">
        <v>1609</v>
      </c>
      <c r="U85" s="126" t="s">
        <v>1590</v>
      </c>
      <c r="V85" s="126"/>
      <c r="W85" s="127">
        <v>15</v>
      </c>
      <c r="X85" s="127" t="s">
        <v>1714</v>
      </c>
      <c r="Y85" s="123" t="s">
        <v>2505</v>
      </c>
      <c r="Z85" s="128">
        <v>46507</v>
      </c>
      <c r="AA85" s="129">
        <v>3.5</v>
      </c>
      <c r="AB85" s="125" t="s">
        <v>1490</v>
      </c>
      <c r="AC85" s="125" t="s">
        <v>1718</v>
      </c>
      <c r="AD85" s="130">
        <v>46507</v>
      </c>
      <c r="AE85" s="125" t="s">
        <v>1718</v>
      </c>
      <c r="AF85" s="125" t="s">
        <v>646</v>
      </c>
      <c r="AG85" s="125" t="s">
        <v>509</v>
      </c>
      <c r="AH85" s="125" t="s">
        <v>988</v>
      </c>
      <c r="AI85" s="125"/>
      <c r="AJ85" s="128"/>
      <c r="AK85" s="125" t="s">
        <v>1145</v>
      </c>
      <c r="AL85" s="125" t="s">
        <v>1076</v>
      </c>
      <c r="AM85" s="125"/>
      <c r="AN85" s="128">
        <v>45878</v>
      </c>
      <c r="AO85" s="128">
        <v>45946</v>
      </c>
      <c r="AP85" s="128">
        <v>45986</v>
      </c>
      <c r="AQ85" s="128">
        <v>46050</v>
      </c>
      <c r="AR85" s="131">
        <v>46507</v>
      </c>
      <c r="AS85" s="131">
        <v>46507</v>
      </c>
      <c r="AT85" s="124" t="s">
        <v>2633</v>
      </c>
      <c r="AU85" s="132" t="s">
        <v>2023</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hidden="1" customHeight="1" thickBot="1" x14ac:dyDescent="0.4">
      <c r="A86" s="96">
        <f t="shared" si="1"/>
        <v>81</v>
      </c>
      <c r="B86" s="111">
        <v>2023</v>
      </c>
      <c r="C86" s="96" t="s">
        <v>605</v>
      </c>
      <c r="D86" s="96" t="s">
        <v>1021</v>
      </c>
      <c r="E86" s="112" t="s">
        <v>1344</v>
      </c>
      <c r="F86" s="96" t="s">
        <v>53</v>
      </c>
      <c r="G86" s="96" t="s">
        <v>503</v>
      </c>
      <c r="H86" s="45" t="s">
        <v>1258</v>
      </c>
      <c r="I86" s="96" t="s">
        <v>1252</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1609</v>
      </c>
      <c r="U86" s="113" t="s">
        <v>1590</v>
      </c>
      <c r="V86" s="113"/>
      <c r="W86" s="114">
        <v>8</v>
      </c>
      <c r="X86" s="114" t="s">
        <v>1714</v>
      </c>
      <c r="Y86" s="111" t="s">
        <v>2505</v>
      </c>
      <c r="Z86" s="95">
        <v>46507</v>
      </c>
      <c r="AA86" s="115">
        <v>44.42</v>
      </c>
      <c r="AB86" s="45" t="s">
        <v>1490</v>
      </c>
      <c r="AC86" s="45" t="s">
        <v>1718</v>
      </c>
      <c r="AD86" s="116">
        <v>46507</v>
      </c>
      <c r="AE86" s="45" t="s">
        <v>1718</v>
      </c>
      <c r="AF86" s="45" t="s">
        <v>646</v>
      </c>
      <c r="AG86" s="45" t="s">
        <v>509</v>
      </c>
      <c r="AH86" s="45" t="s">
        <v>988</v>
      </c>
      <c r="AI86" s="45"/>
      <c r="AJ86" s="95"/>
      <c r="AK86" s="45" t="s">
        <v>1173</v>
      </c>
      <c r="AL86" s="45" t="s">
        <v>1097</v>
      </c>
      <c r="AM86" s="45"/>
      <c r="AN86" s="95">
        <v>45878</v>
      </c>
      <c r="AO86" s="95">
        <v>45946</v>
      </c>
      <c r="AP86" s="95">
        <v>45986</v>
      </c>
      <c r="AQ86" s="95">
        <v>46050</v>
      </c>
      <c r="AR86" s="117">
        <v>46507</v>
      </c>
      <c r="AS86" s="117">
        <v>46507</v>
      </c>
      <c r="AT86" s="112" t="s">
        <v>2634</v>
      </c>
      <c r="AU86" s="118" t="s">
        <v>2023</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hidden="1" customHeight="1" thickBot="1" x14ac:dyDescent="0.4">
      <c r="A87" s="96">
        <f t="shared" si="1"/>
        <v>82</v>
      </c>
      <c r="B87" s="123">
        <v>2023</v>
      </c>
      <c r="C87" s="122" t="s">
        <v>605</v>
      </c>
      <c r="D87" s="122" t="s">
        <v>1021</v>
      </c>
      <c r="E87" s="124" t="s">
        <v>1345</v>
      </c>
      <c r="F87" s="122" t="s">
        <v>53</v>
      </c>
      <c r="G87" s="122" t="s">
        <v>503</v>
      </c>
      <c r="H87" s="125" t="s">
        <v>1258</v>
      </c>
      <c r="I87" s="122" t="s">
        <v>1252</v>
      </c>
      <c r="J87" s="122" t="s">
        <v>361</v>
      </c>
      <c r="K87" s="36"/>
      <c r="L87" s="36">
        <v>887672.74</v>
      </c>
      <c r="M87" s="36">
        <v>887672.74</v>
      </c>
      <c r="N87" s="36"/>
      <c r="O87" s="36"/>
      <c r="P87" s="36"/>
      <c r="Q87" s="25">
        <f>SUM(PAC!$M87:$P87)</f>
        <v>887672.74</v>
      </c>
      <c r="R87" s="38">
        <v>582631.24</v>
      </c>
      <c r="S87" s="25">
        <f>IF(PAC!$R87&gt;0,PAC!$R87,PAC!$Q87)</f>
        <v>582631.24</v>
      </c>
      <c r="T87" s="38" t="s">
        <v>1603</v>
      </c>
      <c r="U87" s="126" t="s">
        <v>1590</v>
      </c>
      <c r="V87" s="126"/>
      <c r="W87" s="127">
        <v>7</v>
      </c>
      <c r="X87" s="127" t="s">
        <v>1510</v>
      </c>
      <c r="Y87" s="123" t="s">
        <v>2504</v>
      </c>
      <c r="Z87" s="128">
        <v>46158</v>
      </c>
      <c r="AA87" s="129">
        <v>100</v>
      </c>
      <c r="AB87" s="125" t="s">
        <v>1491</v>
      </c>
      <c r="AC87" s="125" t="s">
        <v>1716</v>
      </c>
      <c r="AD87" s="130"/>
      <c r="AE87" s="125"/>
      <c r="AF87" s="125" t="s">
        <v>646</v>
      </c>
      <c r="AG87" s="125" t="s">
        <v>509</v>
      </c>
      <c r="AH87" s="125" t="s">
        <v>988</v>
      </c>
      <c r="AI87" s="125"/>
      <c r="AJ87" s="128"/>
      <c r="AK87" s="125" t="s">
        <v>1144</v>
      </c>
      <c r="AL87" s="125" t="s">
        <v>1073</v>
      </c>
      <c r="AM87" s="125"/>
      <c r="AN87" s="128">
        <v>45715</v>
      </c>
      <c r="AO87" s="128">
        <v>45762</v>
      </c>
      <c r="AP87" s="128">
        <v>45812</v>
      </c>
      <c r="AQ87" s="128">
        <v>45901</v>
      </c>
      <c r="AR87" s="131">
        <v>46158</v>
      </c>
      <c r="AS87" s="131">
        <v>46158</v>
      </c>
      <c r="AT87" s="137" t="s">
        <v>2793</v>
      </c>
      <c r="AU87" s="132" t="s">
        <v>2098</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hidden="1" customHeight="1" thickBot="1" x14ac:dyDescent="0.4">
      <c r="A88" s="96">
        <f t="shared" si="1"/>
        <v>83</v>
      </c>
      <c r="B88" s="111">
        <v>2023</v>
      </c>
      <c r="C88" s="96" t="s">
        <v>605</v>
      </c>
      <c r="D88" s="96" t="s">
        <v>1021</v>
      </c>
      <c r="E88" s="112" t="s">
        <v>1346</v>
      </c>
      <c r="F88" s="96" t="s">
        <v>53</v>
      </c>
      <c r="G88" s="96" t="s">
        <v>503</v>
      </c>
      <c r="H88" s="45" t="s">
        <v>1258</v>
      </c>
      <c r="I88" s="96" t="s">
        <v>1252</v>
      </c>
      <c r="J88" s="96" t="s">
        <v>361</v>
      </c>
      <c r="K88" s="23"/>
      <c r="L88" s="23">
        <v>5064376.93</v>
      </c>
      <c r="M88" s="23">
        <v>5064376.93</v>
      </c>
      <c r="N88" s="23"/>
      <c r="O88" s="23"/>
      <c r="P88" s="23"/>
      <c r="Q88" s="25">
        <f>SUM(PAC!$M88:$P88)</f>
        <v>5064376.93</v>
      </c>
      <c r="R88" s="25">
        <v>3352854.71</v>
      </c>
      <c r="S88" s="25">
        <f>IF(PAC!$R88&gt;0,PAC!$R88,PAC!$Q88)</f>
        <v>3352854.71</v>
      </c>
      <c r="T88" s="25" t="s">
        <v>1922</v>
      </c>
      <c r="U88" s="113" t="s">
        <v>1590</v>
      </c>
      <c r="V88" s="113"/>
      <c r="W88" s="114">
        <v>13</v>
      </c>
      <c r="X88" s="114" t="s">
        <v>1714</v>
      </c>
      <c r="Y88" s="111" t="s">
        <v>2505</v>
      </c>
      <c r="Z88" s="95">
        <v>46486</v>
      </c>
      <c r="AA88" s="115">
        <v>3</v>
      </c>
      <c r="AB88" s="45" t="s">
        <v>1490</v>
      </c>
      <c r="AC88" s="45" t="s">
        <v>1718</v>
      </c>
      <c r="AD88" s="116"/>
      <c r="AE88" s="45" t="s">
        <v>1718</v>
      </c>
      <c r="AF88" s="45" t="s">
        <v>646</v>
      </c>
      <c r="AG88" s="45" t="s">
        <v>509</v>
      </c>
      <c r="AH88" s="45" t="s">
        <v>988</v>
      </c>
      <c r="AI88" s="45"/>
      <c r="AJ88" s="95"/>
      <c r="AK88" s="45" t="s">
        <v>1163</v>
      </c>
      <c r="AL88" s="45" t="s">
        <v>1048</v>
      </c>
      <c r="AM88" s="45"/>
      <c r="AN88" s="95">
        <v>45946</v>
      </c>
      <c r="AO88" s="95">
        <v>46027</v>
      </c>
      <c r="AP88" s="95">
        <v>46092</v>
      </c>
      <c r="AQ88" s="95">
        <v>46121</v>
      </c>
      <c r="AR88" s="117">
        <v>46486</v>
      </c>
      <c r="AS88" s="117">
        <v>46486</v>
      </c>
      <c r="AT88" s="138" t="s">
        <v>2635</v>
      </c>
      <c r="AU88" s="118" t="s">
        <v>2037</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hidden="1" customHeight="1" thickBot="1" x14ac:dyDescent="0.4">
      <c r="A89" s="96">
        <f t="shared" si="1"/>
        <v>84</v>
      </c>
      <c r="B89" s="123">
        <v>2023</v>
      </c>
      <c r="C89" s="122" t="s">
        <v>605</v>
      </c>
      <c r="D89" s="122" t="s">
        <v>1021</v>
      </c>
      <c r="E89" s="124" t="s">
        <v>1347</v>
      </c>
      <c r="F89" s="122" t="s">
        <v>53</v>
      </c>
      <c r="G89" s="122" t="s">
        <v>503</v>
      </c>
      <c r="H89" s="125" t="s">
        <v>1258</v>
      </c>
      <c r="I89" s="122" t="s">
        <v>1252</v>
      </c>
      <c r="J89" s="122" t="s">
        <v>361</v>
      </c>
      <c r="K89" s="36"/>
      <c r="L89" s="36">
        <v>1737214.3</v>
      </c>
      <c r="M89" s="36">
        <v>1737214.3</v>
      </c>
      <c r="N89" s="36"/>
      <c r="O89" s="36"/>
      <c r="P89" s="36"/>
      <c r="Q89" s="25">
        <f>SUM(PAC!$M89:$P89)</f>
        <v>1737214.3</v>
      </c>
      <c r="R89" s="38">
        <v>1256096.46</v>
      </c>
      <c r="S89" s="25">
        <f>IF(PAC!$R89&gt;0,PAC!$R89,PAC!$Q89)</f>
        <v>1256096.46</v>
      </c>
      <c r="T89" s="38" t="s">
        <v>1604</v>
      </c>
      <c r="U89" s="126" t="s">
        <v>1590</v>
      </c>
      <c r="V89" s="126"/>
      <c r="W89" s="127">
        <v>11</v>
      </c>
      <c r="X89" s="127" t="s">
        <v>1714</v>
      </c>
      <c r="Y89" s="123" t="s">
        <v>2505</v>
      </c>
      <c r="Z89" s="128">
        <v>46329</v>
      </c>
      <c r="AA89" s="129">
        <v>64.38</v>
      </c>
      <c r="AB89" s="125" t="s">
        <v>1490</v>
      </c>
      <c r="AC89" s="125" t="s">
        <v>1512</v>
      </c>
      <c r="AD89" s="130">
        <v>46329</v>
      </c>
      <c r="AE89" s="125" t="s">
        <v>1512</v>
      </c>
      <c r="AF89" s="125" t="s">
        <v>646</v>
      </c>
      <c r="AG89" s="125" t="s">
        <v>509</v>
      </c>
      <c r="AH89" s="125" t="s">
        <v>988</v>
      </c>
      <c r="AI89" s="125"/>
      <c r="AJ89" s="128"/>
      <c r="AK89" s="125" t="s">
        <v>1185</v>
      </c>
      <c r="AL89" s="125" t="s">
        <v>1041</v>
      </c>
      <c r="AM89" s="125"/>
      <c r="AN89" s="128">
        <v>45715</v>
      </c>
      <c r="AO89" s="128">
        <v>45762</v>
      </c>
      <c r="AP89" s="128">
        <v>45812</v>
      </c>
      <c r="AQ89" s="128">
        <v>45901</v>
      </c>
      <c r="AR89" s="131">
        <v>46329</v>
      </c>
      <c r="AS89" s="131">
        <v>46329</v>
      </c>
      <c r="AT89" s="124" t="s">
        <v>2783</v>
      </c>
      <c r="AU89" s="132" t="s">
        <v>2029</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hidden="1" customHeight="1" thickBot="1" x14ac:dyDescent="0.4">
      <c r="A90" s="96">
        <f t="shared" si="1"/>
        <v>85</v>
      </c>
      <c r="B90" s="111">
        <v>2023</v>
      </c>
      <c r="C90" s="96" t="s">
        <v>605</v>
      </c>
      <c r="D90" s="96" t="s">
        <v>1021</v>
      </c>
      <c r="E90" s="112" t="s">
        <v>1348</v>
      </c>
      <c r="F90" s="96" t="s">
        <v>53</v>
      </c>
      <c r="G90" s="96" t="s">
        <v>503</v>
      </c>
      <c r="H90" s="45" t="s">
        <v>1258</v>
      </c>
      <c r="I90" s="96" t="s">
        <v>1252</v>
      </c>
      <c r="J90" s="96" t="s">
        <v>361</v>
      </c>
      <c r="K90" s="23"/>
      <c r="L90" s="23">
        <v>4185649.63</v>
      </c>
      <c r="M90" s="23">
        <v>4185649.63</v>
      </c>
      <c r="N90" s="23"/>
      <c r="O90" s="23"/>
      <c r="P90" s="23"/>
      <c r="Q90" s="25">
        <f>SUM(PAC!$M90:$P90)</f>
        <v>4185649.63</v>
      </c>
      <c r="R90" s="25">
        <v>6905022.54</v>
      </c>
      <c r="S90" s="25">
        <f>IF(PAC!$R90&gt;0,PAC!$R90,PAC!$Q90)</f>
        <v>6905022.54</v>
      </c>
      <c r="T90" s="25" t="s">
        <v>1603</v>
      </c>
      <c r="U90" s="113" t="s">
        <v>1590</v>
      </c>
      <c r="V90" s="113"/>
      <c r="W90" s="114">
        <v>20</v>
      </c>
      <c r="X90" s="114" t="s">
        <v>1714</v>
      </c>
      <c r="Y90" s="111" t="s">
        <v>2505</v>
      </c>
      <c r="Z90" s="95">
        <v>46510</v>
      </c>
      <c r="AA90" s="115">
        <v>15</v>
      </c>
      <c r="AB90" s="45" t="s">
        <v>1490</v>
      </c>
      <c r="AC90" s="45" t="s">
        <v>1310</v>
      </c>
      <c r="AD90" s="116">
        <v>46510</v>
      </c>
      <c r="AE90" s="45" t="s">
        <v>1512</v>
      </c>
      <c r="AF90" s="45" t="s">
        <v>646</v>
      </c>
      <c r="AG90" s="45" t="s">
        <v>509</v>
      </c>
      <c r="AH90" s="45" t="s">
        <v>988</v>
      </c>
      <c r="AI90" s="45"/>
      <c r="AJ90" s="95"/>
      <c r="AK90" s="45" t="s">
        <v>1158</v>
      </c>
      <c r="AL90" s="45" t="s">
        <v>1078</v>
      </c>
      <c r="AM90" s="45"/>
      <c r="AN90" s="95">
        <v>45715</v>
      </c>
      <c r="AO90" s="95">
        <v>45762</v>
      </c>
      <c r="AP90" s="95">
        <v>45812</v>
      </c>
      <c r="AQ90" s="95">
        <v>45901</v>
      </c>
      <c r="AR90" s="117">
        <v>46510</v>
      </c>
      <c r="AS90" s="117">
        <v>46510</v>
      </c>
      <c r="AT90" s="112" t="s">
        <v>2794</v>
      </c>
      <c r="AU90" s="118" t="s">
        <v>2024</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hidden="1" customHeight="1" thickBot="1" x14ac:dyDescent="0.4">
      <c r="A91" s="96">
        <f t="shared" si="1"/>
        <v>86</v>
      </c>
      <c r="B91" s="123">
        <v>2023</v>
      </c>
      <c r="C91" s="122" t="s">
        <v>605</v>
      </c>
      <c r="D91" s="122" t="s">
        <v>1021</v>
      </c>
      <c r="E91" s="124" t="s">
        <v>1687</v>
      </c>
      <c r="F91" s="122" t="s">
        <v>53</v>
      </c>
      <c r="G91" s="122" t="s">
        <v>503</v>
      </c>
      <c r="H91" s="125" t="s">
        <v>1258</v>
      </c>
      <c r="I91" s="122" t="s">
        <v>1252</v>
      </c>
      <c r="J91" s="122" t="s">
        <v>361</v>
      </c>
      <c r="K91" s="36"/>
      <c r="L91" s="36">
        <v>1048046.63</v>
      </c>
      <c r="M91" s="36">
        <v>1048046.63</v>
      </c>
      <c r="N91" s="36"/>
      <c r="O91" s="36"/>
      <c r="P91" s="36"/>
      <c r="Q91" s="25">
        <f>SUM(PAC!$M91:$P91)</f>
        <v>1048046.63</v>
      </c>
      <c r="R91" s="38">
        <v>1007391.14</v>
      </c>
      <c r="S91" s="25">
        <f>IF(PAC!$R91&gt;0,PAC!$R91,PAC!$Q91)</f>
        <v>1007391.14</v>
      </c>
      <c r="T91" s="38" t="s">
        <v>1604</v>
      </c>
      <c r="U91" s="126" t="s">
        <v>1590</v>
      </c>
      <c r="V91" s="126"/>
      <c r="W91" s="127">
        <v>10</v>
      </c>
      <c r="X91" s="127" t="s">
        <v>1714</v>
      </c>
      <c r="Y91" s="123" t="s">
        <v>2505</v>
      </c>
      <c r="Z91" s="128">
        <v>46329</v>
      </c>
      <c r="AA91" s="129">
        <v>33.770000000000003</v>
      </c>
      <c r="AB91" s="125" t="s">
        <v>1490</v>
      </c>
      <c r="AC91" s="125" t="s">
        <v>2631</v>
      </c>
      <c r="AD91" s="130">
        <v>46329</v>
      </c>
      <c r="AE91" s="125" t="s">
        <v>1512</v>
      </c>
      <c r="AF91" s="125" t="s">
        <v>646</v>
      </c>
      <c r="AG91" s="125" t="s">
        <v>509</v>
      </c>
      <c r="AH91" s="125" t="s">
        <v>988</v>
      </c>
      <c r="AI91" s="125"/>
      <c r="AJ91" s="128"/>
      <c r="AK91" s="125" t="s">
        <v>1156</v>
      </c>
      <c r="AL91" s="125" t="s">
        <v>1060</v>
      </c>
      <c r="AM91" s="125"/>
      <c r="AN91" s="128">
        <v>45715</v>
      </c>
      <c r="AO91" s="128">
        <v>45762</v>
      </c>
      <c r="AP91" s="128">
        <v>45812</v>
      </c>
      <c r="AQ91" s="128">
        <v>45901</v>
      </c>
      <c r="AR91" s="131">
        <v>46329</v>
      </c>
      <c r="AS91" s="131">
        <v>46329</v>
      </c>
      <c r="AT91" s="124" t="s">
        <v>2791</v>
      </c>
      <c r="AU91" s="132" t="s">
        <v>2029</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hidden="1" customHeight="1" thickBot="1" x14ac:dyDescent="0.4">
      <c r="A92" s="96">
        <f t="shared" si="1"/>
        <v>87</v>
      </c>
      <c r="B92" s="111">
        <v>2023</v>
      </c>
      <c r="C92" s="96" t="s">
        <v>605</v>
      </c>
      <c r="D92" s="96" t="s">
        <v>1021</v>
      </c>
      <c r="E92" s="112" t="s">
        <v>1349</v>
      </c>
      <c r="F92" s="96" t="s">
        <v>53</v>
      </c>
      <c r="G92" s="96" t="s">
        <v>503</v>
      </c>
      <c r="H92" s="45" t="s">
        <v>1258</v>
      </c>
      <c r="I92" s="96" t="s">
        <v>1252</v>
      </c>
      <c r="J92" s="96" t="s">
        <v>361</v>
      </c>
      <c r="K92" s="23"/>
      <c r="L92" s="23">
        <v>800452.91</v>
      </c>
      <c r="M92" s="23">
        <v>800452.91</v>
      </c>
      <c r="N92" s="23"/>
      <c r="O92" s="23"/>
      <c r="P92" s="23"/>
      <c r="Q92" s="25">
        <f>SUM(PAC!$M92:$P92)</f>
        <v>800452.91</v>
      </c>
      <c r="R92" s="25">
        <v>633856.19999999995</v>
      </c>
      <c r="S92" s="25">
        <f>IF(PAC!$R92&gt;0,PAC!$R92,PAC!$Q92)</f>
        <v>633856.19999999995</v>
      </c>
      <c r="T92" s="25" t="s">
        <v>1603</v>
      </c>
      <c r="U92" s="113" t="s">
        <v>1590</v>
      </c>
      <c r="V92" s="113"/>
      <c r="W92" s="114">
        <v>8</v>
      </c>
      <c r="X92" s="114" t="s">
        <v>1510</v>
      </c>
      <c r="Y92" s="111" t="s">
        <v>2504</v>
      </c>
      <c r="Z92" s="95">
        <v>46158</v>
      </c>
      <c r="AA92" s="115">
        <v>100</v>
      </c>
      <c r="AB92" s="45" t="s">
        <v>1491</v>
      </c>
      <c r="AC92" s="45" t="s">
        <v>1716</v>
      </c>
      <c r="AD92" s="116"/>
      <c r="AE92" s="45"/>
      <c r="AF92" s="45" t="s">
        <v>646</v>
      </c>
      <c r="AG92" s="45" t="s">
        <v>509</v>
      </c>
      <c r="AH92" s="45" t="s">
        <v>988</v>
      </c>
      <c r="AI92" s="45"/>
      <c r="AJ92" s="95"/>
      <c r="AK92" s="45" t="s">
        <v>1143</v>
      </c>
      <c r="AL92" s="45" t="s">
        <v>1072</v>
      </c>
      <c r="AM92" s="45"/>
      <c r="AN92" s="95">
        <v>45715</v>
      </c>
      <c r="AO92" s="95">
        <v>45762</v>
      </c>
      <c r="AP92" s="95">
        <v>45812</v>
      </c>
      <c r="AQ92" s="95">
        <v>45901</v>
      </c>
      <c r="AR92" s="117">
        <v>46158</v>
      </c>
      <c r="AS92" s="117">
        <v>46158</v>
      </c>
      <c r="AT92" s="112" t="s">
        <v>2270</v>
      </c>
      <c r="AU92" s="118" t="s">
        <v>2098</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hidden="1" customHeight="1" thickBot="1" x14ac:dyDescent="0.4">
      <c r="A93" s="96">
        <f t="shared" si="1"/>
        <v>88</v>
      </c>
      <c r="B93" s="123">
        <v>2023</v>
      </c>
      <c r="C93" s="122" t="s">
        <v>605</v>
      </c>
      <c r="D93" s="122" t="s">
        <v>1021</v>
      </c>
      <c r="E93" s="124" t="s">
        <v>1350</v>
      </c>
      <c r="F93" s="122" t="s">
        <v>53</v>
      </c>
      <c r="G93" s="122" t="s">
        <v>503</v>
      </c>
      <c r="H93" s="125" t="s">
        <v>1258</v>
      </c>
      <c r="I93" s="122" t="s">
        <v>1252</v>
      </c>
      <c r="J93" s="122" t="s">
        <v>361</v>
      </c>
      <c r="K93" s="36"/>
      <c r="L93" s="36">
        <v>852441.65</v>
      </c>
      <c r="M93" s="36">
        <v>852441.65</v>
      </c>
      <c r="N93" s="36"/>
      <c r="O93" s="36"/>
      <c r="P93" s="36"/>
      <c r="Q93" s="25">
        <f>SUM(PAC!$M93:$P93)</f>
        <v>852441.65</v>
      </c>
      <c r="R93" s="38">
        <v>1734440.47</v>
      </c>
      <c r="S93" s="25">
        <f>IF(PAC!$R93&gt;0,PAC!$R93,PAC!$Q93)</f>
        <v>1734440.47</v>
      </c>
      <c r="T93" s="38" t="s">
        <v>1609</v>
      </c>
      <c r="U93" s="126" t="s">
        <v>1590</v>
      </c>
      <c r="V93" s="126"/>
      <c r="W93" s="127">
        <v>10</v>
      </c>
      <c r="X93" s="127" t="s">
        <v>1714</v>
      </c>
      <c r="Y93" s="123" t="s">
        <v>2505</v>
      </c>
      <c r="Z93" s="128">
        <v>46507</v>
      </c>
      <c r="AA93" s="129">
        <v>3.5</v>
      </c>
      <c r="AB93" s="125" t="s">
        <v>1490</v>
      </c>
      <c r="AC93" s="125" t="s">
        <v>1718</v>
      </c>
      <c r="AD93" s="130">
        <v>46507</v>
      </c>
      <c r="AE93" s="125" t="s">
        <v>1718</v>
      </c>
      <c r="AF93" s="125" t="s">
        <v>646</v>
      </c>
      <c r="AG93" s="125" t="s">
        <v>509</v>
      </c>
      <c r="AH93" s="125" t="s">
        <v>988</v>
      </c>
      <c r="AI93" s="125"/>
      <c r="AJ93" s="128"/>
      <c r="AK93" s="125" t="s">
        <v>1172</v>
      </c>
      <c r="AL93" s="125" t="s">
        <v>1280</v>
      </c>
      <c r="AM93" s="125"/>
      <c r="AN93" s="128">
        <v>45878</v>
      </c>
      <c r="AO93" s="128">
        <v>45946</v>
      </c>
      <c r="AP93" s="128">
        <v>45986</v>
      </c>
      <c r="AQ93" s="128">
        <v>46050</v>
      </c>
      <c r="AR93" s="131">
        <v>46507</v>
      </c>
      <c r="AS93" s="131">
        <v>46507</v>
      </c>
      <c r="AT93" s="124" t="s">
        <v>2636</v>
      </c>
      <c r="AU93" s="132" t="s">
        <v>2023</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hidden="1" customHeight="1" thickBot="1" x14ac:dyDescent="0.4">
      <c r="A94" s="96">
        <f t="shared" si="1"/>
        <v>89</v>
      </c>
      <c r="B94" s="111">
        <v>2023</v>
      </c>
      <c r="C94" s="96" t="s">
        <v>605</v>
      </c>
      <c r="D94" s="96" t="s">
        <v>1021</v>
      </c>
      <c r="E94" s="112" t="s">
        <v>1351</v>
      </c>
      <c r="F94" s="96" t="s">
        <v>53</v>
      </c>
      <c r="G94" s="96" t="s">
        <v>503</v>
      </c>
      <c r="H94" s="45" t="s">
        <v>1258</v>
      </c>
      <c r="I94" s="96" t="s">
        <v>1252</v>
      </c>
      <c r="J94" s="96" t="s">
        <v>361</v>
      </c>
      <c r="K94" s="23"/>
      <c r="L94" s="23">
        <v>6514271.4199999999</v>
      </c>
      <c r="M94" s="23">
        <v>6514271.4199999999</v>
      </c>
      <c r="N94" s="23"/>
      <c r="O94" s="23"/>
      <c r="P94" s="23"/>
      <c r="Q94" s="25">
        <f>SUM(PAC!$M94:$P94)</f>
        <v>6514271.4199999999</v>
      </c>
      <c r="R94" s="25">
        <v>4550964.74</v>
      </c>
      <c r="S94" s="25">
        <f>IF(PAC!$R94&gt;0,PAC!$R94,PAC!$Q94)</f>
        <v>4550964.74</v>
      </c>
      <c r="T94" s="25" t="s">
        <v>1604</v>
      </c>
      <c r="U94" s="113" t="s">
        <v>1590</v>
      </c>
      <c r="V94" s="113"/>
      <c r="W94" s="114">
        <v>14</v>
      </c>
      <c r="X94" s="114" t="s">
        <v>1714</v>
      </c>
      <c r="Y94" s="111" t="s">
        <v>2505</v>
      </c>
      <c r="Z94" s="95">
        <v>46329</v>
      </c>
      <c r="AA94" s="115">
        <v>58.78</v>
      </c>
      <c r="AB94" s="45" t="s">
        <v>1490</v>
      </c>
      <c r="AC94" s="45" t="s">
        <v>1718</v>
      </c>
      <c r="AD94" s="116">
        <v>46329</v>
      </c>
      <c r="AE94" s="45" t="s">
        <v>1512</v>
      </c>
      <c r="AF94" s="45" t="s">
        <v>646</v>
      </c>
      <c r="AG94" s="45" t="s">
        <v>509</v>
      </c>
      <c r="AH94" s="45" t="s">
        <v>988</v>
      </c>
      <c r="AI94" s="45"/>
      <c r="AJ94" s="95"/>
      <c r="AK94" s="45" t="s">
        <v>1170</v>
      </c>
      <c r="AL94" s="45" t="s">
        <v>1089</v>
      </c>
      <c r="AM94" s="45"/>
      <c r="AN94" s="95">
        <v>45715</v>
      </c>
      <c r="AO94" s="95">
        <v>45762</v>
      </c>
      <c r="AP94" s="95">
        <v>45812</v>
      </c>
      <c r="AQ94" s="95">
        <v>45901</v>
      </c>
      <c r="AR94" s="117">
        <v>46329</v>
      </c>
      <c r="AS94" s="117">
        <v>46329</v>
      </c>
      <c r="AT94" s="112" t="s">
        <v>2792</v>
      </c>
      <c r="AU94" s="118" t="s">
        <v>2029</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hidden="1" customHeight="1" thickBot="1" x14ac:dyDescent="0.4">
      <c r="A95" s="96">
        <f t="shared" si="1"/>
        <v>90</v>
      </c>
      <c r="B95" s="123">
        <v>2023</v>
      </c>
      <c r="C95" s="122" t="s">
        <v>605</v>
      </c>
      <c r="D95" s="122" t="s">
        <v>1021</v>
      </c>
      <c r="E95" s="124" t="s">
        <v>1352</v>
      </c>
      <c r="F95" s="122" t="s">
        <v>53</v>
      </c>
      <c r="G95" s="122" t="s">
        <v>503</v>
      </c>
      <c r="H95" s="125" t="s">
        <v>1258</v>
      </c>
      <c r="I95" s="122" t="s">
        <v>1252</v>
      </c>
      <c r="J95" s="122" t="s">
        <v>361</v>
      </c>
      <c r="K95" s="36"/>
      <c r="L95" s="36">
        <v>1452260.94</v>
      </c>
      <c r="M95" s="36">
        <v>1452260.94</v>
      </c>
      <c r="N95" s="36"/>
      <c r="O95" s="36"/>
      <c r="P95" s="36"/>
      <c r="Q95" s="25">
        <f>SUM(PAC!$M95:$P95)</f>
        <v>1452260.94</v>
      </c>
      <c r="R95" s="38">
        <v>1359782.5</v>
      </c>
      <c r="S95" s="25">
        <f>IF(PAC!$R95&gt;0,PAC!$R95,PAC!$Q95)</f>
        <v>1359782.5</v>
      </c>
      <c r="T95" s="38" t="s">
        <v>1640</v>
      </c>
      <c r="U95" s="126" t="s">
        <v>1590</v>
      </c>
      <c r="V95" s="126"/>
      <c r="W95" s="127">
        <v>6</v>
      </c>
      <c r="X95" s="127" t="s">
        <v>1714</v>
      </c>
      <c r="Y95" s="123" t="s">
        <v>2505</v>
      </c>
      <c r="Z95" s="128">
        <v>46476</v>
      </c>
      <c r="AA95" s="129">
        <v>2.5</v>
      </c>
      <c r="AB95" s="125" t="s">
        <v>1490</v>
      </c>
      <c r="AC95" s="125" t="s">
        <v>1508</v>
      </c>
      <c r="AD95" s="130"/>
      <c r="AE95" s="125" t="s">
        <v>1843</v>
      </c>
      <c r="AF95" s="125" t="s">
        <v>646</v>
      </c>
      <c r="AG95" s="125" t="s">
        <v>509</v>
      </c>
      <c r="AH95" s="125" t="s">
        <v>988</v>
      </c>
      <c r="AI95" s="125"/>
      <c r="AJ95" s="128"/>
      <c r="AK95" s="125" t="s">
        <v>1149</v>
      </c>
      <c r="AL95" s="125" t="s">
        <v>1090</v>
      </c>
      <c r="AM95" s="125"/>
      <c r="AN95" s="128">
        <v>45897</v>
      </c>
      <c r="AO95" s="128">
        <v>45964</v>
      </c>
      <c r="AP95" s="128">
        <v>46011</v>
      </c>
      <c r="AQ95" s="128">
        <v>46050</v>
      </c>
      <c r="AR95" s="131">
        <v>46476</v>
      </c>
      <c r="AS95" s="131">
        <v>46476</v>
      </c>
      <c r="AT95" s="124" t="s">
        <v>2295</v>
      </c>
      <c r="AU95" s="132" t="s">
        <v>2035</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hidden="1" customHeight="1" thickBot="1" x14ac:dyDescent="0.4">
      <c r="A96" s="96">
        <f t="shared" si="1"/>
        <v>91</v>
      </c>
      <c r="B96" s="111">
        <v>2023</v>
      </c>
      <c r="C96" s="96" t="s">
        <v>605</v>
      </c>
      <c r="D96" s="96" t="s">
        <v>1021</v>
      </c>
      <c r="E96" s="112" t="s">
        <v>1353</v>
      </c>
      <c r="F96" s="96" t="s">
        <v>53</v>
      </c>
      <c r="G96" s="96" t="s">
        <v>503</v>
      </c>
      <c r="H96" s="45" t="s">
        <v>1258</v>
      </c>
      <c r="I96" s="96" t="s">
        <v>1252</v>
      </c>
      <c r="J96" s="96" t="s">
        <v>361</v>
      </c>
      <c r="K96" s="23"/>
      <c r="L96" s="23">
        <v>1793636.85</v>
      </c>
      <c r="M96" s="23">
        <v>1793636.85</v>
      </c>
      <c r="N96" s="23"/>
      <c r="O96" s="23"/>
      <c r="P96" s="23"/>
      <c r="Q96" s="25">
        <f>SUM(PAC!$M96:$P96)</f>
        <v>1793636.85</v>
      </c>
      <c r="R96" s="25">
        <v>3371545.18</v>
      </c>
      <c r="S96" s="25">
        <f>IF(PAC!$R96&gt;0,PAC!$R96,PAC!$Q96)</f>
        <v>3371545.18</v>
      </c>
      <c r="T96" s="25" t="s">
        <v>1609</v>
      </c>
      <c r="U96" s="113" t="s">
        <v>1590</v>
      </c>
      <c r="V96" s="113"/>
      <c r="W96" s="114">
        <v>14</v>
      </c>
      <c r="X96" s="114" t="s">
        <v>1714</v>
      </c>
      <c r="Y96" s="111" t="s">
        <v>2505</v>
      </c>
      <c r="Z96" s="95">
        <v>46507</v>
      </c>
      <c r="AA96" s="115">
        <v>3.1</v>
      </c>
      <c r="AB96" s="45" t="s">
        <v>1490</v>
      </c>
      <c r="AC96" s="45" t="s">
        <v>1718</v>
      </c>
      <c r="AD96" s="116">
        <v>46507</v>
      </c>
      <c r="AE96" s="45" t="s">
        <v>1718</v>
      </c>
      <c r="AF96" s="45" t="s">
        <v>646</v>
      </c>
      <c r="AG96" s="45" t="s">
        <v>509</v>
      </c>
      <c r="AH96" s="45" t="s">
        <v>988</v>
      </c>
      <c r="AI96" s="45"/>
      <c r="AJ96" s="95"/>
      <c r="AK96" s="45" t="s">
        <v>1231</v>
      </c>
      <c r="AL96" s="45" t="s">
        <v>1281</v>
      </c>
      <c r="AM96" s="45"/>
      <c r="AN96" s="95">
        <v>45878</v>
      </c>
      <c r="AO96" s="95">
        <v>45946</v>
      </c>
      <c r="AP96" s="95">
        <v>45986</v>
      </c>
      <c r="AQ96" s="95">
        <v>46050</v>
      </c>
      <c r="AR96" s="117">
        <v>46507</v>
      </c>
      <c r="AS96" s="117">
        <v>46507</v>
      </c>
      <c r="AT96" s="112" t="s">
        <v>2637</v>
      </c>
      <c r="AU96" s="118" t="s">
        <v>2023</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hidden="1" customHeight="1" thickBot="1" x14ac:dyDescent="0.4">
      <c r="A97" s="96">
        <f t="shared" si="1"/>
        <v>92</v>
      </c>
      <c r="B97" s="123">
        <v>2023</v>
      </c>
      <c r="C97" s="122" t="s">
        <v>605</v>
      </c>
      <c r="D97" s="122" t="s">
        <v>1021</v>
      </c>
      <c r="E97" s="124" t="s">
        <v>1354</v>
      </c>
      <c r="F97" s="122" t="s">
        <v>53</v>
      </c>
      <c r="G97" s="122" t="s">
        <v>503</v>
      </c>
      <c r="H97" s="125" t="s">
        <v>1258</v>
      </c>
      <c r="I97" s="122" t="s">
        <v>1252</v>
      </c>
      <c r="J97" s="122" t="s">
        <v>361</v>
      </c>
      <c r="K97" s="36"/>
      <c r="L97" s="36">
        <v>1616314.19</v>
      </c>
      <c r="M97" s="36">
        <v>1616314.19</v>
      </c>
      <c r="N97" s="36"/>
      <c r="O97" s="36"/>
      <c r="P97" s="36"/>
      <c r="Q97" s="25">
        <f>SUM(PAC!$M97:$P97)</f>
        <v>1616314.19</v>
      </c>
      <c r="R97" s="38">
        <v>1432645.14</v>
      </c>
      <c r="S97" s="25">
        <f>IF(PAC!$R97&gt;0,PAC!$R97,PAC!$Q97)</f>
        <v>1432645.14</v>
      </c>
      <c r="T97" s="38" t="s">
        <v>1640</v>
      </c>
      <c r="U97" s="126" t="s">
        <v>1590</v>
      </c>
      <c r="V97" s="126"/>
      <c r="W97" s="127">
        <v>6</v>
      </c>
      <c r="X97" s="127" t="s">
        <v>1714</v>
      </c>
      <c r="Y97" s="123" t="s">
        <v>2505</v>
      </c>
      <c r="Z97" s="128">
        <v>46476</v>
      </c>
      <c r="AA97" s="129">
        <v>2.5</v>
      </c>
      <c r="AB97" s="125" t="s">
        <v>1490</v>
      </c>
      <c r="AC97" s="125" t="s">
        <v>1508</v>
      </c>
      <c r="AD97" s="130"/>
      <c r="AE97" s="125" t="s">
        <v>1843</v>
      </c>
      <c r="AF97" s="125" t="s">
        <v>646</v>
      </c>
      <c r="AG97" s="125" t="s">
        <v>509</v>
      </c>
      <c r="AH97" s="125" t="s">
        <v>988</v>
      </c>
      <c r="AI97" s="125"/>
      <c r="AJ97" s="128"/>
      <c r="AK97" s="125" t="s">
        <v>1147</v>
      </c>
      <c r="AL97" s="125" t="s">
        <v>1079</v>
      </c>
      <c r="AM97" s="125"/>
      <c r="AN97" s="128">
        <v>45897</v>
      </c>
      <c r="AO97" s="128">
        <v>45964</v>
      </c>
      <c r="AP97" s="128">
        <v>46011</v>
      </c>
      <c r="AQ97" s="128">
        <v>46050</v>
      </c>
      <c r="AR97" s="131">
        <v>46476</v>
      </c>
      <c r="AS97" s="131">
        <v>46476</v>
      </c>
      <c r="AT97" s="124" t="s">
        <v>2294</v>
      </c>
      <c r="AU97" s="132" t="s">
        <v>2036</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hidden="1" customHeight="1" thickBot="1" x14ac:dyDescent="0.4">
      <c r="A98" s="96">
        <f t="shared" si="1"/>
        <v>93</v>
      </c>
      <c r="B98" s="111">
        <v>2023</v>
      </c>
      <c r="C98" s="96" t="s">
        <v>605</v>
      </c>
      <c r="D98" s="96" t="s">
        <v>1021</v>
      </c>
      <c r="E98" s="112" t="s">
        <v>1355</v>
      </c>
      <c r="F98" s="96" t="s">
        <v>53</v>
      </c>
      <c r="G98" s="96" t="s">
        <v>503</v>
      </c>
      <c r="H98" s="45" t="s">
        <v>1258</v>
      </c>
      <c r="I98" s="96" t="s">
        <v>1252</v>
      </c>
      <c r="J98" s="96" t="s">
        <v>361</v>
      </c>
      <c r="K98" s="23"/>
      <c r="L98" s="23">
        <v>626014.43000000005</v>
      </c>
      <c r="M98" s="23">
        <v>626014.43000000005</v>
      </c>
      <c r="N98" s="23"/>
      <c r="O98" s="23"/>
      <c r="P98" s="23"/>
      <c r="Q98" s="25">
        <f>SUM(PAC!$M98:$P98)</f>
        <v>626014.43000000005</v>
      </c>
      <c r="R98" s="25">
        <v>410637.61</v>
      </c>
      <c r="S98" s="25">
        <f>IF(PAC!$R98&gt;0,PAC!$R98,PAC!$Q98)</f>
        <v>410637.61</v>
      </c>
      <c r="T98" s="25" t="s">
        <v>1922</v>
      </c>
      <c r="U98" s="113" t="s">
        <v>1590</v>
      </c>
      <c r="V98" s="113"/>
      <c r="W98" s="114">
        <v>4</v>
      </c>
      <c r="X98" s="114" t="s">
        <v>1714</v>
      </c>
      <c r="Y98" s="111" t="s">
        <v>2505</v>
      </c>
      <c r="Z98" s="95">
        <v>46486</v>
      </c>
      <c r="AA98" s="115">
        <v>1</v>
      </c>
      <c r="AB98" s="45" t="s">
        <v>1490</v>
      </c>
      <c r="AC98" s="45" t="s">
        <v>1508</v>
      </c>
      <c r="AD98" s="116"/>
      <c r="AE98" s="45" t="s">
        <v>2007</v>
      </c>
      <c r="AF98" s="45" t="s">
        <v>646</v>
      </c>
      <c r="AG98" s="45" t="s">
        <v>509</v>
      </c>
      <c r="AH98" s="45" t="s">
        <v>988</v>
      </c>
      <c r="AI98" s="45"/>
      <c r="AJ98" s="95"/>
      <c r="AK98" s="45" t="s">
        <v>1162</v>
      </c>
      <c r="AL98" s="45" t="s">
        <v>1282</v>
      </c>
      <c r="AM98" s="45"/>
      <c r="AN98" s="95">
        <v>45946</v>
      </c>
      <c r="AO98" s="95">
        <v>46027</v>
      </c>
      <c r="AP98" s="95">
        <v>46092</v>
      </c>
      <c r="AQ98" s="95">
        <v>46121</v>
      </c>
      <c r="AR98" s="117">
        <v>46486</v>
      </c>
      <c r="AS98" s="117">
        <v>46486</v>
      </c>
      <c r="AT98" s="112" t="s">
        <v>2271</v>
      </c>
      <c r="AU98" s="118" t="s">
        <v>2037</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hidden="1" customHeight="1" thickBot="1" x14ac:dyDescent="0.4">
      <c r="A99" s="96">
        <f t="shared" si="1"/>
        <v>94</v>
      </c>
      <c r="B99" s="123">
        <v>2023</v>
      </c>
      <c r="C99" s="122" t="s">
        <v>605</v>
      </c>
      <c r="D99" s="122" t="s">
        <v>1021</v>
      </c>
      <c r="E99" s="124" t="s">
        <v>1356</v>
      </c>
      <c r="F99" s="122" t="s">
        <v>53</v>
      </c>
      <c r="G99" s="122" t="s">
        <v>503</v>
      </c>
      <c r="H99" s="125" t="s">
        <v>1258</v>
      </c>
      <c r="I99" s="122" t="s">
        <v>1252</v>
      </c>
      <c r="J99" s="122" t="s">
        <v>361</v>
      </c>
      <c r="K99" s="36"/>
      <c r="L99" s="36">
        <v>1733145.57</v>
      </c>
      <c r="M99" s="36">
        <v>1733145.57</v>
      </c>
      <c r="N99" s="36"/>
      <c r="O99" s="36"/>
      <c r="P99" s="36"/>
      <c r="Q99" s="25">
        <f>SUM(PAC!$M99:$P99)</f>
        <v>1733145.57</v>
      </c>
      <c r="R99" s="38">
        <v>1572818.29</v>
      </c>
      <c r="S99" s="25">
        <f>IF(PAC!$R99&gt;0,PAC!$R99,PAC!$Q99)</f>
        <v>1572818.29</v>
      </c>
      <c r="T99" s="38" t="s">
        <v>1604</v>
      </c>
      <c r="U99" s="126" t="s">
        <v>1590</v>
      </c>
      <c r="V99" s="126"/>
      <c r="W99" s="127">
        <v>10</v>
      </c>
      <c r="X99" s="127" t="s">
        <v>1714</v>
      </c>
      <c r="Y99" s="123" t="s">
        <v>2505</v>
      </c>
      <c r="Z99" s="128">
        <v>46329</v>
      </c>
      <c r="AA99" s="129">
        <v>64.33</v>
      </c>
      <c r="AB99" s="125" t="s">
        <v>1490</v>
      </c>
      <c r="AC99" s="125" t="s">
        <v>1718</v>
      </c>
      <c r="AD99" s="130">
        <v>46329</v>
      </c>
      <c r="AE99" s="125" t="s">
        <v>1512</v>
      </c>
      <c r="AF99" s="125" t="s">
        <v>646</v>
      </c>
      <c r="AG99" s="125" t="s">
        <v>509</v>
      </c>
      <c r="AH99" s="125" t="s">
        <v>988</v>
      </c>
      <c r="AI99" s="125"/>
      <c r="AJ99" s="128"/>
      <c r="AK99" s="125" t="s">
        <v>1186</v>
      </c>
      <c r="AL99" s="125" t="s">
        <v>1283</v>
      </c>
      <c r="AM99" s="125"/>
      <c r="AN99" s="128">
        <v>45715</v>
      </c>
      <c r="AO99" s="128">
        <v>45762</v>
      </c>
      <c r="AP99" s="128">
        <v>45812</v>
      </c>
      <c r="AQ99" s="128">
        <v>45901</v>
      </c>
      <c r="AR99" s="131">
        <v>46329</v>
      </c>
      <c r="AS99" s="131">
        <v>46329</v>
      </c>
      <c r="AT99" s="124" t="s">
        <v>2790</v>
      </c>
      <c r="AU99" s="132" t="s">
        <v>2029</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hidden="1" customHeight="1" thickBot="1" x14ac:dyDescent="0.4">
      <c r="A100" s="96">
        <f t="shared" si="1"/>
        <v>95</v>
      </c>
      <c r="B100" s="111">
        <v>2023</v>
      </c>
      <c r="C100" s="96" t="s">
        <v>605</v>
      </c>
      <c r="D100" s="96" t="s">
        <v>1021</v>
      </c>
      <c r="E100" s="112" t="s">
        <v>1357</v>
      </c>
      <c r="F100" s="96" t="s">
        <v>53</v>
      </c>
      <c r="G100" s="96" t="s">
        <v>503</v>
      </c>
      <c r="H100" s="45" t="s">
        <v>1258</v>
      </c>
      <c r="I100" s="96" t="s">
        <v>1252</v>
      </c>
      <c r="J100" s="96" t="s">
        <v>361</v>
      </c>
      <c r="K100" s="23"/>
      <c r="L100" s="23">
        <v>1450240</v>
      </c>
      <c r="M100" s="23">
        <v>1450240</v>
      </c>
      <c r="N100" s="23"/>
      <c r="O100" s="23"/>
      <c r="P100" s="23"/>
      <c r="Q100" s="25">
        <f>SUM(PAC!$M100:$P100)</f>
        <v>1450240</v>
      </c>
      <c r="R100" s="25">
        <v>1504355.24</v>
      </c>
      <c r="S100" s="25">
        <f>IF(PAC!$R100&gt;0,PAC!$R100,PAC!$Q100)</f>
        <v>1504355.24</v>
      </c>
      <c r="T100" s="25" t="s">
        <v>1922</v>
      </c>
      <c r="U100" s="113" t="s">
        <v>1590</v>
      </c>
      <c r="V100" s="113"/>
      <c r="W100" s="114">
        <v>6</v>
      </c>
      <c r="X100" s="114" t="s">
        <v>1714</v>
      </c>
      <c r="Y100" s="111" t="s">
        <v>2505</v>
      </c>
      <c r="Z100" s="95">
        <v>46486</v>
      </c>
      <c r="AA100" s="115">
        <v>1</v>
      </c>
      <c r="AB100" s="45" t="s">
        <v>1490</v>
      </c>
      <c r="AC100" s="45" t="s">
        <v>1508</v>
      </c>
      <c r="AD100" s="116"/>
      <c r="AE100" s="45" t="s">
        <v>2007</v>
      </c>
      <c r="AF100" s="45" t="s">
        <v>646</v>
      </c>
      <c r="AG100" s="45" t="s">
        <v>509</v>
      </c>
      <c r="AH100" s="45" t="s">
        <v>988</v>
      </c>
      <c r="AI100" s="45"/>
      <c r="AJ100" s="95"/>
      <c r="AK100" s="45" t="s">
        <v>1195</v>
      </c>
      <c r="AL100" s="45" t="s">
        <v>1075</v>
      </c>
      <c r="AM100" s="45"/>
      <c r="AN100" s="95">
        <v>45946</v>
      </c>
      <c r="AO100" s="95">
        <v>46027</v>
      </c>
      <c r="AP100" s="95">
        <v>46092</v>
      </c>
      <c r="AQ100" s="95">
        <v>46121</v>
      </c>
      <c r="AR100" s="117">
        <v>46486</v>
      </c>
      <c r="AS100" s="117">
        <v>46486</v>
      </c>
      <c r="AT100" s="112" t="s">
        <v>2272</v>
      </c>
      <c r="AU100" s="118" t="s">
        <v>2037</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hidden="1" customHeight="1" thickBot="1" x14ac:dyDescent="0.4">
      <c r="A101" s="96">
        <f t="shared" si="1"/>
        <v>96</v>
      </c>
      <c r="B101" s="123">
        <v>2023</v>
      </c>
      <c r="C101" s="122" t="s">
        <v>605</v>
      </c>
      <c r="D101" s="122" t="s">
        <v>1021</v>
      </c>
      <c r="E101" s="124" t="s">
        <v>1358</v>
      </c>
      <c r="F101" s="122" t="s">
        <v>53</v>
      </c>
      <c r="G101" s="122" t="s">
        <v>503</v>
      </c>
      <c r="H101" s="125" t="s">
        <v>1258</v>
      </c>
      <c r="I101" s="122" t="s">
        <v>1252</v>
      </c>
      <c r="J101" s="122" t="s">
        <v>361</v>
      </c>
      <c r="K101" s="36"/>
      <c r="L101" s="36">
        <v>3516928.43</v>
      </c>
      <c r="M101" s="36">
        <v>3516928.43</v>
      </c>
      <c r="N101" s="36"/>
      <c r="O101" s="36"/>
      <c r="P101" s="36"/>
      <c r="Q101" s="25">
        <f>SUM(PAC!$M101:$P101)</f>
        <v>3516928.43</v>
      </c>
      <c r="R101" s="38">
        <v>1683980.15</v>
      </c>
      <c r="S101" s="25">
        <f>IF(PAC!$R101&gt;0,PAC!$R101,PAC!$Q101)</f>
        <v>1683980.15</v>
      </c>
      <c r="T101" s="38" t="s">
        <v>1603</v>
      </c>
      <c r="U101" s="126" t="s">
        <v>1590</v>
      </c>
      <c r="V101" s="126"/>
      <c r="W101" s="127">
        <v>10</v>
      </c>
      <c r="X101" s="127" t="s">
        <v>1714</v>
      </c>
      <c r="Y101" s="123" t="s">
        <v>2505</v>
      </c>
      <c r="Z101" s="128">
        <v>46510</v>
      </c>
      <c r="AA101" s="129">
        <v>12.1</v>
      </c>
      <c r="AB101" s="125" t="s">
        <v>1490</v>
      </c>
      <c r="AC101" s="125" t="s">
        <v>1677</v>
      </c>
      <c r="AD101" s="130">
        <v>46510</v>
      </c>
      <c r="AE101" s="125" t="s">
        <v>1438</v>
      </c>
      <c r="AF101" s="125" t="s">
        <v>646</v>
      </c>
      <c r="AG101" s="125" t="s">
        <v>509</v>
      </c>
      <c r="AH101" s="125" t="s">
        <v>988</v>
      </c>
      <c r="AI101" s="125"/>
      <c r="AJ101" s="128"/>
      <c r="AK101" s="125" t="s">
        <v>1232</v>
      </c>
      <c r="AL101" s="125" t="s">
        <v>1081</v>
      </c>
      <c r="AM101" s="125"/>
      <c r="AN101" s="128">
        <v>45715</v>
      </c>
      <c r="AO101" s="128">
        <v>45762</v>
      </c>
      <c r="AP101" s="128">
        <v>45812</v>
      </c>
      <c r="AQ101" s="128">
        <v>45901</v>
      </c>
      <c r="AR101" s="131">
        <v>46510</v>
      </c>
      <c r="AS101" s="131">
        <v>46510</v>
      </c>
      <c r="AT101" s="124" t="s">
        <v>2795</v>
      </c>
      <c r="AU101" s="132" t="s">
        <v>2024</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hidden="1" customHeight="1" thickBot="1" x14ac:dyDescent="0.4">
      <c r="A102" s="96">
        <f t="shared" si="1"/>
        <v>97</v>
      </c>
      <c r="B102" s="111">
        <v>2023</v>
      </c>
      <c r="C102" s="96" t="s">
        <v>605</v>
      </c>
      <c r="D102" s="96" t="s">
        <v>1021</v>
      </c>
      <c r="E102" s="112" t="s">
        <v>1359</v>
      </c>
      <c r="F102" s="96" t="s">
        <v>53</v>
      </c>
      <c r="G102" s="96" t="s">
        <v>503</v>
      </c>
      <c r="H102" s="45" t="s">
        <v>1258</v>
      </c>
      <c r="I102" s="96" t="s">
        <v>1252</v>
      </c>
      <c r="J102" s="96" t="s">
        <v>361</v>
      </c>
      <c r="K102" s="23"/>
      <c r="L102" s="23">
        <v>5943872.5</v>
      </c>
      <c r="M102" s="23">
        <v>5943872.5</v>
      </c>
      <c r="N102" s="23"/>
      <c r="O102" s="23"/>
      <c r="P102" s="23"/>
      <c r="Q102" s="25">
        <f>SUM(PAC!$M102:$P102)</f>
        <v>5943872.5</v>
      </c>
      <c r="R102" s="25">
        <v>3654743.06</v>
      </c>
      <c r="S102" s="25">
        <f>IF(PAC!$R102&gt;0,PAC!$R102,PAC!$Q102)</f>
        <v>3654743.06</v>
      </c>
      <c r="T102" s="25" t="s">
        <v>1922</v>
      </c>
      <c r="U102" s="113" t="s">
        <v>1590</v>
      </c>
      <c r="V102" s="113"/>
      <c r="W102" s="114">
        <v>15</v>
      </c>
      <c r="X102" s="114" t="s">
        <v>1714</v>
      </c>
      <c r="Y102" s="111" t="s">
        <v>2505</v>
      </c>
      <c r="Z102" s="95">
        <v>46486</v>
      </c>
      <c r="AA102" s="115">
        <v>1</v>
      </c>
      <c r="AB102" s="45" t="s">
        <v>1490</v>
      </c>
      <c r="AC102" s="45" t="s">
        <v>1508</v>
      </c>
      <c r="AD102" s="116"/>
      <c r="AE102" s="45" t="s">
        <v>1844</v>
      </c>
      <c r="AF102" s="45" t="s">
        <v>646</v>
      </c>
      <c r="AG102" s="45" t="s">
        <v>509</v>
      </c>
      <c r="AH102" s="45" t="s">
        <v>988</v>
      </c>
      <c r="AI102" s="45"/>
      <c r="AJ102" s="95"/>
      <c r="AK102" s="45" t="s">
        <v>1178</v>
      </c>
      <c r="AL102" s="45" t="s">
        <v>1099</v>
      </c>
      <c r="AM102" s="45"/>
      <c r="AN102" s="95">
        <v>45946</v>
      </c>
      <c r="AO102" s="95">
        <v>46027</v>
      </c>
      <c r="AP102" s="95">
        <v>46092</v>
      </c>
      <c r="AQ102" s="95">
        <v>46121</v>
      </c>
      <c r="AR102" s="117">
        <v>46486</v>
      </c>
      <c r="AS102" s="117">
        <v>46486</v>
      </c>
      <c r="AT102" s="112" t="s">
        <v>2273</v>
      </c>
      <c r="AU102" s="118" t="s">
        <v>2037</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hidden="1" customHeight="1" thickBot="1" x14ac:dyDescent="0.4">
      <c r="A103" s="96">
        <f t="shared" si="1"/>
        <v>98</v>
      </c>
      <c r="B103" s="123">
        <v>2023</v>
      </c>
      <c r="C103" s="122" t="s">
        <v>605</v>
      </c>
      <c r="D103" s="122" t="s">
        <v>1021</v>
      </c>
      <c r="E103" s="124" t="s">
        <v>1575</v>
      </c>
      <c r="F103" s="122" t="s">
        <v>53</v>
      </c>
      <c r="G103" s="122" t="s">
        <v>503</v>
      </c>
      <c r="H103" s="125" t="s">
        <v>1258</v>
      </c>
      <c r="I103" s="122" t="s">
        <v>1252</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2309</v>
      </c>
      <c r="U103" s="126" t="s">
        <v>1590</v>
      </c>
      <c r="V103" s="126"/>
      <c r="W103" s="127">
        <v>16</v>
      </c>
      <c r="X103" s="127" t="s">
        <v>1436</v>
      </c>
      <c r="Y103" s="123" t="s">
        <v>2507</v>
      </c>
      <c r="Z103" s="128"/>
      <c r="AA103" s="129"/>
      <c r="AB103" s="125" t="s">
        <v>1484</v>
      </c>
      <c r="AC103" s="125" t="s">
        <v>2416</v>
      </c>
      <c r="AD103" s="130"/>
      <c r="AE103" s="124" t="s">
        <v>2417</v>
      </c>
      <c r="AF103" s="125" t="s">
        <v>646</v>
      </c>
      <c r="AG103" s="125" t="s">
        <v>509</v>
      </c>
      <c r="AH103" s="125" t="s">
        <v>988</v>
      </c>
      <c r="AI103" s="125"/>
      <c r="AJ103" s="128"/>
      <c r="AK103" s="125" t="s">
        <v>1168</v>
      </c>
      <c r="AL103" s="125" t="s">
        <v>1080</v>
      </c>
      <c r="AM103" s="125"/>
      <c r="AN103" s="128">
        <v>46058</v>
      </c>
      <c r="AO103" s="128">
        <v>46134</v>
      </c>
      <c r="AP103" s="128"/>
      <c r="AQ103" s="128"/>
      <c r="AR103" s="131"/>
      <c r="AS103" s="131"/>
      <c r="AT103" s="124" t="s">
        <v>2503</v>
      </c>
      <c r="AU103" s="132" t="s">
        <v>2311</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hidden="1" customHeight="1" thickBot="1" x14ac:dyDescent="0.4">
      <c r="A104" s="96">
        <f t="shared" si="1"/>
        <v>99</v>
      </c>
      <c r="B104" s="111">
        <v>2023</v>
      </c>
      <c r="C104" s="96" t="s">
        <v>605</v>
      </c>
      <c r="D104" s="96" t="s">
        <v>1021</v>
      </c>
      <c r="E104" s="112" t="s">
        <v>1360</v>
      </c>
      <c r="F104" s="96" t="s">
        <v>53</v>
      </c>
      <c r="G104" s="96" t="s">
        <v>503</v>
      </c>
      <c r="H104" s="45" t="s">
        <v>1258</v>
      </c>
      <c r="I104" s="96" t="s">
        <v>1252</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1640</v>
      </c>
      <c r="U104" s="113" t="s">
        <v>1590</v>
      </c>
      <c r="V104" s="113"/>
      <c r="W104" s="114">
        <v>14</v>
      </c>
      <c r="X104" s="114" t="s">
        <v>1714</v>
      </c>
      <c r="Y104" s="111" t="s">
        <v>2505</v>
      </c>
      <c r="Z104" s="95">
        <v>46476</v>
      </c>
      <c r="AA104" s="115">
        <v>21</v>
      </c>
      <c r="AB104" s="45" t="s">
        <v>1490</v>
      </c>
      <c r="AC104" s="45" t="s">
        <v>1718</v>
      </c>
      <c r="AD104" s="116"/>
      <c r="AE104" s="45" t="s">
        <v>1718</v>
      </c>
      <c r="AF104" s="45" t="s">
        <v>646</v>
      </c>
      <c r="AG104" s="45" t="s">
        <v>509</v>
      </c>
      <c r="AH104" s="45" t="s">
        <v>988</v>
      </c>
      <c r="AI104" s="45"/>
      <c r="AJ104" s="95"/>
      <c r="AK104" s="45" t="s">
        <v>1133</v>
      </c>
      <c r="AL104" s="45" t="s">
        <v>1098</v>
      </c>
      <c r="AM104" s="45"/>
      <c r="AN104" s="95">
        <v>45897</v>
      </c>
      <c r="AO104" s="95">
        <v>45964</v>
      </c>
      <c r="AP104" s="95">
        <v>46011</v>
      </c>
      <c r="AQ104" s="95">
        <v>46050</v>
      </c>
      <c r="AR104" s="117">
        <v>46476</v>
      </c>
      <c r="AS104" s="117">
        <v>46476</v>
      </c>
      <c r="AT104" s="112" t="s">
        <v>2638</v>
      </c>
      <c r="AU104" s="118" t="s">
        <v>2036</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hidden="1" customHeight="1" thickBot="1" x14ac:dyDescent="0.4">
      <c r="A105" s="96">
        <f t="shared" si="1"/>
        <v>100</v>
      </c>
      <c r="B105" s="123">
        <v>2023</v>
      </c>
      <c r="C105" s="122" t="s">
        <v>605</v>
      </c>
      <c r="D105" s="122" t="s">
        <v>1021</v>
      </c>
      <c r="E105" s="124" t="s">
        <v>1361</v>
      </c>
      <c r="F105" s="122" t="s">
        <v>53</v>
      </c>
      <c r="G105" s="122" t="s">
        <v>503</v>
      </c>
      <c r="H105" s="125" t="s">
        <v>1258</v>
      </c>
      <c r="I105" s="122" t="s">
        <v>1252</v>
      </c>
      <c r="J105" s="122" t="s">
        <v>361</v>
      </c>
      <c r="K105" s="36"/>
      <c r="L105" s="36">
        <v>4946217.38</v>
      </c>
      <c r="M105" s="36">
        <v>4946217.38</v>
      </c>
      <c r="N105" s="36"/>
      <c r="O105" s="36"/>
      <c r="P105" s="36"/>
      <c r="Q105" s="25">
        <f>SUM(PAC!$M105:$P105)</f>
        <v>4946217.38</v>
      </c>
      <c r="R105" s="38">
        <v>4676380.28</v>
      </c>
      <c r="S105" s="25">
        <f>IF(PAC!$R105&gt;0,PAC!$R105,PAC!$Q105)</f>
        <v>4676380.28</v>
      </c>
      <c r="T105" s="38" t="s">
        <v>1922</v>
      </c>
      <c r="U105" s="126" t="s">
        <v>1590</v>
      </c>
      <c r="V105" s="126"/>
      <c r="W105" s="127">
        <v>13</v>
      </c>
      <c r="X105" s="127" t="s">
        <v>1714</v>
      </c>
      <c r="Y105" s="123" t="s">
        <v>2505</v>
      </c>
      <c r="Z105" s="128">
        <v>46486</v>
      </c>
      <c r="AA105" s="129">
        <v>11.61</v>
      </c>
      <c r="AB105" s="125" t="s">
        <v>1490</v>
      </c>
      <c r="AC105" s="125" t="s">
        <v>1718</v>
      </c>
      <c r="AD105" s="130"/>
      <c r="AE105" s="125" t="s">
        <v>1843</v>
      </c>
      <c r="AF105" s="125" t="s">
        <v>646</v>
      </c>
      <c r="AG105" s="125" t="s">
        <v>509</v>
      </c>
      <c r="AH105" s="125" t="s">
        <v>988</v>
      </c>
      <c r="AI105" s="125"/>
      <c r="AJ105" s="128"/>
      <c r="AK105" s="125" t="s">
        <v>1179</v>
      </c>
      <c r="AL105" s="125" t="s">
        <v>1100</v>
      </c>
      <c r="AM105" s="125"/>
      <c r="AN105" s="128">
        <v>45946</v>
      </c>
      <c r="AO105" s="128">
        <v>46027</v>
      </c>
      <c r="AP105" s="128">
        <v>46092</v>
      </c>
      <c r="AQ105" s="128">
        <v>46121</v>
      </c>
      <c r="AR105" s="131">
        <v>46486</v>
      </c>
      <c r="AS105" s="131">
        <v>46486</v>
      </c>
      <c r="AT105" s="124" t="s">
        <v>2639</v>
      </c>
      <c r="AU105" s="132" t="s">
        <v>2037</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hidden="1" customHeight="1" thickBot="1" x14ac:dyDescent="0.4">
      <c r="A106" s="96">
        <f t="shared" si="1"/>
        <v>101</v>
      </c>
      <c r="B106" s="111">
        <v>2023</v>
      </c>
      <c r="C106" s="96" t="s">
        <v>605</v>
      </c>
      <c r="D106" s="96" t="s">
        <v>1021</v>
      </c>
      <c r="E106" s="112" t="s">
        <v>1362</v>
      </c>
      <c r="F106" s="96" t="s">
        <v>53</v>
      </c>
      <c r="G106" s="96" t="s">
        <v>503</v>
      </c>
      <c r="H106" s="45" t="s">
        <v>1258</v>
      </c>
      <c r="I106" s="96" t="s">
        <v>1252</v>
      </c>
      <c r="J106" s="96" t="s">
        <v>361</v>
      </c>
      <c r="K106" s="23"/>
      <c r="L106" s="23">
        <v>1450240</v>
      </c>
      <c r="M106" s="23">
        <v>1450240</v>
      </c>
      <c r="N106" s="23"/>
      <c r="O106" s="23"/>
      <c r="P106" s="23"/>
      <c r="Q106" s="25">
        <f>SUM(PAC!$M106:$P106)</f>
        <v>1450240</v>
      </c>
      <c r="R106" s="25">
        <v>2501249.94</v>
      </c>
      <c r="S106" s="25">
        <f>IF(PAC!$R106&gt;0,PAC!$R106,PAC!$Q106)</f>
        <v>2501249.94</v>
      </c>
      <c r="T106" s="25" t="s">
        <v>1607</v>
      </c>
      <c r="U106" s="113" t="s">
        <v>1590</v>
      </c>
      <c r="V106" s="113"/>
      <c r="W106" s="114">
        <v>6</v>
      </c>
      <c r="X106" s="114" t="s">
        <v>1714</v>
      </c>
      <c r="Y106" s="111" t="s">
        <v>2505</v>
      </c>
      <c r="Z106" s="95">
        <v>46569</v>
      </c>
      <c r="AA106" s="115">
        <v>24.95</v>
      </c>
      <c r="AB106" s="45" t="s">
        <v>1490</v>
      </c>
      <c r="AC106" s="45" t="s">
        <v>1718</v>
      </c>
      <c r="AD106" s="116">
        <v>46569</v>
      </c>
      <c r="AE106" s="45" t="s">
        <v>1512</v>
      </c>
      <c r="AF106" s="45" t="s">
        <v>647</v>
      </c>
      <c r="AG106" s="45" t="s">
        <v>510</v>
      </c>
      <c r="AH106" s="45" t="s">
        <v>988</v>
      </c>
      <c r="AI106" s="45"/>
      <c r="AJ106" s="95"/>
      <c r="AK106" s="45" t="s">
        <v>1150</v>
      </c>
      <c r="AL106" s="45" t="s">
        <v>1205</v>
      </c>
      <c r="AM106" s="45"/>
      <c r="AN106" s="95">
        <v>45787</v>
      </c>
      <c r="AO106" s="95">
        <v>45835</v>
      </c>
      <c r="AP106" s="95">
        <v>45911</v>
      </c>
      <c r="AQ106" s="95">
        <v>45931</v>
      </c>
      <c r="AR106" s="117">
        <v>46569</v>
      </c>
      <c r="AS106" s="117">
        <v>46569</v>
      </c>
      <c r="AT106" s="138" t="s">
        <v>2626</v>
      </c>
      <c r="AU106" s="118" t="s">
        <v>2030</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hidden="1" customHeight="1" thickBot="1" x14ac:dyDescent="0.4">
      <c r="A107" s="96">
        <f t="shared" si="1"/>
        <v>102</v>
      </c>
      <c r="B107" s="123">
        <v>2023</v>
      </c>
      <c r="C107" s="122" t="s">
        <v>605</v>
      </c>
      <c r="D107" s="122" t="s">
        <v>1021</v>
      </c>
      <c r="E107" s="124" t="s">
        <v>1363</v>
      </c>
      <c r="F107" s="122" t="s">
        <v>53</v>
      </c>
      <c r="G107" s="122" t="s">
        <v>503</v>
      </c>
      <c r="H107" s="125" t="s">
        <v>1258</v>
      </c>
      <c r="I107" s="122" t="s">
        <v>1252</v>
      </c>
      <c r="J107" s="122" t="s">
        <v>361</v>
      </c>
      <c r="K107" s="36"/>
      <c r="L107" s="36">
        <v>1428683.24</v>
      </c>
      <c r="M107" s="36">
        <v>1428683.24</v>
      </c>
      <c r="N107" s="36"/>
      <c r="O107" s="36"/>
      <c r="P107" s="36"/>
      <c r="Q107" s="25">
        <f>SUM(PAC!$M107:$P107)</f>
        <v>1428683.24</v>
      </c>
      <c r="R107" s="38">
        <v>937293.53</v>
      </c>
      <c r="S107" s="25">
        <f>IF(PAC!$R107&gt;0,PAC!$R107,PAC!$Q107)</f>
        <v>937293.53</v>
      </c>
      <c r="T107" s="38" t="s">
        <v>1895</v>
      </c>
      <c r="U107" s="126" t="s">
        <v>1590</v>
      </c>
      <c r="V107" s="126"/>
      <c r="W107" s="127">
        <v>6</v>
      </c>
      <c r="X107" s="127" t="s">
        <v>1714</v>
      </c>
      <c r="Y107" s="123" t="s">
        <v>2505</v>
      </c>
      <c r="Z107" s="128">
        <v>46431</v>
      </c>
      <c r="AA107" s="129">
        <v>3</v>
      </c>
      <c r="AB107" s="125" t="s">
        <v>1490</v>
      </c>
      <c r="AC107" s="125" t="s">
        <v>1718</v>
      </c>
      <c r="AD107" s="130"/>
      <c r="AE107" s="125" t="s">
        <v>1844</v>
      </c>
      <c r="AF107" s="125" t="s">
        <v>647</v>
      </c>
      <c r="AG107" s="125" t="s">
        <v>510</v>
      </c>
      <c r="AH107" s="125" t="s">
        <v>988</v>
      </c>
      <c r="AI107" s="125"/>
      <c r="AJ107" s="128"/>
      <c r="AK107" s="125" t="s">
        <v>1142</v>
      </c>
      <c r="AL107" s="125" t="s">
        <v>1103</v>
      </c>
      <c r="AM107" s="125"/>
      <c r="AN107" s="128">
        <v>45945</v>
      </c>
      <c r="AO107" s="128">
        <v>46014</v>
      </c>
      <c r="AP107" s="128">
        <v>46065</v>
      </c>
      <c r="AQ107" s="128">
        <v>46125</v>
      </c>
      <c r="AR107" s="131">
        <v>46431</v>
      </c>
      <c r="AS107" s="131">
        <v>46431</v>
      </c>
      <c r="AT107" s="124" t="s">
        <v>2389</v>
      </c>
      <c r="AU107" s="132" t="s">
        <v>2038</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hidden="1" customHeight="1" thickBot="1" x14ac:dyDescent="0.4">
      <c r="A108" s="96">
        <f t="shared" si="1"/>
        <v>103</v>
      </c>
      <c r="B108" s="111">
        <v>2023</v>
      </c>
      <c r="C108" s="96" t="s">
        <v>605</v>
      </c>
      <c r="D108" s="96" t="s">
        <v>1021</v>
      </c>
      <c r="E108" s="112" t="s">
        <v>1364</v>
      </c>
      <c r="F108" s="96" t="s">
        <v>53</v>
      </c>
      <c r="G108" s="96" t="s">
        <v>503</v>
      </c>
      <c r="H108" s="45" t="s">
        <v>1258</v>
      </c>
      <c r="I108" s="96" t="s">
        <v>1252</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1607</v>
      </c>
      <c r="U108" s="113" t="s">
        <v>1590</v>
      </c>
      <c r="V108" s="113"/>
      <c r="W108" s="114">
        <v>12</v>
      </c>
      <c r="X108" s="114" t="s">
        <v>1714</v>
      </c>
      <c r="Y108" s="111" t="s">
        <v>2505</v>
      </c>
      <c r="Z108" s="95">
        <v>46614</v>
      </c>
      <c r="AA108" s="115">
        <v>2</v>
      </c>
      <c r="AB108" s="45" t="s">
        <v>1490</v>
      </c>
      <c r="AC108" s="45" t="s">
        <v>1508</v>
      </c>
      <c r="AD108" s="116"/>
      <c r="AE108" s="45" t="s">
        <v>1843</v>
      </c>
      <c r="AF108" s="45" t="s">
        <v>647</v>
      </c>
      <c r="AG108" s="45" t="s">
        <v>510</v>
      </c>
      <c r="AH108" s="45" t="s">
        <v>988</v>
      </c>
      <c r="AI108" s="45"/>
      <c r="AJ108" s="95"/>
      <c r="AK108" s="45" t="s">
        <v>1197</v>
      </c>
      <c r="AL108" s="45" t="s">
        <v>1125</v>
      </c>
      <c r="AM108" s="45"/>
      <c r="AN108" s="95">
        <v>45972</v>
      </c>
      <c r="AO108" s="95">
        <v>46002</v>
      </c>
      <c r="AP108" s="95">
        <v>46078</v>
      </c>
      <c r="AQ108" s="95">
        <v>46125</v>
      </c>
      <c r="AR108" s="117">
        <v>46614</v>
      </c>
      <c r="AS108" s="117">
        <v>46614</v>
      </c>
      <c r="AT108" s="112" t="s">
        <v>2724</v>
      </c>
      <c r="AU108" s="118" t="s">
        <v>2027</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hidden="1" customHeight="1" thickBot="1" x14ac:dyDescent="0.4">
      <c r="A109" s="96">
        <f t="shared" si="1"/>
        <v>104</v>
      </c>
      <c r="B109" s="123">
        <v>2023</v>
      </c>
      <c r="C109" s="122" t="s">
        <v>605</v>
      </c>
      <c r="D109" s="122" t="s">
        <v>1021</v>
      </c>
      <c r="E109" s="124" t="s">
        <v>1365</v>
      </c>
      <c r="F109" s="122" t="s">
        <v>53</v>
      </c>
      <c r="G109" s="122" t="s">
        <v>503</v>
      </c>
      <c r="H109" s="125" t="s">
        <v>1258</v>
      </c>
      <c r="I109" s="122" t="s">
        <v>1252</v>
      </c>
      <c r="J109" s="122" t="s">
        <v>361</v>
      </c>
      <c r="K109" s="36"/>
      <c r="L109" s="36">
        <v>1491609.95</v>
      </c>
      <c r="M109" s="36">
        <v>1491609.95</v>
      </c>
      <c r="N109" s="36"/>
      <c r="O109" s="36"/>
      <c r="P109" s="36"/>
      <c r="Q109" s="25">
        <f>SUM(PAC!$M109:$P109)</f>
        <v>1491609.95</v>
      </c>
      <c r="R109" s="38">
        <v>2353178.33</v>
      </c>
      <c r="S109" s="25">
        <f>IF(PAC!$R109&gt;0,PAC!$R109,PAC!$Q109)</f>
        <v>2353178.33</v>
      </c>
      <c r="T109" s="38" t="s">
        <v>1607</v>
      </c>
      <c r="U109" s="126" t="s">
        <v>1590</v>
      </c>
      <c r="V109" s="126"/>
      <c r="W109" s="127">
        <v>11</v>
      </c>
      <c r="X109" s="127" t="s">
        <v>1714</v>
      </c>
      <c r="Y109" s="123" t="s">
        <v>2505</v>
      </c>
      <c r="Z109" s="128">
        <v>46614</v>
      </c>
      <c r="AA109" s="129">
        <v>10.5</v>
      </c>
      <c r="AB109" s="125" t="s">
        <v>1490</v>
      </c>
      <c r="AC109" s="125" t="s">
        <v>1718</v>
      </c>
      <c r="AD109" s="130"/>
      <c r="AE109" s="125" t="s">
        <v>1718</v>
      </c>
      <c r="AF109" s="125" t="s">
        <v>647</v>
      </c>
      <c r="AG109" s="125" t="s">
        <v>510</v>
      </c>
      <c r="AH109" s="125" t="s">
        <v>988</v>
      </c>
      <c r="AI109" s="125"/>
      <c r="AJ109" s="128"/>
      <c r="AK109" s="125" t="s">
        <v>1196</v>
      </c>
      <c r="AL109" s="125" t="s">
        <v>1123</v>
      </c>
      <c r="AM109" s="125"/>
      <c r="AN109" s="128">
        <v>45972</v>
      </c>
      <c r="AO109" s="128">
        <v>46002</v>
      </c>
      <c r="AP109" s="128">
        <v>46078</v>
      </c>
      <c r="AQ109" s="128">
        <v>46125</v>
      </c>
      <c r="AR109" s="131">
        <v>46614</v>
      </c>
      <c r="AS109" s="131">
        <v>46614</v>
      </c>
      <c r="AT109" s="124" t="s">
        <v>2725</v>
      </c>
      <c r="AU109" s="132" t="s">
        <v>2028</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hidden="1" customHeight="1" thickBot="1" x14ac:dyDescent="0.4">
      <c r="A110" s="96">
        <f t="shared" si="1"/>
        <v>105</v>
      </c>
      <c r="B110" s="111">
        <v>2023</v>
      </c>
      <c r="C110" s="96" t="s">
        <v>605</v>
      </c>
      <c r="D110" s="96" t="s">
        <v>1021</v>
      </c>
      <c r="E110" s="112" t="s">
        <v>1366</v>
      </c>
      <c r="F110" s="96" t="s">
        <v>53</v>
      </c>
      <c r="G110" s="96" t="s">
        <v>503</v>
      </c>
      <c r="H110" s="45" t="s">
        <v>1258</v>
      </c>
      <c r="I110" s="96" t="s">
        <v>1252</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1607</v>
      </c>
      <c r="U110" s="113" t="s">
        <v>1590</v>
      </c>
      <c r="V110" s="113"/>
      <c r="W110" s="114">
        <v>12</v>
      </c>
      <c r="X110" s="114" t="s">
        <v>1714</v>
      </c>
      <c r="Y110" s="111" t="s">
        <v>2505</v>
      </c>
      <c r="Z110" s="95">
        <v>46569</v>
      </c>
      <c r="AA110" s="115">
        <v>17.3</v>
      </c>
      <c r="AB110" s="45" t="s">
        <v>1490</v>
      </c>
      <c r="AC110" s="45" t="s">
        <v>1718</v>
      </c>
      <c r="AD110" s="116">
        <v>46569</v>
      </c>
      <c r="AE110" s="45" t="s">
        <v>1512</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2627</v>
      </c>
      <c r="AU110" s="118" t="s">
        <v>2030</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hidden="1" customHeight="1" thickBot="1" x14ac:dyDescent="0.4">
      <c r="A111" s="96">
        <f t="shared" si="1"/>
        <v>106</v>
      </c>
      <c r="B111" s="123">
        <v>2023</v>
      </c>
      <c r="C111" s="122" t="s">
        <v>605</v>
      </c>
      <c r="D111" s="122" t="s">
        <v>1021</v>
      </c>
      <c r="E111" s="124" t="s">
        <v>1367</v>
      </c>
      <c r="F111" s="122" t="s">
        <v>53</v>
      </c>
      <c r="G111" s="122" t="s">
        <v>503</v>
      </c>
      <c r="H111" s="125" t="s">
        <v>1258</v>
      </c>
      <c r="I111" s="122" t="s">
        <v>1252</v>
      </c>
      <c r="J111" s="122" t="s">
        <v>361</v>
      </c>
      <c r="K111" s="36"/>
      <c r="L111" s="36">
        <v>3716696.91</v>
      </c>
      <c r="M111" s="36">
        <v>3716696.91</v>
      </c>
      <c r="N111" s="36"/>
      <c r="O111" s="36"/>
      <c r="P111" s="36"/>
      <c r="Q111" s="25">
        <f>SUM(PAC!$M111:$P111)</f>
        <v>3716696.91</v>
      </c>
      <c r="R111" s="38">
        <v>1804342.57</v>
      </c>
      <c r="S111" s="25">
        <f>IF(PAC!$R111&gt;0,PAC!$R111,PAC!$Q111)</f>
        <v>1804342.57</v>
      </c>
      <c r="T111" s="38" t="s">
        <v>1972</v>
      </c>
      <c r="U111" s="126" t="s">
        <v>1590</v>
      </c>
      <c r="V111" s="126"/>
      <c r="W111" s="127">
        <v>10</v>
      </c>
      <c r="X111" s="127" t="s">
        <v>1714</v>
      </c>
      <c r="Y111" s="123" t="s">
        <v>2505</v>
      </c>
      <c r="Z111" s="128">
        <v>46526</v>
      </c>
      <c r="AA111" s="129">
        <v>1</v>
      </c>
      <c r="AB111" s="125" t="s">
        <v>1490</v>
      </c>
      <c r="AC111" s="125" t="s">
        <v>1508</v>
      </c>
      <c r="AD111" s="130"/>
      <c r="AE111" s="124" t="s">
        <v>1844</v>
      </c>
      <c r="AF111" s="125" t="s">
        <v>647</v>
      </c>
      <c r="AG111" s="125" t="s">
        <v>510</v>
      </c>
      <c r="AH111" s="125" t="s">
        <v>988</v>
      </c>
      <c r="AI111" s="125"/>
      <c r="AJ111" s="128"/>
      <c r="AK111" s="125" t="s">
        <v>1187</v>
      </c>
      <c r="AL111" s="125" t="s">
        <v>1209</v>
      </c>
      <c r="AM111" s="125"/>
      <c r="AN111" s="128">
        <v>45890</v>
      </c>
      <c r="AO111" s="128">
        <v>45958</v>
      </c>
      <c r="AP111" s="128">
        <v>46112</v>
      </c>
      <c r="AQ111" s="128">
        <v>46157</v>
      </c>
      <c r="AR111" s="131">
        <v>46526</v>
      </c>
      <c r="AS111" s="131">
        <v>46526</v>
      </c>
      <c r="AT111" s="124" t="s">
        <v>2689</v>
      </c>
      <c r="AU111" s="132" t="s">
        <v>2112</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hidden="1" customHeight="1" thickBot="1" x14ac:dyDescent="0.4">
      <c r="A112" s="96">
        <f t="shared" si="1"/>
        <v>107</v>
      </c>
      <c r="B112" s="111">
        <v>2023</v>
      </c>
      <c r="C112" s="96" t="s">
        <v>605</v>
      </c>
      <c r="D112" s="96" t="s">
        <v>1021</v>
      </c>
      <c r="E112" s="112" t="s">
        <v>1368</v>
      </c>
      <c r="F112" s="96" t="s">
        <v>53</v>
      </c>
      <c r="G112" s="96" t="s">
        <v>503</v>
      </c>
      <c r="H112" s="45" t="s">
        <v>1258</v>
      </c>
      <c r="I112" s="96" t="s">
        <v>1252</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1607</v>
      </c>
      <c r="U112" s="113" t="s">
        <v>1590</v>
      </c>
      <c r="V112" s="113"/>
      <c r="W112" s="114">
        <v>19</v>
      </c>
      <c r="X112" s="114" t="s">
        <v>1714</v>
      </c>
      <c r="Y112" s="111" t="s">
        <v>2505</v>
      </c>
      <c r="Z112" s="95">
        <v>46569</v>
      </c>
      <c r="AA112" s="115">
        <v>24.2</v>
      </c>
      <c r="AB112" s="45" t="s">
        <v>1490</v>
      </c>
      <c r="AC112" s="45" t="s">
        <v>1718</v>
      </c>
      <c r="AD112" s="116">
        <v>46569</v>
      </c>
      <c r="AE112" s="45" t="s">
        <v>1512</v>
      </c>
      <c r="AF112" s="45" t="s">
        <v>647</v>
      </c>
      <c r="AG112" s="45" t="s">
        <v>510</v>
      </c>
      <c r="AH112" s="45" t="s">
        <v>988</v>
      </c>
      <c r="AI112" s="45"/>
      <c r="AJ112" s="95"/>
      <c r="AK112" s="45" t="s">
        <v>1174</v>
      </c>
      <c r="AL112" s="45" t="s">
        <v>1284</v>
      </c>
      <c r="AM112" s="45"/>
      <c r="AN112" s="95">
        <v>45787</v>
      </c>
      <c r="AO112" s="95">
        <v>45835</v>
      </c>
      <c r="AP112" s="95">
        <v>45911</v>
      </c>
      <c r="AQ112" s="95">
        <v>45931</v>
      </c>
      <c r="AR112" s="117">
        <v>46569</v>
      </c>
      <c r="AS112" s="117">
        <v>46569</v>
      </c>
      <c r="AT112" s="112" t="s">
        <v>2729</v>
      </c>
      <c r="AU112" s="118" t="s">
        <v>2030</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hidden="1" customHeight="1" thickBot="1" x14ac:dyDescent="0.4">
      <c r="A113" s="96">
        <f t="shared" si="1"/>
        <v>108</v>
      </c>
      <c r="B113" s="123">
        <v>2023</v>
      </c>
      <c r="C113" s="122" t="s">
        <v>605</v>
      </c>
      <c r="D113" s="122" t="s">
        <v>1021</v>
      </c>
      <c r="E113" s="124" t="s">
        <v>1369</v>
      </c>
      <c r="F113" s="122" t="s">
        <v>53</v>
      </c>
      <c r="G113" s="122" t="s">
        <v>503</v>
      </c>
      <c r="H113" s="125" t="s">
        <v>1258</v>
      </c>
      <c r="I113" s="122" t="s">
        <v>1252</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1972</v>
      </c>
      <c r="U113" s="126" t="s">
        <v>1590</v>
      </c>
      <c r="V113" s="126"/>
      <c r="W113" s="127">
        <v>17</v>
      </c>
      <c r="X113" s="127" t="s">
        <v>1714</v>
      </c>
      <c r="Y113" s="123" t="s">
        <v>2505</v>
      </c>
      <c r="Z113" s="128">
        <v>46526</v>
      </c>
      <c r="AA113" s="129">
        <v>1</v>
      </c>
      <c r="AB113" s="125" t="s">
        <v>1490</v>
      </c>
      <c r="AC113" s="125" t="s">
        <v>1508</v>
      </c>
      <c r="AD113" s="130"/>
      <c r="AE113" s="124" t="s">
        <v>1843</v>
      </c>
      <c r="AF113" s="125" t="s">
        <v>647</v>
      </c>
      <c r="AG113" s="125" t="s">
        <v>510</v>
      </c>
      <c r="AH113" s="125" t="s">
        <v>988</v>
      </c>
      <c r="AI113" s="125"/>
      <c r="AJ113" s="128"/>
      <c r="AK113" s="125" t="s">
        <v>1175</v>
      </c>
      <c r="AL113" s="125" t="s">
        <v>1206</v>
      </c>
      <c r="AM113" s="125"/>
      <c r="AN113" s="128">
        <v>45890</v>
      </c>
      <c r="AO113" s="128">
        <v>45958</v>
      </c>
      <c r="AP113" s="128">
        <v>46112</v>
      </c>
      <c r="AQ113" s="128">
        <v>46157</v>
      </c>
      <c r="AR113" s="131">
        <v>46526</v>
      </c>
      <c r="AS113" s="131">
        <v>46526</v>
      </c>
      <c r="AT113" s="124" t="s">
        <v>2690</v>
      </c>
      <c r="AU113" s="132" t="s">
        <v>2112</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hidden="1" customHeight="1" thickBot="1" x14ac:dyDescent="0.4">
      <c r="A114" s="96">
        <f t="shared" si="1"/>
        <v>109</v>
      </c>
      <c r="B114" s="111">
        <v>2023</v>
      </c>
      <c r="C114" s="96" t="s">
        <v>605</v>
      </c>
      <c r="D114" s="96" t="s">
        <v>1021</v>
      </c>
      <c r="E114" s="112" t="s">
        <v>1370</v>
      </c>
      <c r="F114" s="96" t="s">
        <v>53</v>
      </c>
      <c r="G114" s="96" t="s">
        <v>503</v>
      </c>
      <c r="H114" s="45" t="s">
        <v>1258</v>
      </c>
      <c r="I114" s="96" t="s">
        <v>1252</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1972</v>
      </c>
      <c r="U114" s="113" t="s">
        <v>1590</v>
      </c>
      <c r="V114" s="113"/>
      <c r="W114" s="114">
        <v>8</v>
      </c>
      <c r="X114" s="114" t="s">
        <v>1714</v>
      </c>
      <c r="Y114" s="111" t="s">
        <v>2505</v>
      </c>
      <c r="Z114" s="95">
        <v>46526</v>
      </c>
      <c r="AA114" s="115">
        <v>1</v>
      </c>
      <c r="AB114" s="45" t="s">
        <v>1490</v>
      </c>
      <c r="AC114" s="45" t="s">
        <v>1508</v>
      </c>
      <c r="AD114" s="116"/>
      <c r="AE114" s="112" t="s">
        <v>1844</v>
      </c>
      <c r="AF114" s="45" t="s">
        <v>647</v>
      </c>
      <c r="AG114" s="45" t="s">
        <v>510</v>
      </c>
      <c r="AH114" s="45" t="s">
        <v>988</v>
      </c>
      <c r="AI114" s="45"/>
      <c r="AJ114" s="95"/>
      <c r="AK114" s="45" t="s">
        <v>1198</v>
      </c>
      <c r="AL114" s="45" t="s">
        <v>1124</v>
      </c>
      <c r="AM114" s="45"/>
      <c r="AN114" s="95">
        <v>45890</v>
      </c>
      <c r="AO114" s="95">
        <v>45958</v>
      </c>
      <c r="AP114" s="95">
        <v>46112</v>
      </c>
      <c r="AQ114" s="95">
        <v>46157</v>
      </c>
      <c r="AR114" s="117">
        <v>46526</v>
      </c>
      <c r="AS114" s="117">
        <v>46526</v>
      </c>
      <c r="AT114" s="112" t="s">
        <v>2691</v>
      </c>
      <c r="AU114" s="118" t="s">
        <v>2112</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hidden="1" customHeight="1" thickBot="1" x14ac:dyDescent="0.4">
      <c r="A115" s="96">
        <f t="shared" si="1"/>
        <v>110</v>
      </c>
      <c r="B115" s="123">
        <v>2023</v>
      </c>
      <c r="C115" s="122" t="s">
        <v>605</v>
      </c>
      <c r="D115" s="122" t="s">
        <v>1021</v>
      </c>
      <c r="E115" s="124" t="s">
        <v>1371</v>
      </c>
      <c r="F115" s="122" t="s">
        <v>53</v>
      </c>
      <c r="G115" s="122" t="s">
        <v>503</v>
      </c>
      <c r="H115" s="125" t="s">
        <v>1258</v>
      </c>
      <c r="I115" s="122" t="s">
        <v>1252</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1972</v>
      </c>
      <c r="U115" s="126" t="s">
        <v>1590</v>
      </c>
      <c r="V115" s="126"/>
      <c r="W115" s="127">
        <v>4</v>
      </c>
      <c r="X115" s="127" t="s">
        <v>1714</v>
      </c>
      <c r="Y115" s="123" t="s">
        <v>2505</v>
      </c>
      <c r="Z115" s="128">
        <v>46526</v>
      </c>
      <c r="AA115" s="129">
        <v>82</v>
      </c>
      <c r="AB115" s="125" t="s">
        <v>1490</v>
      </c>
      <c r="AC115" s="125" t="s">
        <v>1843</v>
      </c>
      <c r="AD115" s="130"/>
      <c r="AE115" s="124" t="s">
        <v>1844</v>
      </c>
      <c r="AF115" s="125" t="s">
        <v>647</v>
      </c>
      <c r="AG115" s="125" t="s">
        <v>510</v>
      </c>
      <c r="AH115" s="125" t="s">
        <v>988</v>
      </c>
      <c r="AI115" s="125"/>
      <c r="AJ115" s="128"/>
      <c r="AK115" s="125" t="s">
        <v>1141</v>
      </c>
      <c r="AL115" s="125" t="s">
        <v>1102</v>
      </c>
      <c r="AM115" s="125"/>
      <c r="AN115" s="128">
        <v>45890</v>
      </c>
      <c r="AO115" s="128">
        <v>45958</v>
      </c>
      <c r="AP115" s="128">
        <v>46112</v>
      </c>
      <c r="AQ115" s="128">
        <v>46157</v>
      </c>
      <c r="AR115" s="131">
        <v>46526</v>
      </c>
      <c r="AS115" s="131">
        <v>46526</v>
      </c>
      <c r="AT115" s="124" t="s">
        <v>2628</v>
      </c>
      <c r="AU115" s="132" t="s">
        <v>2112</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hidden="1" customHeight="1" thickBot="1" x14ac:dyDescent="0.4">
      <c r="A116" s="96">
        <f t="shared" si="1"/>
        <v>111</v>
      </c>
      <c r="B116" s="111">
        <v>2023</v>
      </c>
      <c r="C116" s="96" t="s">
        <v>605</v>
      </c>
      <c r="D116" s="96" t="s">
        <v>1021</v>
      </c>
      <c r="E116" s="112" t="s">
        <v>1372</v>
      </c>
      <c r="F116" s="96" t="s">
        <v>53</v>
      </c>
      <c r="G116" s="96" t="s">
        <v>503</v>
      </c>
      <c r="H116" s="45" t="s">
        <v>1258</v>
      </c>
      <c r="I116" s="96" t="s">
        <v>1252</v>
      </c>
      <c r="J116" s="96" t="s">
        <v>361</v>
      </c>
      <c r="K116" s="23"/>
      <c r="L116" s="23">
        <v>2520152.5</v>
      </c>
      <c r="M116" s="23">
        <v>2520152.5</v>
      </c>
      <c r="N116" s="23"/>
      <c r="O116" s="23"/>
      <c r="P116" s="23"/>
      <c r="Q116" s="25">
        <f>SUM(PAC!$M116:$P116)</f>
        <v>2520152.5</v>
      </c>
      <c r="R116" s="25">
        <v>1775227.74</v>
      </c>
      <c r="S116" s="25">
        <f>IF(PAC!$R116&gt;0,PAC!$R116,PAC!$Q116)</f>
        <v>1775227.74</v>
      </c>
      <c r="T116" s="25" t="s">
        <v>1895</v>
      </c>
      <c r="U116" s="113" t="s">
        <v>1590</v>
      </c>
      <c r="V116" s="113"/>
      <c r="W116" s="114">
        <v>8</v>
      </c>
      <c r="X116" s="114" t="s">
        <v>1714</v>
      </c>
      <c r="Y116" s="111" t="s">
        <v>2505</v>
      </c>
      <c r="Z116" s="95">
        <v>46431</v>
      </c>
      <c r="AA116" s="115">
        <v>3</v>
      </c>
      <c r="AB116" s="45" t="s">
        <v>1490</v>
      </c>
      <c r="AC116" s="45" t="s">
        <v>1718</v>
      </c>
      <c r="AD116" s="116"/>
      <c r="AE116" s="45" t="s">
        <v>1718</v>
      </c>
      <c r="AF116" s="45" t="s">
        <v>647</v>
      </c>
      <c r="AG116" s="45" t="s">
        <v>510</v>
      </c>
      <c r="AH116" s="45" t="s">
        <v>988</v>
      </c>
      <c r="AI116" s="45"/>
      <c r="AJ116" s="95"/>
      <c r="AK116" s="45" t="s">
        <v>1189</v>
      </c>
      <c r="AL116" s="45" t="s">
        <v>1213</v>
      </c>
      <c r="AM116" s="45"/>
      <c r="AN116" s="95">
        <v>45945</v>
      </c>
      <c r="AO116" s="95">
        <v>46014</v>
      </c>
      <c r="AP116" s="95">
        <v>46065</v>
      </c>
      <c r="AQ116" s="95">
        <v>46125</v>
      </c>
      <c r="AR116" s="117">
        <v>46431</v>
      </c>
      <c r="AS116" s="117">
        <v>46431</v>
      </c>
      <c r="AT116" s="112" t="s">
        <v>2390</v>
      </c>
      <c r="AU116" s="118" t="s">
        <v>2038</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hidden="1" customHeight="1" thickBot="1" x14ac:dyDescent="0.4">
      <c r="A117" s="96">
        <f t="shared" si="1"/>
        <v>112</v>
      </c>
      <c r="B117" s="123">
        <v>2023</v>
      </c>
      <c r="C117" s="122" t="s">
        <v>605</v>
      </c>
      <c r="D117" s="122" t="s">
        <v>1021</v>
      </c>
      <c r="E117" s="124" t="s">
        <v>1373</v>
      </c>
      <c r="F117" s="122" t="s">
        <v>53</v>
      </c>
      <c r="G117" s="122" t="s">
        <v>503</v>
      </c>
      <c r="H117" s="125" t="s">
        <v>1258</v>
      </c>
      <c r="I117" s="122" t="s">
        <v>1252</v>
      </c>
      <c r="J117" s="122" t="s">
        <v>361</v>
      </c>
      <c r="K117" s="36"/>
      <c r="L117" s="36">
        <v>1509679.58</v>
      </c>
      <c r="M117" s="36">
        <v>1509679.58</v>
      </c>
      <c r="N117" s="36"/>
      <c r="O117" s="36"/>
      <c r="P117" s="36"/>
      <c r="Q117" s="25">
        <f>SUM(PAC!$M117:$P117)</f>
        <v>1509679.58</v>
      </c>
      <c r="R117" s="38">
        <v>2691657.2</v>
      </c>
      <c r="S117" s="25">
        <f>IF(PAC!$R117&gt;0,PAC!$R117,PAC!$Q117)</f>
        <v>2691657.2</v>
      </c>
      <c r="T117" s="38" t="s">
        <v>1895</v>
      </c>
      <c r="U117" s="126" t="s">
        <v>1590</v>
      </c>
      <c r="V117" s="126"/>
      <c r="W117" s="127">
        <v>6</v>
      </c>
      <c r="X117" s="127" t="s">
        <v>1714</v>
      </c>
      <c r="Y117" s="123" t="s">
        <v>2505</v>
      </c>
      <c r="Z117" s="128">
        <v>46431</v>
      </c>
      <c r="AA117" s="129">
        <v>2</v>
      </c>
      <c r="AB117" s="125" t="s">
        <v>1490</v>
      </c>
      <c r="AC117" s="125" t="s">
        <v>1508</v>
      </c>
      <c r="AD117" s="130"/>
      <c r="AE117" s="125" t="s">
        <v>1843</v>
      </c>
      <c r="AF117" s="125" t="s">
        <v>647</v>
      </c>
      <c r="AG117" s="125" t="s">
        <v>510</v>
      </c>
      <c r="AH117" s="125" t="s">
        <v>988</v>
      </c>
      <c r="AI117" s="125"/>
      <c r="AJ117" s="128"/>
      <c r="AK117" s="125" t="s">
        <v>1130</v>
      </c>
      <c r="AL117" s="125" t="s">
        <v>1204</v>
      </c>
      <c r="AM117" s="125"/>
      <c r="AN117" s="128">
        <v>45945</v>
      </c>
      <c r="AO117" s="128">
        <v>46014</v>
      </c>
      <c r="AP117" s="128">
        <v>46065</v>
      </c>
      <c r="AQ117" s="128">
        <v>46125</v>
      </c>
      <c r="AR117" s="131">
        <v>46431</v>
      </c>
      <c r="AS117" s="131">
        <v>46431</v>
      </c>
      <c r="AT117" s="124" t="s">
        <v>2692</v>
      </c>
      <c r="AU117" s="132" t="s">
        <v>2038</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hidden="1" customHeight="1" thickBot="1" x14ac:dyDescent="0.4">
      <c r="A118" s="96">
        <f t="shared" si="1"/>
        <v>113</v>
      </c>
      <c r="B118" s="111">
        <v>2023</v>
      </c>
      <c r="C118" s="96" t="s">
        <v>605</v>
      </c>
      <c r="D118" s="96" t="s">
        <v>1021</v>
      </c>
      <c r="E118" s="112" t="s">
        <v>1576</v>
      </c>
      <c r="F118" s="96" t="s">
        <v>53</v>
      </c>
      <c r="G118" s="96" t="s">
        <v>503</v>
      </c>
      <c r="H118" s="45" t="s">
        <v>1258</v>
      </c>
      <c r="I118" s="96" t="s">
        <v>1252</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2309</v>
      </c>
      <c r="U118" s="113" t="s">
        <v>1590</v>
      </c>
      <c r="V118" s="113"/>
      <c r="W118" s="114">
        <v>25</v>
      </c>
      <c r="X118" s="114" t="s">
        <v>1436</v>
      </c>
      <c r="Y118" s="111" t="s">
        <v>2507</v>
      </c>
      <c r="Z118" s="95"/>
      <c r="AA118" s="115"/>
      <c r="AB118" s="45" t="s">
        <v>1484</v>
      </c>
      <c r="AC118" s="45" t="s">
        <v>2416</v>
      </c>
      <c r="AD118" s="116"/>
      <c r="AE118" s="112" t="s">
        <v>2418</v>
      </c>
      <c r="AF118" s="45" t="s">
        <v>647</v>
      </c>
      <c r="AG118" s="45" t="s">
        <v>510</v>
      </c>
      <c r="AH118" s="45" t="s">
        <v>988</v>
      </c>
      <c r="AI118" s="45"/>
      <c r="AJ118" s="95"/>
      <c r="AK118" s="45" t="s">
        <v>1171</v>
      </c>
      <c r="AL118" s="45" t="s">
        <v>1199</v>
      </c>
      <c r="AM118" s="45"/>
      <c r="AN118" s="95">
        <v>46058</v>
      </c>
      <c r="AO118" s="95">
        <v>46134</v>
      </c>
      <c r="AP118" s="95"/>
      <c r="AQ118" s="95"/>
      <c r="AR118" s="117"/>
      <c r="AS118" s="117"/>
      <c r="AT118" s="112" t="s">
        <v>2693</v>
      </c>
      <c r="AU118" s="118" t="s">
        <v>2312</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hidden="1" customHeight="1" thickBot="1" x14ac:dyDescent="0.4">
      <c r="A119" s="96">
        <f t="shared" si="1"/>
        <v>114</v>
      </c>
      <c r="B119" s="123">
        <v>2023</v>
      </c>
      <c r="C119" s="122" t="s">
        <v>605</v>
      </c>
      <c r="D119" s="122" t="s">
        <v>1021</v>
      </c>
      <c r="E119" s="124" t="s">
        <v>1374</v>
      </c>
      <c r="F119" s="122" t="s">
        <v>53</v>
      </c>
      <c r="G119" s="122" t="s">
        <v>503</v>
      </c>
      <c r="H119" s="125" t="s">
        <v>1258</v>
      </c>
      <c r="I119" s="122" t="s">
        <v>1252</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1895</v>
      </c>
      <c r="U119" s="126" t="s">
        <v>1590</v>
      </c>
      <c r="V119" s="126"/>
      <c r="W119" s="127">
        <v>7</v>
      </c>
      <c r="X119" s="127" t="s">
        <v>1714</v>
      </c>
      <c r="Y119" s="123" t="s">
        <v>2505</v>
      </c>
      <c r="Z119" s="128">
        <v>46431</v>
      </c>
      <c r="AA119" s="129">
        <v>2</v>
      </c>
      <c r="AB119" s="125" t="s">
        <v>1490</v>
      </c>
      <c r="AC119" s="125" t="s">
        <v>1508</v>
      </c>
      <c r="AD119" s="130"/>
      <c r="AE119" s="125" t="s">
        <v>1718</v>
      </c>
      <c r="AF119" s="125" t="s">
        <v>647</v>
      </c>
      <c r="AG119" s="125" t="s">
        <v>510</v>
      </c>
      <c r="AH119" s="125" t="s">
        <v>988</v>
      </c>
      <c r="AI119" s="125"/>
      <c r="AJ119" s="128"/>
      <c r="AK119" s="125" t="s">
        <v>1191</v>
      </c>
      <c r="AL119" s="125" t="s">
        <v>1214</v>
      </c>
      <c r="AM119" s="125"/>
      <c r="AN119" s="128">
        <v>45945</v>
      </c>
      <c r="AO119" s="128">
        <v>46014</v>
      </c>
      <c r="AP119" s="128">
        <v>46065</v>
      </c>
      <c r="AQ119" s="128">
        <v>46125</v>
      </c>
      <c r="AR119" s="131">
        <v>46431</v>
      </c>
      <c r="AS119" s="131">
        <v>46431</v>
      </c>
      <c r="AT119" s="124" t="s">
        <v>2694</v>
      </c>
      <c r="AU119" s="132" t="s">
        <v>2038</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hidden="1" customHeight="1" thickBot="1" x14ac:dyDescent="0.4">
      <c r="A120" s="96">
        <f t="shared" si="1"/>
        <v>115</v>
      </c>
      <c r="B120" s="111">
        <v>2023</v>
      </c>
      <c r="C120" s="96" t="s">
        <v>605</v>
      </c>
      <c r="D120" s="96" t="s">
        <v>1021</v>
      </c>
      <c r="E120" s="112" t="s">
        <v>1375</v>
      </c>
      <c r="F120" s="96" t="s">
        <v>53</v>
      </c>
      <c r="G120" s="96" t="s">
        <v>503</v>
      </c>
      <c r="H120" s="45" t="s">
        <v>1258</v>
      </c>
      <c r="I120" s="96" t="s">
        <v>1252</v>
      </c>
      <c r="J120" s="96" t="s">
        <v>361</v>
      </c>
      <c r="K120" s="23"/>
      <c r="L120" s="23">
        <v>1899144.9</v>
      </c>
      <c r="M120" s="23">
        <v>1899144.9</v>
      </c>
      <c r="N120" s="23"/>
      <c r="O120" s="23"/>
      <c r="P120" s="23"/>
      <c r="Q120" s="25">
        <f>SUM(PAC!$M120:$P120)</f>
        <v>1899144.9</v>
      </c>
      <c r="R120" s="25">
        <v>880203.06</v>
      </c>
      <c r="S120" s="25">
        <f>IF(PAC!$R120&gt;0,PAC!$R120,PAC!$Q120)</f>
        <v>880203.06</v>
      </c>
      <c r="T120" s="25" t="s">
        <v>1895</v>
      </c>
      <c r="U120" s="113" t="s">
        <v>1590</v>
      </c>
      <c r="V120" s="113"/>
      <c r="W120" s="114">
        <v>6</v>
      </c>
      <c r="X120" s="114" t="s">
        <v>1714</v>
      </c>
      <c r="Y120" s="111" t="s">
        <v>2505</v>
      </c>
      <c r="Z120" s="95">
        <v>46431</v>
      </c>
      <c r="AA120" s="115">
        <v>32</v>
      </c>
      <c r="AB120" s="45" t="s">
        <v>1490</v>
      </c>
      <c r="AC120" s="45" t="s">
        <v>1718</v>
      </c>
      <c r="AD120" s="116"/>
      <c r="AE120" s="45" t="s">
        <v>1843</v>
      </c>
      <c r="AF120" s="45" t="s">
        <v>647</v>
      </c>
      <c r="AG120" s="45" t="s">
        <v>510</v>
      </c>
      <c r="AH120" s="45" t="s">
        <v>988</v>
      </c>
      <c r="AI120" s="45"/>
      <c r="AJ120" s="95"/>
      <c r="AK120" s="45" t="s">
        <v>1192</v>
      </c>
      <c r="AL120" s="45" t="s">
        <v>1215</v>
      </c>
      <c r="AM120" s="45"/>
      <c r="AN120" s="95">
        <v>45945</v>
      </c>
      <c r="AO120" s="95">
        <v>46014</v>
      </c>
      <c r="AP120" s="95">
        <v>46065</v>
      </c>
      <c r="AQ120" s="95">
        <v>46125</v>
      </c>
      <c r="AR120" s="117">
        <v>46431</v>
      </c>
      <c r="AS120" s="117">
        <v>46431</v>
      </c>
      <c r="AT120" s="112" t="s">
        <v>2629</v>
      </c>
      <c r="AU120" s="118" t="s">
        <v>2038</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hidden="1" customHeight="1" thickBot="1" x14ac:dyDescent="0.4">
      <c r="A121" s="96">
        <f t="shared" si="1"/>
        <v>116</v>
      </c>
      <c r="B121" s="123">
        <v>2023</v>
      </c>
      <c r="C121" s="122" t="s">
        <v>605</v>
      </c>
      <c r="D121" s="122" t="s">
        <v>1021</v>
      </c>
      <c r="E121" s="124" t="s">
        <v>1376</v>
      </c>
      <c r="F121" s="122" t="s">
        <v>53</v>
      </c>
      <c r="G121" s="122" t="s">
        <v>503</v>
      </c>
      <c r="H121" s="125" t="s">
        <v>1258</v>
      </c>
      <c r="I121" s="122" t="s">
        <v>1252</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1607</v>
      </c>
      <c r="U121" s="126" t="s">
        <v>1590</v>
      </c>
      <c r="V121" s="126"/>
      <c r="W121" s="127">
        <v>16</v>
      </c>
      <c r="X121" s="127" t="s">
        <v>1714</v>
      </c>
      <c r="Y121" s="123" t="s">
        <v>2505</v>
      </c>
      <c r="Z121" s="128">
        <v>46614</v>
      </c>
      <c r="AA121" s="129">
        <v>2</v>
      </c>
      <c r="AB121" s="125" t="s">
        <v>1490</v>
      </c>
      <c r="AC121" s="125" t="s">
        <v>1508</v>
      </c>
      <c r="AD121" s="130"/>
      <c r="AE121" s="125" t="s">
        <v>1844</v>
      </c>
      <c r="AF121" s="125" t="s">
        <v>647</v>
      </c>
      <c r="AG121" s="125" t="s">
        <v>510</v>
      </c>
      <c r="AH121" s="125" t="s">
        <v>988</v>
      </c>
      <c r="AI121" s="125"/>
      <c r="AJ121" s="128"/>
      <c r="AK121" s="125" t="s">
        <v>1176</v>
      </c>
      <c r="AL121" s="125" t="s">
        <v>1210</v>
      </c>
      <c r="AM121" s="125"/>
      <c r="AN121" s="128">
        <v>45972</v>
      </c>
      <c r="AO121" s="128">
        <v>46002</v>
      </c>
      <c r="AP121" s="128">
        <v>46078</v>
      </c>
      <c r="AQ121" s="128">
        <v>46125</v>
      </c>
      <c r="AR121" s="131">
        <v>46614</v>
      </c>
      <c r="AS121" s="131">
        <v>46614</v>
      </c>
      <c r="AT121" s="124" t="s">
        <v>2726</v>
      </c>
      <c r="AU121" s="132" t="s">
        <v>2028</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hidden="1" customHeight="1" thickBot="1" x14ac:dyDescent="0.4">
      <c r="A122" s="96">
        <f t="shared" si="1"/>
        <v>117</v>
      </c>
      <c r="B122" s="111">
        <v>2023</v>
      </c>
      <c r="C122" s="96" t="s">
        <v>605</v>
      </c>
      <c r="D122" s="96" t="s">
        <v>1021</v>
      </c>
      <c r="E122" s="112" t="s">
        <v>1377</v>
      </c>
      <c r="F122" s="96" t="s">
        <v>53</v>
      </c>
      <c r="G122" s="96" t="s">
        <v>503</v>
      </c>
      <c r="H122" s="45" t="s">
        <v>1258</v>
      </c>
      <c r="I122" s="96" t="s">
        <v>1252</v>
      </c>
      <c r="J122" s="96" t="s">
        <v>361</v>
      </c>
      <c r="K122" s="23"/>
      <c r="L122" s="23">
        <v>990368.9</v>
      </c>
      <c r="M122" s="23">
        <v>990368.9</v>
      </c>
      <c r="N122" s="23"/>
      <c r="O122" s="23"/>
      <c r="P122" s="23"/>
      <c r="Q122" s="25">
        <f>SUM(PAC!$M122:$P122)</f>
        <v>990368.9</v>
      </c>
      <c r="R122" s="25">
        <v>1975958.15</v>
      </c>
      <c r="S122" s="25">
        <f>IF(PAC!$R122&gt;0,PAC!$R122,PAC!$Q122)</f>
        <v>1975958.15</v>
      </c>
      <c r="T122" s="25" t="s">
        <v>1607</v>
      </c>
      <c r="U122" s="113" t="s">
        <v>1590</v>
      </c>
      <c r="V122" s="113"/>
      <c r="W122" s="114">
        <v>7</v>
      </c>
      <c r="X122" s="114" t="s">
        <v>1714</v>
      </c>
      <c r="Y122" s="111" t="s">
        <v>2505</v>
      </c>
      <c r="Z122" s="95">
        <v>46614</v>
      </c>
      <c r="AA122" s="115">
        <v>2</v>
      </c>
      <c r="AB122" s="45" t="s">
        <v>1490</v>
      </c>
      <c r="AC122" s="45" t="s">
        <v>1508</v>
      </c>
      <c r="AD122" s="116"/>
      <c r="AE122" s="45" t="s">
        <v>1844</v>
      </c>
      <c r="AF122" s="45" t="s">
        <v>647</v>
      </c>
      <c r="AG122" s="45" t="s">
        <v>510</v>
      </c>
      <c r="AH122" s="45" t="s">
        <v>988</v>
      </c>
      <c r="AI122" s="45"/>
      <c r="AJ122" s="95"/>
      <c r="AK122" s="45" t="s">
        <v>1177</v>
      </c>
      <c r="AL122" s="45" t="s">
        <v>1211</v>
      </c>
      <c r="AM122" s="45"/>
      <c r="AN122" s="95">
        <v>45972</v>
      </c>
      <c r="AO122" s="95">
        <v>46002</v>
      </c>
      <c r="AP122" s="95">
        <v>46078</v>
      </c>
      <c r="AQ122" s="95">
        <v>46125</v>
      </c>
      <c r="AR122" s="117">
        <v>46614</v>
      </c>
      <c r="AS122" s="117">
        <v>46614</v>
      </c>
      <c r="AT122" s="112" t="s">
        <v>2727</v>
      </c>
      <c r="AU122" s="118" t="s">
        <v>2028</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hidden="1" customHeight="1" thickBot="1" x14ac:dyDescent="0.4">
      <c r="A123" s="96">
        <f t="shared" si="1"/>
        <v>118</v>
      </c>
      <c r="B123" s="123">
        <v>2023</v>
      </c>
      <c r="C123" s="122" t="s">
        <v>605</v>
      </c>
      <c r="D123" s="122" t="s">
        <v>1021</v>
      </c>
      <c r="E123" s="124" t="s">
        <v>1378</v>
      </c>
      <c r="F123" s="122" t="s">
        <v>53</v>
      </c>
      <c r="G123" s="122" t="s">
        <v>503</v>
      </c>
      <c r="H123" s="125" t="s">
        <v>1258</v>
      </c>
      <c r="I123" s="122" t="s">
        <v>1252</v>
      </c>
      <c r="J123" s="122" t="s">
        <v>361</v>
      </c>
      <c r="K123" s="36"/>
      <c r="L123" s="36">
        <v>1387079.16</v>
      </c>
      <c r="M123" s="36">
        <v>1387079.16</v>
      </c>
      <c r="N123" s="36"/>
      <c r="O123" s="36"/>
      <c r="P123" s="36"/>
      <c r="Q123" s="25">
        <f>SUM(PAC!$M123:$P123)</f>
        <v>1387079.16</v>
      </c>
      <c r="R123" s="38">
        <v>1439328.09</v>
      </c>
      <c r="S123" s="25">
        <f>IF(PAC!$R123&gt;0,PAC!$R123,PAC!$Q123)</f>
        <v>1439328.09</v>
      </c>
      <c r="T123" s="38" t="s">
        <v>1972</v>
      </c>
      <c r="U123" s="126" t="s">
        <v>1590</v>
      </c>
      <c r="V123" s="126"/>
      <c r="W123" s="127">
        <v>7</v>
      </c>
      <c r="X123" s="127" t="s">
        <v>1714</v>
      </c>
      <c r="Y123" s="123" t="s">
        <v>2505</v>
      </c>
      <c r="Z123" s="128">
        <v>46526</v>
      </c>
      <c r="AA123" s="129">
        <v>1</v>
      </c>
      <c r="AB123" s="125" t="s">
        <v>1490</v>
      </c>
      <c r="AC123" s="125" t="s">
        <v>1508</v>
      </c>
      <c r="AD123" s="130"/>
      <c r="AE123" s="124" t="s">
        <v>1844</v>
      </c>
      <c r="AF123" s="125" t="s">
        <v>647</v>
      </c>
      <c r="AG123" s="125" t="s">
        <v>510</v>
      </c>
      <c r="AH123" s="125" t="s">
        <v>988</v>
      </c>
      <c r="AI123" s="125"/>
      <c r="AJ123" s="128"/>
      <c r="AK123" s="125" t="s">
        <v>1188</v>
      </c>
      <c r="AL123" s="125" t="s">
        <v>1212</v>
      </c>
      <c r="AM123" s="125"/>
      <c r="AN123" s="128">
        <v>45890</v>
      </c>
      <c r="AO123" s="128">
        <v>45958</v>
      </c>
      <c r="AP123" s="128">
        <v>46112</v>
      </c>
      <c r="AQ123" s="128">
        <v>46157</v>
      </c>
      <c r="AR123" s="131">
        <v>46526</v>
      </c>
      <c r="AS123" s="131">
        <v>46526</v>
      </c>
      <c r="AT123" s="124" t="s">
        <v>2695</v>
      </c>
      <c r="AU123" s="132" t="s">
        <v>2112</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hidden="1" customHeight="1" thickBot="1" x14ac:dyDescent="0.4">
      <c r="A124" s="96">
        <f t="shared" si="1"/>
        <v>119</v>
      </c>
      <c r="B124" s="111">
        <v>2023</v>
      </c>
      <c r="C124" s="96" t="s">
        <v>605</v>
      </c>
      <c r="D124" s="96" t="s">
        <v>1021</v>
      </c>
      <c r="E124" s="112" t="s">
        <v>1379</v>
      </c>
      <c r="F124" s="96" t="s">
        <v>53</v>
      </c>
      <c r="G124" s="96" t="s">
        <v>503</v>
      </c>
      <c r="H124" s="45" t="s">
        <v>1258</v>
      </c>
      <c r="I124" s="96" t="s">
        <v>1252</v>
      </c>
      <c r="J124" s="96" t="s">
        <v>361</v>
      </c>
      <c r="K124" s="23"/>
      <c r="L124" s="23">
        <v>834216.98</v>
      </c>
      <c r="M124" s="23">
        <v>834216.98</v>
      </c>
      <c r="N124" s="23"/>
      <c r="O124" s="23"/>
      <c r="P124" s="23"/>
      <c r="Q124" s="25">
        <f>SUM(PAC!$M124:$P124)</f>
        <v>834216.98</v>
      </c>
      <c r="R124" s="25">
        <v>740439.58</v>
      </c>
      <c r="S124" s="25">
        <f>IF(PAC!$R124&gt;0,PAC!$R124,PAC!$Q124)</f>
        <v>740439.58</v>
      </c>
      <c r="T124" s="25" t="s">
        <v>1607</v>
      </c>
      <c r="U124" s="113" t="s">
        <v>1590</v>
      </c>
      <c r="V124" s="113"/>
      <c r="W124" s="114">
        <v>5</v>
      </c>
      <c r="X124" s="114" t="s">
        <v>1714</v>
      </c>
      <c r="Y124" s="111" t="s">
        <v>2505</v>
      </c>
      <c r="Z124" s="95">
        <v>46614</v>
      </c>
      <c r="AA124" s="115">
        <v>2</v>
      </c>
      <c r="AB124" s="45" t="s">
        <v>1490</v>
      </c>
      <c r="AC124" s="45" t="s">
        <v>1508</v>
      </c>
      <c r="AD124" s="116"/>
      <c r="AE124" s="45" t="s">
        <v>1844</v>
      </c>
      <c r="AF124" s="45" t="s">
        <v>647</v>
      </c>
      <c r="AG124" s="45" t="s">
        <v>510</v>
      </c>
      <c r="AH124" s="45" t="s">
        <v>988</v>
      </c>
      <c r="AI124" s="45"/>
      <c r="AJ124" s="95"/>
      <c r="AK124" s="45" t="s">
        <v>1157</v>
      </c>
      <c r="AL124" s="45" t="s">
        <v>1216</v>
      </c>
      <c r="AM124" s="45"/>
      <c r="AN124" s="95">
        <v>45972</v>
      </c>
      <c r="AO124" s="95">
        <v>46002</v>
      </c>
      <c r="AP124" s="95">
        <v>46078</v>
      </c>
      <c r="AQ124" s="95">
        <v>46125</v>
      </c>
      <c r="AR124" s="117">
        <v>46614</v>
      </c>
      <c r="AS124" s="117">
        <v>46614</v>
      </c>
      <c r="AT124" s="112" t="s">
        <v>2728</v>
      </c>
      <c r="AU124" s="118" t="s">
        <v>2028</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hidden="1" customHeight="1" thickBot="1" x14ac:dyDescent="0.4">
      <c r="A125" s="96">
        <f t="shared" si="1"/>
        <v>120</v>
      </c>
      <c r="B125" s="123">
        <v>2023</v>
      </c>
      <c r="C125" s="122" t="s">
        <v>605</v>
      </c>
      <c r="D125" s="122" t="s">
        <v>1021</v>
      </c>
      <c r="E125" s="124" t="s">
        <v>1382</v>
      </c>
      <c r="F125" s="122" t="s">
        <v>53</v>
      </c>
      <c r="G125" s="122" t="s">
        <v>503</v>
      </c>
      <c r="H125" s="125" t="s">
        <v>1258</v>
      </c>
      <c r="I125" s="122" t="s">
        <v>1252</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1907</v>
      </c>
      <c r="U125" s="126" t="s">
        <v>1590</v>
      </c>
      <c r="V125" s="126"/>
      <c r="W125" s="127">
        <v>9</v>
      </c>
      <c r="X125" s="127" t="s">
        <v>1714</v>
      </c>
      <c r="Y125" s="123" t="s">
        <v>2505</v>
      </c>
      <c r="Z125" s="128">
        <v>46548</v>
      </c>
      <c r="AA125" s="129">
        <v>2</v>
      </c>
      <c r="AB125" s="125" t="s">
        <v>1490</v>
      </c>
      <c r="AC125" s="125" t="s">
        <v>1508</v>
      </c>
      <c r="AD125" s="130"/>
      <c r="AE125" s="125" t="s">
        <v>1843</v>
      </c>
      <c r="AF125" s="125" t="s">
        <v>648</v>
      </c>
      <c r="AG125" s="125" t="s">
        <v>511</v>
      </c>
      <c r="AH125" s="125" t="s">
        <v>988</v>
      </c>
      <c r="AI125" s="125"/>
      <c r="AJ125" s="128"/>
      <c r="AK125" s="125" t="s">
        <v>1160</v>
      </c>
      <c r="AL125" s="125" t="s">
        <v>1219</v>
      </c>
      <c r="AM125" s="125"/>
      <c r="AN125" s="128">
        <v>45955</v>
      </c>
      <c r="AO125" s="128">
        <v>46035</v>
      </c>
      <c r="AP125" s="128">
        <v>46088</v>
      </c>
      <c r="AQ125" s="128">
        <v>46120</v>
      </c>
      <c r="AR125" s="131">
        <v>46548</v>
      </c>
      <c r="AS125" s="131">
        <v>46548</v>
      </c>
      <c r="AT125" s="124" t="s">
        <v>2643</v>
      </c>
      <c r="AU125" s="132" t="s">
        <v>2018</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hidden="1" customHeight="1" thickBot="1" x14ac:dyDescent="0.4">
      <c r="A126" s="96">
        <f t="shared" si="1"/>
        <v>121</v>
      </c>
      <c r="B126" s="111">
        <v>2023</v>
      </c>
      <c r="C126" s="96" t="s">
        <v>605</v>
      </c>
      <c r="D126" s="96" t="s">
        <v>1021</v>
      </c>
      <c r="E126" s="112" t="s">
        <v>1383</v>
      </c>
      <c r="F126" s="96" t="s">
        <v>53</v>
      </c>
      <c r="G126" s="96" t="s">
        <v>503</v>
      </c>
      <c r="H126" s="45" t="s">
        <v>1258</v>
      </c>
      <c r="I126" s="96" t="s">
        <v>1252</v>
      </c>
      <c r="J126" s="96" t="s">
        <v>161</v>
      </c>
      <c r="K126" s="23"/>
      <c r="L126" s="23">
        <v>3435342.11</v>
      </c>
      <c r="M126" s="23">
        <v>3435342.11</v>
      </c>
      <c r="N126" s="23"/>
      <c r="O126" s="23"/>
      <c r="P126" s="23"/>
      <c r="Q126" s="25">
        <f>SUM(PAC!$M126:$P126)</f>
        <v>3435342.11</v>
      </c>
      <c r="R126" s="25">
        <v>3399775.32</v>
      </c>
      <c r="S126" s="25">
        <f>IF(PAC!$R126&gt;0,PAC!$R126,PAC!$Q126)</f>
        <v>3399775.32</v>
      </c>
      <c r="T126" s="25" t="s">
        <v>1611</v>
      </c>
      <c r="U126" s="113" t="s">
        <v>1590</v>
      </c>
      <c r="V126" s="113"/>
      <c r="W126" s="114">
        <v>10</v>
      </c>
      <c r="X126" s="114" t="s">
        <v>1714</v>
      </c>
      <c r="Y126" s="111" t="s">
        <v>2505</v>
      </c>
      <c r="Z126" s="95">
        <v>46433</v>
      </c>
      <c r="AA126" s="115">
        <v>19.510000000000002</v>
      </c>
      <c r="AB126" s="45" t="s">
        <v>1490</v>
      </c>
      <c r="AC126" s="45" t="s">
        <v>1718</v>
      </c>
      <c r="AD126" s="116">
        <v>46433</v>
      </c>
      <c r="AE126" s="45" t="s">
        <v>1843</v>
      </c>
      <c r="AF126" s="45" t="s">
        <v>648</v>
      </c>
      <c r="AG126" s="45" t="s">
        <v>511</v>
      </c>
      <c r="AH126" s="45" t="s">
        <v>988</v>
      </c>
      <c r="AI126" s="45"/>
      <c r="AJ126" s="95"/>
      <c r="AK126" s="45" t="s">
        <v>1190</v>
      </c>
      <c r="AL126" s="45" t="s">
        <v>1224</v>
      </c>
      <c r="AM126" s="45"/>
      <c r="AN126" s="95">
        <v>45882</v>
      </c>
      <c r="AO126" s="95">
        <v>45947</v>
      </c>
      <c r="AP126" s="95">
        <v>45992</v>
      </c>
      <c r="AQ126" s="95">
        <v>46002</v>
      </c>
      <c r="AR126" s="117">
        <v>46433</v>
      </c>
      <c r="AS126" s="117">
        <v>46433</v>
      </c>
      <c r="AT126" s="112" t="s">
        <v>2747</v>
      </c>
      <c r="AU126" s="118" t="s">
        <v>2033</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hidden="1" customHeight="1" thickBot="1" x14ac:dyDescent="0.4">
      <c r="A127" s="96">
        <f t="shared" si="1"/>
        <v>122</v>
      </c>
      <c r="B127" s="123">
        <v>2023</v>
      </c>
      <c r="C127" s="122" t="s">
        <v>605</v>
      </c>
      <c r="D127" s="122" t="s">
        <v>1021</v>
      </c>
      <c r="E127" s="124" t="s">
        <v>1398</v>
      </c>
      <c r="F127" s="122" t="s">
        <v>53</v>
      </c>
      <c r="G127" s="122" t="s">
        <v>503</v>
      </c>
      <c r="H127" s="125" t="s">
        <v>1258</v>
      </c>
      <c r="I127" s="122" t="s">
        <v>1252</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1608</v>
      </c>
      <c r="U127" s="126" t="s">
        <v>1593</v>
      </c>
      <c r="V127" s="126" t="s">
        <v>1796</v>
      </c>
      <c r="W127" s="127">
        <v>9</v>
      </c>
      <c r="X127" s="127" t="s">
        <v>1714</v>
      </c>
      <c r="Y127" s="123" t="s">
        <v>2505</v>
      </c>
      <c r="Z127" s="128">
        <v>46294</v>
      </c>
      <c r="AA127" s="129">
        <v>19.68</v>
      </c>
      <c r="AB127" s="125" t="s">
        <v>1490</v>
      </c>
      <c r="AC127" s="125" t="s">
        <v>1718</v>
      </c>
      <c r="AD127" s="130">
        <v>46294</v>
      </c>
      <c r="AE127" s="125" t="s">
        <v>1718</v>
      </c>
      <c r="AF127" s="125" t="s">
        <v>1008</v>
      </c>
      <c r="AG127" s="125" t="s">
        <v>1291</v>
      </c>
      <c r="AH127" s="125"/>
      <c r="AI127" s="125"/>
      <c r="AJ127" s="128"/>
      <c r="AK127" s="125" t="s">
        <v>1233</v>
      </c>
      <c r="AL127" s="125" t="s">
        <v>1285</v>
      </c>
      <c r="AM127" s="125"/>
      <c r="AN127" s="128">
        <v>45874</v>
      </c>
      <c r="AO127" s="128">
        <v>45940</v>
      </c>
      <c r="AP127" s="128">
        <v>45969</v>
      </c>
      <c r="AQ127" s="128">
        <v>46013</v>
      </c>
      <c r="AR127" s="131">
        <v>46294</v>
      </c>
      <c r="AS127" s="131">
        <v>46294</v>
      </c>
      <c r="AT127" s="124" t="s">
        <v>2803</v>
      </c>
      <c r="AU127" s="132" t="s">
        <v>2031</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hidden="1" customHeight="1" thickBot="1" x14ac:dyDescent="0.4">
      <c r="A128" s="96">
        <f t="shared" si="1"/>
        <v>123</v>
      </c>
      <c r="B128" s="111">
        <v>2023</v>
      </c>
      <c r="C128" s="96" t="s">
        <v>605</v>
      </c>
      <c r="D128" s="96" t="s">
        <v>1021</v>
      </c>
      <c r="E128" s="112" t="s">
        <v>1384</v>
      </c>
      <c r="F128" s="96" t="s">
        <v>53</v>
      </c>
      <c r="G128" s="96" t="s">
        <v>503</v>
      </c>
      <c r="H128" s="45" t="s">
        <v>1258</v>
      </c>
      <c r="I128" s="96" t="s">
        <v>1252</v>
      </c>
      <c r="J128" s="96" t="s">
        <v>189</v>
      </c>
      <c r="K128" s="23"/>
      <c r="L128" s="23">
        <v>1644167.1125</v>
      </c>
      <c r="M128" s="23">
        <v>1644167.1125</v>
      </c>
      <c r="N128" s="23"/>
      <c r="O128" s="23"/>
      <c r="P128" s="23"/>
      <c r="Q128" s="25">
        <f>SUM(PAC!$M128:$P128)</f>
        <v>1644167.1125</v>
      </c>
      <c r="R128" s="25">
        <v>1928710.93</v>
      </c>
      <c r="S128" s="25">
        <f>IF(PAC!$R128&gt;0,PAC!$R128,PAC!$Q128)</f>
        <v>1928710.93</v>
      </c>
      <c r="T128" s="25" t="s">
        <v>1907</v>
      </c>
      <c r="U128" s="113" t="s">
        <v>1590</v>
      </c>
      <c r="V128" s="113"/>
      <c r="W128" s="114">
        <v>10</v>
      </c>
      <c r="X128" s="114" t="s">
        <v>1714</v>
      </c>
      <c r="Y128" s="111" t="s">
        <v>2505</v>
      </c>
      <c r="Z128" s="95">
        <v>46548</v>
      </c>
      <c r="AA128" s="115">
        <v>15</v>
      </c>
      <c r="AB128" s="45" t="s">
        <v>1490</v>
      </c>
      <c r="AC128" s="45" t="s">
        <v>1718</v>
      </c>
      <c r="AD128" s="116">
        <v>46548</v>
      </c>
      <c r="AE128" s="45" t="s">
        <v>2007</v>
      </c>
      <c r="AF128" s="45" t="s">
        <v>648</v>
      </c>
      <c r="AG128" s="45" t="s">
        <v>1824</v>
      </c>
      <c r="AH128" s="45" t="s">
        <v>988</v>
      </c>
      <c r="AI128" s="45"/>
      <c r="AJ128" s="95"/>
      <c r="AK128" s="45" t="s">
        <v>1181</v>
      </c>
      <c r="AL128" s="45" t="s">
        <v>1223</v>
      </c>
      <c r="AM128" s="45"/>
      <c r="AN128" s="95">
        <v>45955</v>
      </c>
      <c r="AO128" s="95">
        <v>46035</v>
      </c>
      <c r="AP128" s="95">
        <v>46088</v>
      </c>
      <c r="AQ128" s="95">
        <v>46120</v>
      </c>
      <c r="AR128" s="117">
        <v>46548</v>
      </c>
      <c r="AS128" s="117">
        <v>46548</v>
      </c>
      <c r="AT128" s="112" t="s">
        <v>2644</v>
      </c>
      <c r="AU128" s="118" t="s">
        <v>2018</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hidden="1" customHeight="1" thickBot="1" x14ac:dyDescent="0.4">
      <c r="A129" s="96">
        <f t="shared" si="1"/>
        <v>124</v>
      </c>
      <c r="B129" s="123">
        <v>2023</v>
      </c>
      <c r="C129" s="122" t="s">
        <v>605</v>
      </c>
      <c r="D129" s="122" t="s">
        <v>1021</v>
      </c>
      <c r="E129" s="124" t="s">
        <v>1399</v>
      </c>
      <c r="F129" s="122" t="s">
        <v>53</v>
      </c>
      <c r="G129" s="122" t="s">
        <v>503</v>
      </c>
      <c r="H129" s="125" t="s">
        <v>1258</v>
      </c>
      <c r="I129" s="122" t="s">
        <v>1252</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1608</v>
      </c>
      <c r="U129" s="126" t="s">
        <v>1593</v>
      </c>
      <c r="V129" s="126" t="s">
        <v>1796</v>
      </c>
      <c r="W129" s="127">
        <v>7</v>
      </c>
      <c r="X129" s="127" t="s">
        <v>1714</v>
      </c>
      <c r="Y129" s="123" t="s">
        <v>2505</v>
      </c>
      <c r="Z129" s="128">
        <v>46294</v>
      </c>
      <c r="AA129" s="129">
        <v>9</v>
      </c>
      <c r="AB129" s="125" t="s">
        <v>1490</v>
      </c>
      <c r="AC129" s="125" t="s">
        <v>1718</v>
      </c>
      <c r="AD129" s="130">
        <v>46294</v>
      </c>
      <c r="AE129" s="125" t="s">
        <v>2017</v>
      </c>
      <c r="AF129" s="125" t="s">
        <v>1008</v>
      </c>
      <c r="AG129" s="125" t="s">
        <v>1291</v>
      </c>
      <c r="AH129" s="125"/>
      <c r="AI129" s="125"/>
      <c r="AJ129" s="128"/>
      <c r="AK129" s="125" t="s">
        <v>1193</v>
      </c>
      <c r="AL129" s="125" t="s">
        <v>1286</v>
      </c>
      <c r="AM129" s="125"/>
      <c r="AN129" s="128">
        <v>45874</v>
      </c>
      <c r="AO129" s="128">
        <v>45940</v>
      </c>
      <c r="AP129" s="128">
        <v>45969</v>
      </c>
      <c r="AQ129" s="128">
        <v>46013</v>
      </c>
      <c r="AR129" s="131">
        <v>46294</v>
      </c>
      <c r="AS129" s="131">
        <v>46294</v>
      </c>
      <c r="AT129" s="124" t="s">
        <v>2804</v>
      </c>
      <c r="AU129" s="132" t="s">
        <v>2032</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hidden="1" customHeight="1" thickBot="1" x14ac:dyDescent="0.4">
      <c r="A130" s="96">
        <f t="shared" si="1"/>
        <v>125</v>
      </c>
      <c r="B130" s="111">
        <v>2023</v>
      </c>
      <c r="C130" s="96" t="s">
        <v>605</v>
      </c>
      <c r="D130" s="96" t="s">
        <v>1021</v>
      </c>
      <c r="E130" s="112" t="s">
        <v>1385</v>
      </c>
      <c r="F130" s="96" t="s">
        <v>53</v>
      </c>
      <c r="G130" s="96" t="s">
        <v>503</v>
      </c>
      <c r="H130" s="45" t="s">
        <v>1258</v>
      </c>
      <c r="I130" s="96" t="s">
        <v>1252</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1611</v>
      </c>
      <c r="U130" s="113" t="s">
        <v>1590</v>
      </c>
      <c r="V130" s="113"/>
      <c r="W130" s="114">
        <v>7</v>
      </c>
      <c r="X130" s="114" t="s">
        <v>1714</v>
      </c>
      <c r="Y130" s="111" t="s">
        <v>2505</v>
      </c>
      <c r="Z130" s="95">
        <v>46433</v>
      </c>
      <c r="AA130" s="115">
        <v>11</v>
      </c>
      <c r="AB130" s="45" t="s">
        <v>1490</v>
      </c>
      <c r="AC130" s="45" t="s">
        <v>1718</v>
      </c>
      <c r="AD130" s="116">
        <v>46433</v>
      </c>
      <c r="AE130" s="45" t="s">
        <v>1843</v>
      </c>
      <c r="AF130" s="45" t="s">
        <v>648</v>
      </c>
      <c r="AG130" s="45" t="s">
        <v>511</v>
      </c>
      <c r="AH130" s="45" t="s">
        <v>988</v>
      </c>
      <c r="AI130" s="45"/>
      <c r="AJ130" s="95"/>
      <c r="AK130" s="45" t="s">
        <v>1180</v>
      </c>
      <c r="AL130" s="45" t="s">
        <v>1222</v>
      </c>
      <c r="AM130" s="45"/>
      <c r="AN130" s="95">
        <v>45882</v>
      </c>
      <c r="AO130" s="95">
        <v>45947</v>
      </c>
      <c r="AP130" s="95">
        <v>45992</v>
      </c>
      <c r="AQ130" s="95">
        <v>46002</v>
      </c>
      <c r="AR130" s="117">
        <v>46433</v>
      </c>
      <c r="AS130" s="117">
        <v>46433</v>
      </c>
      <c r="AT130" s="112" t="s">
        <v>2748</v>
      </c>
      <c r="AU130" s="118" t="s">
        <v>2034</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hidden="1" customHeight="1" thickBot="1" x14ac:dyDescent="0.4">
      <c r="A131" s="96">
        <f t="shared" si="1"/>
        <v>126</v>
      </c>
      <c r="B131" s="123">
        <v>2023</v>
      </c>
      <c r="C131" s="122" t="s">
        <v>605</v>
      </c>
      <c r="D131" s="122" t="s">
        <v>1021</v>
      </c>
      <c r="E131" s="124" t="s">
        <v>1386</v>
      </c>
      <c r="F131" s="122" t="s">
        <v>53</v>
      </c>
      <c r="G131" s="122" t="s">
        <v>503</v>
      </c>
      <c r="H131" s="125" t="s">
        <v>1258</v>
      </c>
      <c r="I131" s="122" t="s">
        <v>1252</v>
      </c>
      <c r="J131" s="122" t="s">
        <v>211</v>
      </c>
      <c r="K131" s="36"/>
      <c r="L131" s="36">
        <v>1264689.825</v>
      </c>
      <c r="M131" s="36">
        <v>1264689.825</v>
      </c>
      <c r="N131" s="36"/>
      <c r="O131" s="36"/>
      <c r="P131" s="36"/>
      <c r="Q131" s="25">
        <f>SUM(PAC!$M131:$P131)</f>
        <v>1264689.825</v>
      </c>
      <c r="R131" s="38">
        <v>1831635.29</v>
      </c>
      <c r="S131" s="25">
        <f>IF(PAC!$R131&gt;0,PAC!$R131,PAC!$Q131)</f>
        <v>1831635.29</v>
      </c>
      <c r="T131" s="38" t="s">
        <v>1892</v>
      </c>
      <c r="U131" s="126" t="s">
        <v>1590</v>
      </c>
      <c r="V131" s="126"/>
      <c r="W131" s="127">
        <v>8</v>
      </c>
      <c r="X131" s="127" t="s">
        <v>1714</v>
      </c>
      <c r="Y131" s="123" t="s">
        <v>2505</v>
      </c>
      <c r="Z131" s="128">
        <v>46632</v>
      </c>
      <c r="AA131" s="129">
        <v>3</v>
      </c>
      <c r="AB131" s="125" t="s">
        <v>1490</v>
      </c>
      <c r="AC131" s="125" t="s">
        <v>1508</v>
      </c>
      <c r="AD131" s="130"/>
      <c r="AE131" s="125" t="s">
        <v>1844</v>
      </c>
      <c r="AF131" s="125" t="s">
        <v>648</v>
      </c>
      <c r="AG131" s="125" t="s">
        <v>511</v>
      </c>
      <c r="AH131" s="125" t="s">
        <v>988</v>
      </c>
      <c r="AI131" s="125"/>
      <c r="AJ131" s="128"/>
      <c r="AK131" s="125" t="s">
        <v>1182</v>
      </c>
      <c r="AL131" s="125" t="s">
        <v>1225</v>
      </c>
      <c r="AM131" s="125"/>
      <c r="AN131" s="128">
        <v>45955</v>
      </c>
      <c r="AO131" s="128">
        <v>46035</v>
      </c>
      <c r="AP131" s="128">
        <v>46063</v>
      </c>
      <c r="AQ131" s="128">
        <v>46112</v>
      </c>
      <c r="AR131" s="131">
        <v>46632</v>
      </c>
      <c r="AS131" s="131">
        <v>46632</v>
      </c>
      <c r="AT131" s="124" t="s">
        <v>2645</v>
      </c>
      <c r="AU131" s="132" t="s">
        <v>2025</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hidden="1" customHeight="1" thickBot="1" x14ac:dyDescent="0.4">
      <c r="A132" s="96">
        <f t="shared" ref="A132:A195" si="2">ROW()-5</f>
        <v>127</v>
      </c>
      <c r="B132" s="111">
        <v>2023</v>
      </c>
      <c r="C132" s="96" t="s">
        <v>605</v>
      </c>
      <c r="D132" s="96" t="s">
        <v>1021</v>
      </c>
      <c r="E132" s="112" t="s">
        <v>1387</v>
      </c>
      <c r="F132" s="96" t="s">
        <v>53</v>
      </c>
      <c r="G132" s="96" t="s">
        <v>503</v>
      </c>
      <c r="H132" s="45" t="s">
        <v>1258</v>
      </c>
      <c r="I132" s="96" t="s">
        <v>1252</v>
      </c>
      <c r="J132" s="96" t="s">
        <v>256</v>
      </c>
      <c r="K132" s="23"/>
      <c r="L132" s="23">
        <v>3005466</v>
      </c>
      <c r="M132" s="23">
        <v>3005466</v>
      </c>
      <c r="N132" s="23"/>
      <c r="O132" s="23"/>
      <c r="P132" s="23"/>
      <c r="Q132" s="25">
        <f>SUM(PAC!$M132:$P132)</f>
        <v>3005466</v>
      </c>
      <c r="R132" s="25">
        <v>4947133.43</v>
      </c>
      <c r="S132" s="25">
        <f>IF(PAC!$R132&gt;0,PAC!$R132,PAC!$Q132)</f>
        <v>4947133.43</v>
      </c>
      <c r="T132" s="25" t="s">
        <v>1610</v>
      </c>
      <c r="U132" s="113" t="s">
        <v>1590</v>
      </c>
      <c r="V132" s="113"/>
      <c r="W132" s="114">
        <v>14</v>
      </c>
      <c r="X132" s="114" t="s">
        <v>1714</v>
      </c>
      <c r="Y132" s="111" t="s">
        <v>2505</v>
      </c>
      <c r="Z132" s="95">
        <v>46433</v>
      </c>
      <c r="AA132" s="115">
        <v>29</v>
      </c>
      <c r="AB132" s="45" t="s">
        <v>1490</v>
      </c>
      <c r="AC132" s="45" t="s">
        <v>1718</v>
      </c>
      <c r="AD132" s="116">
        <v>46433</v>
      </c>
      <c r="AE132" s="45" t="s">
        <v>1438</v>
      </c>
      <c r="AF132" s="45" t="s">
        <v>648</v>
      </c>
      <c r="AG132" s="45" t="s">
        <v>511</v>
      </c>
      <c r="AH132" s="45" t="s">
        <v>988</v>
      </c>
      <c r="AI132" s="45"/>
      <c r="AJ132" s="95"/>
      <c r="AK132" s="45" t="s">
        <v>1183</v>
      </c>
      <c r="AL132" s="45" t="s">
        <v>1287</v>
      </c>
      <c r="AM132" s="45"/>
      <c r="AN132" s="95">
        <v>45882</v>
      </c>
      <c r="AO132" s="95">
        <v>45947</v>
      </c>
      <c r="AP132" s="95">
        <v>45992</v>
      </c>
      <c r="AQ132" s="95">
        <v>46002</v>
      </c>
      <c r="AR132" s="117">
        <v>46433</v>
      </c>
      <c r="AS132" s="117">
        <v>46433</v>
      </c>
      <c r="AT132" s="112" t="s">
        <v>2723</v>
      </c>
      <c r="AU132" s="118" t="s">
        <v>1756</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hidden="1" customHeight="1" thickBot="1" x14ac:dyDescent="0.4">
      <c r="A133" s="96">
        <f t="shared" si="2"/>
        <v>128</v>
      </c>
      <c r="B133" s="123">
        <v>2023</v>
      </c>
      <c r="C133" s="122" t="s">
        <v>605</v>
      </c>
      <c r="D133" s="122" t="s">
        <v>1021</v>
      </c>
      <c r="E133" s="124" t="s">
        <v>1388</v>
      </c>
      <c r="F133" s="122" t="s">
        <v>53</v>
      </c>
      <c r="G133" s="122" t="s">
        <v>503</v>
      </c>
      <c r="H133" s="125" t="s">
        <v>1258</v>
      </c>
      <c r="I133" s="122" t="s">
        <v>1252</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1892</v>
      </c>
      <c r="U133" s="126" t="s">
        <v>1590</v>
      </c>
      <c r="V133" s="126"/>
      <c r="W133" s="127">
        <v>17</v>
      </c>
      <c r="X133" s="127" t="s">
        <v>1714</v>
      </c>
      <c r="Y133" s="123" t="s">
        <v>2505</v>
      </c>
      <c r="Z133" s="128">
        <v>46632</v>
      </c>
      <c r="AA133" s="129">
        <v>75</v>
      </c>
      <c r="AB133" s="125" t="s">
        <v>1490</v>
      </c>
      <c r="AC133" s="125" t="s">
        <v>1718</v>
      </c>
      <c r="AD133" s="130">
        <v>46632</v>
      </c>
      <c r="AE133" s="125" t="s">
        <v>1844</v>
      </c>
      <c r="AF133" s="125" t="s">
        <v>648</v>
      </c>
      <c r="AG133" s="125" t="s">
        <v>511</v>
      </c>
      <c r="AH133" s="125" t="s">
        <v>988</v>
      </c>
      <c r="AI133" s="125"/>
      <c r="AJ133" s="128"/>
      <c r="AK133" s="125" t="s">
        <v>1159</v>
      </c>
      <c r="AL133" s="125" t="s">
        <v>1221</v>
      </c>
      <c r="AM133" s="125"/>
      <c r="AN133" s="128">
        <v>45955</v>
      </c>
      <c r="AO133" s="128">
        <v>46035</v>
      </c>
      <c r="AP133" s="128">
        <v>46063</v>
      </c>
      <c r="AQ133" s="128">
        <v>46112</v>
      </c>
      <c r="AR133" s="131">
        <v>46632</v>
      </c>
      <c r="AS133" s="131">
        <v>46632</v>
      </c>
      <c r="AT133" s="124" t="s">
        <v>2646</v>
      </c>
      <c r="AU133" s="132" t="s">
        <v>2026</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hidden="1" customHeight="1" thickBot="1" x14ac:dyDescent="0.4">
      <c r="A134" s="96">
        <f t="shared" si="2"/>
        <v>129</v>
      </c>
      <c r="B134" s="111">
        <v>2023</v>
      </c>
      <c r="C134" s="96" t="s">
        <v>605</v>
      </c>
      <c r="D134" s="96" t="s">
        <v>1021</v>
      </c>
      <c r="E134" s="112" t="s">
        <v>1389</v>
      </c>
      <c r="F134" s="96" t="s">
        <v>53</v>
      </c>
      <c r="G134" s="96" t="s">
        <v>503</v>
      </c>
      <c r="H134" s="45" t="s">
        <v>1258</v>
      </c>
      <c r="I134" s="96" t="s">
        <v>1252</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1611</v>
      </c>
      <c r="U134" s="113" t="s">
        <v>1590</v>
      </c>
      <c r="V134" s="113"/>
      <c r="W134" s="114">
        <v>14</v>
      </c>
      <c r="X134" s="114" t="s">
        <v>1714</v>
      </c>
      <c r="Y134" s="111" t="s">
        <v>2505</v>
      </c>
      <c r="Z134" s="95">
        <v>46433</v>
      </c>
      <c r="AA134" s="115">
        <v>6</v>
      </c>
      <c r="AB134" s="45" t="s">
        <v>1490</v>
      </c>
      <c r="AC134" s="45" t="s">
        <v>1718</v>
      </c>
      <c r="AD134" s="116">
        <v>46433</v>
      </c>
      <c r="AE134" s="45" t="s">
        <v>1843</v>
      </c>
      <c r="AF134" s="45" t="s">
        <v>648</v>
      </c>
      <c r="AG134" s="45" t="s">
        <v>511</v>
      </c>
      <c r="AH134" s="45" t="s">
        <v>988</v>
      </c>
      <c r="AI134" s="45"/>
      <c r="AJ134" s="95"/>
      <c r="AK134" s="45" t="s">
        <v>1139</v>
      </c>
      <c r="AL134" s="45" t="s">
        <v>1217</v>
      </c>
      <c r="AM134" s="45"/>
      <c r="AN134" s="95">
        <v>45882</v>
      </c>
      <c r="AO134" s="95">
        <v>45947</v>
      </c>
      <c r="AP134" s="95">
        <v>45992</v>
      </c>
      <c r="AQ134" s="95">
        <v>46002</v>
      </c>
      <c r="AR134" s="117">
        <v>46433</v>
      </c>
      <c r="AS134" s="117">
        <v>46433</v>
      </c>
      <c r="AT134" s="112" t="s">
        <v>2749</v>
      </c>
      <c r="AU134" s="118" t="s">
        <v>2033</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hidden="1" customHeight="1" thickBot="1" x14ac:dyDescent="0.4">
      <c r="A135" s="96">
        <f t="shared" si="2"/>
        <v>130</v>
      </c>
      <c r="B135" s="123">
        <v>2023</v>
      </c>
      <c r="C135" s="122" t="s">
        <v>605</v>
      </c>
      <c r="D135" s="122" t="s">
        <v>1021</v>
      </c>
      <c r="E135" s="124" t="s">
        <v>1390</v>
      </c>
      <c r="F135" s="122" t="s">
        <v>53</v>
      </c>
      <c r="G135" s="122" t="s">
        <v>503</v>
      </c>
      <c r="H135" s="125" t="s">
        <v>1258</v>
      </c>
      <c r="I135" s="122" t="s">
        <v>1252</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1907</v>
      </c>
      <c r="U135" s="126" t="s">
        <v>1590</v>
      </c>
      <c r="V135" s="126"/>
      <c r="W135" s="127">
        <v>14</v>
      </c>
      <c r="X135" s="127" t="s">
        <v>1714</v>
      </c>
      <c r="Y135" s="123" t="s">
        <v>2505</v>
      </c>
      <c r="Z135" s="128">
        <v>46548</v>
      </c>
      <c r="AA135" s="129">
        <v>3</v>
      </c>
      <c r="AB135" s="125" t="s">
        <v>1490</v>
      </c>
      <c r="AC135" s="125" t="s">
        <v>1508</v>
      </c>
      <c r="AD135" s="130"/>
      <c r="AE135" s="125" t="s">
        <v>1844</v>
      </c>
      <c r="AF135" s="125" t="s">
        <v>648</v>
      </c>
      <c r="AG135" s="125" t="s">
        <v>511</v>
      </c>
      <c r="AH135" s="125" t="s">
        <v>988</v>
      </c>
      <c r="AI135" s="125"/>
      <c r="AJ135" s="128"/>
      <c r="AK135" s="125" t="s">
        <v>1184</v>
      </c>
      <c r="AL135" s="125" t="s">
        <v>1220</v>
      </c>
      <c r="AM135" s="125"/>
      <c r="AN135" s="128">
        <v>45955</v>
      </c>
      <c r="AO135" s="128">
        <v>46035</v>
      </c>
      <c r="AP135" s="128">
        <v>46088</v>
      </c>
      <c r="AQ135" s="128">
        <v>46120</v>
      </c>
      <c r="AR135" s="131">
        <v>46548</v>
      </c>
      <c r="AS135" s="131">
        <v>46548</v>
      </c>
      <c r="AT135" s="124" t="s">
        <v>2647</v>
      </c>
      <c r="AU135" s="132" t="s">
        <v>2018</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hidden="1" customHeight="1" thickBot="1" x14ac:dyDescent="0.4">
      <c r="A136" s="96">
        <f t="shared" si="2"/>
        <v>131</v>
      </c>
      <c r="B136" s="111">
        <v>2023</v>
      </c>
      <c r="C136" s="96" t="s">
        <v>605</v>
      </c>
      <c r="D136" s="96" t="s">
        <v>1021</v>
      </c>
      <c r="E136" s="112" t="s">
        <v>1341</v>
      </c>
      <c r="F136" s="96" t="s">
        <v>53</v>
      </c>
      <c r="G136" s="96" t="s">
        <v>503</v>
      </c>
      <c r="H136" s="45" t="s">
        <v>1258</v>
      </c>
      <c r="I136" s="96" t="s">
        <v>1252</v>
      </c>
      <c r="J136" s="96" t="s">
        <v>361</v>
      </c>
      <c r="K136" s="23"/>
      <c r="L136" s="23">
        <v>201574.1827</v>
      </c>
      <c r="M136" s="23">
        <v>201574.1827</v>
      </c>
      <c r="N136" s="145"/>
      <c r="O136" s="145"/>
      <c r="P136" s="145"/>
      <c r="Q136" s="25">
        <f>SUM(PAC!$M136:$P136)</f>
        <v>201574.1827</v>
      </c>
      <c r="R136" s="25">
        <v>27755.98</v>
      </c>
      <c r="S136" s="25">
        <f>IF(PAC!$R136&gt;0,PAC!$R136,PAC!$Q136)</f>
        <v>27755.98</v>
      </c>
      <c r="T136" s="25" t="s">
        <v>1601</v>
      </c>
      <c r="U136" s="113" t="s">
        <v>1590</v>
      </c>
      <c r="V136" s="113"/>
      <c r="W136" s="114">
        <v>9</v>
      </c>
      <c r="X136" s="114" t="s">
        <v>1510</v>
      </c>
      <c r="Y136" s="111" t="s">
        <v>2504</v>
      </c>
      <c r="Z136" s="95">
        <v>45777</v>
      </c>
      <c r="AA136" s="115">
        <v>100</v>
      </c>
      <c r="AB136" s="45" t="s">
        <v>1491</v>
      </c>
      <c r="AC136" s="45" t="s">
        <v>1716</v>
      </c>
      <c r="AD136" s="116"/>
      <c r="AE136" s="45"/>
      <c r="AF136" s="45" t="s">
        <v>649</v>
      </c>
      <c r="AG136" s="45" t="s">
        <v>512</v>
      </c>
      <c r="AH136" s="45" t="s">
        <v>988</v>
      </c>
      <c r="AI136" s="45"/>
      <c r="AJ136" s="95"/>
      <c r="AK136" s="45" t="s">
        <v>1153</v>
      </c>
      <c r="AL136" s="45" t="s">
        <v>1229</v>
      </c>
      <c r="AM136" s="45"/>
      <c r="AN136" s="95">
        <v>45371</v>
      </c>
      <c r="AO136" s="95">
        <v>45394</v>
      </c>
      <c r="AP136" s="95">
        <v>45401</v>
      </c>
      <c r="AQ136" s="95">
        <v>45407</v>
      </c>
      <c r="AR136" s="117">
        <v>45777</v>
      </c>
      <c r="AS136" s="117">
        <v>45777</v>
      </c>
      <c r="AT136" s="138" t="s">
        <v>2198</v>
      </c>
      <c r="AU136" s="118" t="s">
        <v>1835</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hidden="1" customHeight="1" thickBot="1" x14ac:dyDescent="0.4">
      <c r="A137" s="96">
        <f t="shared" si="2"/>
        <v>132</v>
      </c>
      <c r="B137" s="123">
        <v>2023</v>
      </c>
      <c r="C137" s="122" t="s">
        <v>605</v>
      </c>
      <c r="D137" s="122" t="s">
        <v>1021</v>
      </c>
      <c r="E137" s="124" t="s">
        <v>1340</v>
      </c>
      <c r="F137" s="122" t="s">
        <v>53</v>
      </c>
      <c r="G137" s="122" t="s">
        <v>503</v>
      </c>
      <c r="H137" s="125" t="s">
        <v>1258</v>
      </c>
      <c r="I137" s="122" t="s">
        <v>1252</v>
      </c>
      <c r="J137" s="122" t="s">
        <v>361</v>
      </c>
      <c r="K137" s="36"/>
      <c r="L137" s="36">
        <v>393895.98</v>
      </c>
      <c r="M137" s="36">
        <v>393895.98</v>
      </c>
      <c r="N137" s="36"/>
      <c r="O137" s="36"/>
      <c r="P137" s="36"/>
      <c r="Q137" s="25">
        <f>SUM(PAC!$M137:$P137)</f>
        <v>393895.98</v>
      </c>
      <c r="R137" s="38">
        <v>510840.8</v>
      </c>
      <c r="S137" s="25">
        <f>IF(PAC!$R137&gt;0,PAC!$R137,PAC!$Q137)</f>
        <v>510840.8</v>
      </c>
      <c r="T137" s="38" t="s">
        <v>1601</v>
      </c>
      <c r="U137" s="126" t="s">
        <v>1590</v>
      </c>
      <c r="V137" s="126"/>
      <c r="W137" s="127">
        <v>9</v>
      </c>
      <c r="X137" s="127" t="s">
        <v>1510</v>
      </c>
      <c r="Y137" s="123" t="s">
        <v>2504</v>
      </c>
      <c r="Z137" s="128">
        <v>45978</v>
      </c>
      <c r="AA137" s="129">
        <v>100</v>
      </c>
      <c r="AB137" s="125" t="s">
        <v>1491</v>
      </c>
      <c r="AC137" s="125" t="s">
        <v>1716</v>
      </c>
      <c r="AD137" s="130"/>
      <c r="AE137" s="125"/>
      <c r="AF137" s="125" t="s">
        <v>649</v>
      </c>
      <c r="AG137" s="125" t="s">
        <v>512</v>
      </c>
      <c r="AH137" s="125" t="s">
        <v>988</v>
      </c>
      <c r="AI137" s="125"/>
      <c r="AJ137" s="128"/>
      <c r="AK137" s="125" t="s">
        <v>1152</v>
      </c>
      <c r="AL137" s="125" t="s">
        <v>1288</v>
      </c>
      <c r="AM137" s="125"/>
      <c r="AN137" s="128">
        <v>45371</v>
      </c>
      <c r="AO137" s="128">
        <v>45394</v>
      </c>
      <c r="AP137" s="128">
        <v>45401</v>
      </c>
      <c r="AQ137" s="128">
        <v>45407</v>
      </c>
      <c r="AR137" s="131">
        <v>45867</v>
      </c>
      <c r="AS137" s="131">
        <v>45978</v>
      </c>
      <c r="AT137" s="137" t="s">
        <v>2199</v>
      </c>
      <c r="AU137" s="132" t="s">
        <v>1717</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hidden="1" customHeight="1" thickBot="1" x14ac:dyDescent="0.4">
      <c r="A138" s="96">
        <f t="shared" si="2"/>
        <v>133</v>
      </c>
      <c r="B138" s="111">
        <v>2023</v>
      </c>
      <c r="C138" s="96" t="s">
        <v>605</v>
      </c>
      <c r="D138" s="96" t="s">
        <v>1021</v>
      </c>
      <c r="E138" s="112" t="s">
        <v>1339</v>
      </c>
      <c r="F138" s="96" t="s">
        <v>53</v>
      </c>
      <c r="G138" s="96" t="s">
        <v>503</v>
      </c>
      <c r="H138" s="45" t="s">
        <v>1258</v>
      </c>
      <c r="I138" s="96" t="s">
        <v>1252</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1602</v>
      </c>
      <c r="U138" s="113" t="s">
        <v>1590</v>
      </c>
      <c r="V138" s="113"/>
      <c r="W138" s="114">
        <v>16</v>
      </c>
      <c r="X138" s="114" t="s">
        <v>1510</v>
      </c>
      <c r="Y138" s="111" t="s">
        <v>2504</v>
      </c>
      <c r="Z138" s="95">
        <v>46175</v>
      </c>
      <c r="AA138" s="115">
        <v>100</v>
      </c>
      <c r="AB138" s="45" t="s">
        <v>1491</v>
      </c>
      <c r="AC138" s="45" t="s">
        <v>1716</v>
      </c>
      <c r="AD138" s="116"/>
      <c r="AE138" s="45"/>
      <c r="AF138" s="45" t="s">
        <v>649</v>
      </c>
      <c r="AG138" s="45" t="s">
        <v>512</v>
      </c>
      <c r="AH138" s="45" t="s">
        <v>988</v>
      </c>
      <c r="AI138" s="45"/>
      <c r="AJ138" s="95"/>
      <c r="AK138" s="45" t="s">
        <v>1138</v>
      </c>
      <c r="AL138" s="45" t="s">
        <v>1228</v>
      </c>
      <c r="AM138" s="45"/>
      <c r="AN138" s="95">
        <v>45388</v>
      </c>
      <c r="AO138" s="95">
        <v>45412</v>
      </c>
      <c r="AP138" s="95">
        <v>45489</v>
      </c>
      <c r="AQ138" s="95">
        <v>45498</v>
      </c>
      <c r="AR138" s="117">
        <v>45990</v>
      </c>
      <c r="AS138" s="117">
        <v>46175</v>
      </c>
      <c r="AT138" s="138" t="s">
        <v>2711</v>
      </c>
      <c r="AU138" s="118" t="s">
        <v>2289</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hidden="1" customHeight="1" thickBot="1" x14ac:dyDescent="0.4">
      <c r="A139" s="96">
        <f t="shared" si="2"/>
        <v>134</v>
      </c>
      <c r="B139" s="123">
        <v>2023</v>
      </c>
      <c r="C139" s="122" t="s">
        <v>605</v>
      </c>
      <c r="D139" s="122" t="s">
        <v>1021</v>
      </c>
      <c r="E139" s="124" t="s">
        <v>1338</v>
      </c>
      <c r="F139" s="122" t="s">
        <v>53</v>
      </c>
      <c r="G139" s="122" t="s">
        <v>503</v>
      </c>
      <c r="H139" s="125" t="s">
        <v>1258</v>
      </c>
      <c r="I139" s="122" t="s">
        <v>1252</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1602</v>
      </c>
      <c r="U139" s="126" t="s">
        <v>1590</v>
      </c>
      <c r="V139" s="126"/>
      <c r="W139" s="127">
        <v>18</v>
      </c>
      <c r="X139" s="127" t="s">
        <v>1510</v>
      </c>
      <c r="Y139" s="123" t="s">
        <v>2504</v>
      </c>
      <c r="Z139" s="128">
        <v>45905</v>
      </c>
      <c r="AA139" s="129">
        <v>100</v>
      </c>
      <c r="AB139" s="125" t="s">
        <v>1491</v>
      </c>
      <c r="AC139" s="125" t="s">
        <v>1716</v>
      </c>
      <c r="AD139" s="130"/>
      <c r="AE139" s="125"/>
      <c r="AF139" s="125" t="s">
        <v>649</v>
      </c>
      <c r="AG139" s="125" t="s">
        <v>512</v>
      </c>
      <c r="AH139" s="125" t="s">
        <v>988</v>
      </c>
      <c r="AI139" s="125"/>
      <c r="AJ139" s="128"/>
      <c r="AK139" s="125" t="s">
        <v>1140</v>
      </c>
      <c r="AL139" s="125" t="s">
        <v>1230</v>
      </c>
      <c r="AM139" s="125"/>
      <c r="AN139" s="128">
        <v>45248</v>
      </c>
      <c r="AO139" s="128">
        <v>45272</v>
      </c>
      <c r="AP139" s="128">
        <v>45295</v>
      </c>
      <c r="AQ139" s="128">
        <v>45300</v>
      </c>
      <c r="AR139" s="131">
        <v>45905</v>
      </c>
      <c r="AS139" s="131">
        <v>45905</v>
      </c>
      <c r="AT139" s="137" t="s">
        <v>2200</v>
      </c>
      <c r="AU139" s="132" t="s">
        <v>1505</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hidden="1" customHeight="1" thickBot="1" x14ac:dyDescent="0.4">
      <c r="A140" s="96">
        <f t="shared" si="2"/>
        <v>135</v>
      </c>
      <c r="B140" s="111">
        <v>2023</v>
      </c>
      <c r="C140" s="96" t="s">
        <v>605</v>
      </c>
      <c r="D140" s="96" t="s">
        <v>1021</v>
      </c>
      <c r="E140" s="112" t="s">
        <v>1342</v>
      </c>
      <c r="F140" s="96" t="s">
        <v>53</v>
      </c>
      <c r="G140" s="96" t="s">
        <v>503</v>
      </c>
      <c r="H140" s="45" t="s">
        <v>1258</v>
      </c>
      <c r="I140" s="96" t="s">
        <v>1252</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1892</v>
      </c>
      <c r="U140" s="113" t="s">
        <v>1590</v>
      </c>
      <c r="V140" s="113"/>
      <c r="W140" s="114">
        <v>18</v>
      </c>
      <c r="X140" s="114" t="s">
        <v>1714</v>
      </c>
      <c r="Y140" s="111" t="s">
        <v>2505</v>
      </c>
      <c r="Z140" s="95">
        <v>46541</v>
      </c>
      <c r="AA140" s="115">
        <v>3.5</v>
      </c>
      <c r="AB140" s="45" t="s">
        <v>1490</v>
      </c>
      <c r="AC140" s="45" t="s">
        <v>1843</v>
      </c>
      <c r="AD140" s="116"/>
      <c r="AE140" s="112" t="s">
        <v>2007</v>
      </c>
      <c r="AF140" s="45" t="s">
        <v>1009</v>
      </c>
      <c r="AG140" s="45" t="s">
        <v>1010</v>
      </c>
      <c r="AH140" s="45" t="s">
        <v>988</v>
      </c>
      <c r="AI140" s="45"/>
      <c r="AJ140" s="95"/>
      <c r="AK140" s="45" t="s">
        <v>1234</v>
      </c>
      <c r="AL140" s="45" t="s">
        <v>1289</v>
      </c>
      <c r="AM140" s="45"/>
      <c r="AN140" s="95">
        <v>46058</v>
      </c>
      <c r="AO140" s="95">
        <v>46087</v>
      </c>
      <c r="AP140" s="95">
        <v>46114</v>
      </c>
      <c r="AQ140" s="95">
        <v>46176</v>
      </c>
      <c r="AR140" s="117">
        <v>46541</v>
      </c>
      <c r="AS140" s="117">
        <v>46541</v>
      </c>
      <c r="AT140" s="112" t="s">
        <v>2470</v>
      </c>
      <c r="AU140" s="118" t="s">
        <v>2274</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hidden="1" customHeight="1" thickBot="1" x14ac:dyDescent="0.4">
      <c r="A141" s="96">
        <f t="shared" si="2"/>
        <v>136</v>
      </c>
      <c r="B141" s="122">
        <v>2025</v>
      </c>
      <c r="C141" s="122" t="s">
        <v>605</v>
      </c>
      <c r="D141" s="122" t="s">
        <v>1021</v>
      </c>
      <c r="E141" s="124" t="s">
        <v>718</v>
      </c>
      <c r="F141" s="122" t="s">
        <v>53</v>
      </c>
      <c r="G141" s="122" t="s">
        <v>503</v>
      </c>
      <c r="H141" s="125" t="s">
        <v>1258</v>
      </c>
      <c r="I141" s="122" t="s">
        <v>1252</v>
      </c>
      <c r="J141" s="122" t="s">
        <v>72</v>
      </c>
      <c r="K141" s="36">
        <v>6858023.2500000009</v>
      </c>
      <c r="L141" s="36">
        <v>6858023.2500000009</v>
      </c>
      <c r="M141" s="36"/>
      <c r="N141" s="36"/>
      <c r="O141" s="36"/>
      <c r="P141" s="36"/>
      <c r="Q141" s="25">
        <f>SUM(PAC!$M141:$P141)</f>
        <v>0</v>
      </c>
      <c r="R141" s="38"/>
      <c r="S141" s="25">
        <f>IF(PAC!$R141&gt;0,PAC!$R141,PAC!$Q141)</f>
        <v>0</v>
      </c>
      <c r="T141" s="38"/>
      <c r="U141" s="126" t="s">
        <v>1594</v>
      </c>
      <c r="V141" s="126"/>
      <c r="W141" s="127"/>
      <c r="X141" s="127" t="s">
        <v>1437</v>
      </c>
      <c r="Y141" s="123" t="s">
        <v>2513</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hidden="1" customHeight="1" thickBot="1" x14ac:dyDescent="0.4">
      <c r="A142" s="96">
        <f t="shared" si="2"/>
        <v>137</v>
      </c>
      <c r="B142" s="96">
        <v>2025</v>
      </c>
      <c r="C142" s="96" t="s">
        <v>605</v>
      </c>
      <c r="D142" s="96" t="s">
        <v>1021</v>
      </c>
      <c r="E142" s="112" t="s">
        <v>719</v>
      </c>
      <c r="F142" s="96" t="s">
        <v>53</v>
      </c>
      <c r="G142" s="96" t="s">
        <v>503</v>
      </c>
      <c r="H142" s="45" t="s">
        <v>1258</v>
      </c>
      <c r="I142" s="96" t="s">
        <v>1252</v>
      </c>
      <c r="J142" s="96" t="s">
        <v>92</v>
      </c>
      <c r="K142" s="23">
        <v>15289880.23</v>
      </c>
      <c r="L142" s="23">
        <v>15289880.23</v>
      </c>
      <c r="M142" s="23"/>
      <c r="N142" s="23"/>
      <c r="O142" s="23"/>
      <c r="P142" s="23"/>
      <c r="Q142" s="25">
        <f>SUM(PAC!$M142:$P142)</f>
        <v>0</v>
      </c>
      <c r="R142" s="25"/>
      <c r="S142" s="25">
        <f>IF(PAC!$R142&gt;0,PAC!$R142,PAC!$Q142)</f>
        <v>0</v>
      </c>
      <c r="T142" s="25"/>
      <c r="U142" s="113" t="s">
        <v>1594</v>
      </c>
      <c r="V142" s="113"/>
      <c r="W142" s="114"/>
      <c r="X142" s="114" t="s">
        <v>1437</v>
      </c>
      <c r="Y142" s="111" t="s">
        <v>2513</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hidden="1" customHeight="1" thickBot="1" x14ac:dyDescent="0.4">
      <c r="A143" s="96">
        <f t="shared" si="2"/>
        <v>138</v>
      </c>
      <c r="B143" s="122">
        <v>2025</v>
      </c>
      <c r="C143" s="122" t="s">
        <v>605</v>
      </c>
      <c r="D143" s="122" t="s">
        <v>1021</v>
      </c>
      <c r="E143" s="124" t="s">
        <v>720</v>
      </c>
      <c r="F143" s="122" t="s">
        <v>53</v>
      </c>
      <c r="G143" s="122" t="s">
        <v>503</v>
      </c>
      <c r="H143" s="125" t="s">
        <v>1258</v>
      </c>
      <c r="I143" s="122" t="s">
        <v>1252</v>
      </c>
      <c r="J143" s="122" t="s">
        <v>92</v>
      </c>
      <c r="K143" s="36">
        <v>2832786.44</v>
      </c>
      <c r="L143" s="36">
        <v>2832786.44</v>
      </c>
      <c r="M143" s="36"/>
      <c r="N143" s="36"/>
      <c r="O143" s="36"/>
      <c r="P143" s="36"/>
      <c r="Q143" s="25">
        <f>SUM(PAC!$M143:$P143)</f>
        <v>0</v>
      </c>
      <c r="R143" s="38"/>
      <c r="S143" s="25">
        <f>IF(PAC!$R143&gt;0,PAC!$R143,PAC!$Q143)</f>
        <v>0</v>
      </c>
      <c r="T143" s="38"/>
      <c r="U143" s="126" t="s">
        <v>1594</v>
      </c>
      <c r="V143" s="126"/>
      <c r="W143" s="127"/>
      <c r="X143" s="127" t="s">
        <v>1437</v>
      </c>
      <c r="Y143" s="123" t="s">
        <v>2513</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hidden="1" customHeight="1" thickBot="1" x14ac:dyDescent="0.4">
      <c r="A144" s="96">
        <f t="shared" si="2"/>
        <v>139</v>
      </c>
      <c r="B144" s="96">
        <v>2025</v>
      </c>
      <c r="C144" s="96" t="s">
        <v>605</v>
      </c>
      <c r="D144" s="96" t="s">
        <v>1021</v>
      </c>
      <c r="E144" s="112" t="s">
        <v>721</v>
      </c>
      <c r="F144" s="96" t="s">
        <v>53</v>
      </c>
      <c r="G144" s="96" t="s">
        <v>503</v>
      </c>
      <c r="H144" s="45" t="s">
        <v>1258</v>
      </c>
      <c r="I144" s="96" t="s">
        <v>1252</v>
      </c>
      <c r="J144" s="96" t="s">
        <v>95</v>
      </c>
      <c r="K144" s="23">
        <v>1614127.2</v>
      </c>
      <c r="L144" s="23">
        <v>1614127.2</v>
      </c>
      <c r="M144" s="23"/>
      <c r="N144" s="23"/>
      <c r="O144" s="23"/>
      <c r="P144" s="23"/>
      <c r="Q144" s="25">
        <f>SUM(PAC!$M144:$P144)</f>
        <v>0</v>
      </c>
      <c r="R144" s="25"/>
      <c r="S144" s="25">
        <f>IF(PAC!$R144&gt;0,PAC!$R144,PAC!$Q144)</f>
        <v>0</v>
      </c>
      <c r="T144" s="25"/>
      <c r="U144" s="113" t="s">
        <v>1594</v>
      </c>
      <c r="V144" s="113"/>
      <c r="W144" s="114"/>
      <c r="X144" s="114" t="s">
        <v>1437</v>
      </c>
      <c r="Y144" s="111" t="s">
        <v>2513</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hidden="1" customHeight="1" thickBot="1" x14ac:dyDescent="0.4">
      <c r="A145" s="96">
        <f t="shared" si="2"/>
        <v>140</v>
      </c>
      <c r="B145" s="122">
        <v>2025</v>
      </c>
      <c r="C145" s="122" t="s">
        <v>605</v>
      </c>
      <c r="D145" s="122" t="s">
        <v>1021</v>
      </c>
      <c r="E145" s="124" t="s">
        <v>722</v>
      </c>
      <c r="F145" s="122" t="s">
        <v>53</v>
      </c>
      <c r="G145" s="122" t="s">
        <v>503</v>
      </c>
      <c r="H145" s="125" t="s">
        <v>1258</v>
      </c>
      <c r="I145" s="122" t="s">
        <v>1252</v>
      </c>
      <c r="J145" s="122" t="s">
        <v>95</v>
      </c>
      <c r="K145" s="36">
        <v>2008873.27</v>
      </c>
      <c r="L145" s="36">
        <v>2008873.27</v>
      </c>
      <c r="M145" s="36"/>
      <c r="N145" s="36"/>
      <c r="O145" s="36"/>
      <c r="P145" s="36"/>
      <c r="Q145" s="25">
        <f>SUM(PAC!$M145:$P145)</f>
        <v>0</v>
      </c>
      <c r="R145" s="38"/>
      <c r="S145" s="25">
        <f>IF(PAC!$R145&gt;0,PAC!$R145,PAC!$Q145)</f>
        <v>0</v>
      </c>
      <c r="T145" s="38"/>
      <c r="U145" s="126" t="s">
        <v>1594</v>
      </c>
      <c r="V145" s="126"/>
      <c r="W145" s="127"/>
      <c r="X145" s="127" t="s">
        <v>1437</v>
      </c>
      <c r="Y145" s="123" t="s">
        <v>2513</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hidden="1" customHeight="1" thickBot="1" x14ac:dyDescent="0.4">
      <c r="A146" s="96">
        <f t="shared" si="2"/>
        <v>141</v>
      </c>
      <c r="B146" s="96">
        <v>2025</v>
      </c>
      <c r="C146" s="96" t="s">
        <v>605</v>
      </c>
      <c r="D146" s="96" t="s">
        <v>1021</v>
      </c>
      <c r="E146" s="112" t="s">
        <v>723</v>
      </c>
      <c r="F146" s="96" t="s">
        <v>53</v>
      </c>
      <c r="G146" s="96" t="s">
        <v>503</v>
      </c>
      <c r="H146" s="45" t="s">
        <v>1258</v>
      </c>
      <c r="I146" s="96" t="s">
        <v>1252</v>
      </c>
      <c r="J146" s="96" t="s">
        <v>95</v>
      </c>
      <c r="K146" s="23">
        <v>1498832.4</v>
      </c>
      <c r="L146" s="23">
        <v>1498832.4</v>
      </c>
      <c r="M146" s="23"/>
      <c r="N146" s="23"/>
      <c r="O146" s="23"/>
      <c r="P146" s="23"/>
      <c r="Q146" s="25">
        <f>SUM(PAC!$M146:$P146)</f>
        <v>0</v>
      </c>
      <c r="R146" s="25"/>
      <c r="S146" s="25">
        <f>IF(PAC!$R146&gt;0,PAC!$R146,PAC!$Q146)</f>
        <v>0</v>
      </c>
      <c r="T146" s="25"/>
      <c r="U146" s="113" t="s">
        <v>1594</v>
      </c>
      <c r="V146" s="113"/>
      <c r="W146" s="114"/>
      <c r="X146" s="114" t="s">
        <v>1437</v>
      </c>
      <c r="Y146" s="111" t="s">
        <v>2513</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hidden="1" customHeight="1" thickBot="1" x14ac:dyDescent="0.4">
      <c r="A147" s="96">
        <f t="shared" si="2"/>
        <v>142</v>
      </c>
      <c r="B147" s="122">
        <v>2025</v>
      </c>
      <c r="C147" s="122" t="s">
        <v>605</v>
      </c>
      <c r="D147" s="122" t="s">
        <v>1021</v>
      </c>
      <c r="E147" s="124" t="s">
        <v>724</v>
      </c>
      <c r="F147" s="122" t="s">
        <v>53</v>
      </c>
      <c r="G147" s="122" t="s">
        <v>503</v>
      </c>
      <c r="H147" s="125" t="s">
        <v>1258</v>
      </c>
      <c r="I147" s="122" t="s">
        <v>1252</v>
      </c>
      <c r="J147" s="122" t="s">
        <v>96</v>
      </c>
      <c r="K147" s="36">
        <v>3105466</v>
      </c>
      <c r="L147" s="36">
        <v>3105466</v>
      </c>
      <c r="M147" s="36"/>
      <c r="N147" s="36"/>
      <c r="O147" s="36"/>
      <c r="P147" s="36"/>
      <c r="Q147" s="25">
        <f>SUM(PAC!$M147:$P147)</f>
        <v>0</v>
      </c>
      <c r="R147" s="38"/>
      <c r="S147" s="25">
        <f>IF(PAC!$R147&gt;0,PAC!$R147,PAC!$Q147)</f>
        <v>0</v>
      </c>
      <c r="T147" s="38"/>
      <c r="U147" s="126" t="s">
        <v>1594</v>
      </c>
      <c r="V147" s="126"/>
      <c r="W147" s="127"/>
      <c r="X147" s="127" t="s">
        <v>1437</v>
      </c>
      <c r="Y147" s="123" t="s">
        <v>2513</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hidden="1" customHeight="1" thickBot="1" x14ac:dyDescent="0.4">
      <c r="A148" s="96">
        <f t="shared" si="2"/>
        <v>143</v>
      </c>
      <c r="B148" s="96">
        <v>2025</v>
      </c>
      <c r="C148" s="96" t="s">
        <v>605</v>
      </c>
      <c r="D148" s="96" t="s">
        <v>1021</v>
      </c>
      <c r="E148" s="112" t="s">
        <v>725</v>
      </c>
      <c r="F148" s="96" t="s">
        <v>53</v>
      </c>
      <c r="G148" s="96" t="s">
        <v>503</v>
      </c>
      <c r="H148" s="45" t="s">
        <v>1258</v>
      </c>
      <c r="I148" s="96" t="s">
        <v>1252</v>
      </c>
      <c r="J148" s="96" t="s">
        <v>96</v>
      </c>
      <c r="K148" s="23">
        <v>2458414</v>
      </c>
      <c r="L148" s="23">
        <v>2458414</v>
      </c>
      <c r="M148" s="23"/>
      <c r="N148" s="23"/>
      <c r="O148" s="23"/>
      <c r="P148" s="23"/>
      <c r="Q148" s="25">
        <f>SUM(PAC!$M148:$P148)</f>
        <v>0</v>
      </c>
      <c r="R148" s="25"/>
      <c r="S148" s="25">
        <f>IF(PAC!$R148&gt;0,PAC!$R148,PAC!$Q148)</f>
        <v>0</v>
      </c>
      <c r="T148" s="25"/>
      <c r="U148" s="113" t="s">
        <v>1594</v>
      </c>
      <c r="V148" s="113"/>
      <c r="W148" s="114"/>
      <c r="X148" s="114" t="s">
        <v>1437</v>
      </c>
      <c r="Y148" s="111" t="s">
        <v>2513</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hidden="1" customHeight="1" thickBot="1" x14ac:dyDescent="0.4">
      <c r="A149" s="96">
        <f t="shared" si="2"/>
        <v>144</v>
      </c>
      <c r="B149" s="122">
        <v>2025</v>
      </c>
      <c r="C149" s="122" t="s">
        <v>605</v>
      </c>
      <c r="D149" s="122" t="s">
        <v>1021</v>
      </c>
      <c r="E149" s="124" t="s">
        <v>726</v>
      </c>
      <c r="F149" s="122" t="s">
        <v>53</v>
      </c>
      <c r="G149" s="122" t="s">
        <v>503</v>
      </c>
      <c r="H149" s="125" t="s">
        <v>1258</v>
      </c>
      <c r="I149" s="122" t="s">
        <v>1252</v>
      </c>
      <c r="J149" s="122" t="s">
        <v>103</v>
      </c>
      <c r="K149" s="36">
        <v>818580.6</v>
      </c>
      <c r="L149" s="36">
        <v>818580.6</v>
      </c>
      <c r="M149" s="36"/>
      <c r="N149" s="36"/>
      <c r="O149" s="36"/>
      <c r="P149" s="36"/>
      <c r="Q149" s="25">
        <f>SUM(PAC!$M149:$P149)</f>
        <v>0</v>
      </c>
      <c r="R149" s="38"/>
      <c r="S149" s="25">
        <f>IF(PAC!$R149&gt;0,PAC!$R149,PAC!$Q149)</f>
        <v>0</v>
      </c>
      <c r="T149" s="38"/>
      <c r="U149" s="126" t="s">
        <v>1594</v>
      </c>
      <c r="V149" s="126"/>
      <c r="W149" s="127"/>
      <c r="X149" s="127" t="s">
        <v>1437</v>
      </c>
      <c r="Y149" s="123" t="s">
        <v>2513</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hidden="1" customHeight="1" thickBot="1" x14ac:dyDescent="0.4">
      <c r="A150" s="96">
        <f t="shared" si="2"/>
        <v>145</v>
      </c>
      <c r="B150" s="96">
        <v>2025</v>
      </c>
      <c r="C150" s="96" t="s">
        <v>605</v>
      </c>
      <c r="D150" s="96" t="s">
        <v>1021</v>
      </c>
      <c r="E150" s="112" t="s">
        <v>727</v>
      </c>
      <c r="F150" s="96" t="s">
        <v>53</v>
      </c>
      <c r="G150" s="96" t="s">
        <v>503</v>
      </c>
      <c r="H150" s="45" t="s">
        <v>1258</v>
      </c>
      <c r="I150" s="96" t="s">
        <v>1252</v>
      </c>
      <c r="J150" s="96" t="s">
        <v>103</v>
      </c>
      <c r="K150" s="23"/>
      <c r="L150" s="23">
        <v>1227870.93</v>
      </c>
      <c r="M150" s="23">
        <v>1227870.93</v>
      </c>
      <c r="N150" s="23"/>
      <c r="O150" s="23"/>
      <c r="P150" s="23"/>
      <c r="Q150" s="25">
        <f>SUM(PAC!$M150:$P150)</f>
        <v>1227870.93</v>
      </c>
      <c r="R150" s="25"/>
      <c r="S150" s="25">
        <f>IF(PAC!$R150&gt;0,PAC!$R150,PAC!$Q150)</f>
        <v>1227870.93</v>
      </c>
      <c r="T150" s="25"/>
      <c r="U150" s="113" t="s">
        <v>1590</v>
      </c>
      <c r="V150" s="113"/>
      <c r="W150" s="114">
        <v>6</v>
      </c>
      <c r="X150" s="114" t="s">
        <v>1436</v>
      </c>
      <c r="Y150" s="111" t="s">
        <v>2507</v>
      </c>
      <c r="Z150" s="95"/>
      <c r="AA150" s="115"/>
      <c r="AB150" s="118" t="s">
        <v>1482</v>
      </c>
      <c r="AC150" s="45" t="s">
        <v>2706</v>
      </c>
      <c r="AD150" s="116">
        <v>46274</v>
      </c>
      <c r="AE150" s="112" t="s">
        <v>2734</v>
      </c>
      <c r="AF150" s="45" t="s">
        <v>1658</v>
      </c>
      <c r="AG150" s="45" t="s">
        <v>1742</v>
      </c>
      <c r="AH150" s="45" t="s">
        <v>988</v>
      </c>
      <c r="AI150" s="45"/>
      <c r="AJ150" s="95"/>
      <c r="AK150" s="45" t="s">
        <v>1690</v>
      </c>
      <c r="AL150" s="45" t="s">
        <v>2140</v>
      </c>
      <c r="AM150" s="45" t="s">
        <v>716</v>
      </c>
      <c r="AN150" s="95">
        <v>46247</v>
      </c>
      <c r="AO150" s="95">
        <v>46274</v>
      </c>
      <c r="AP150" s="95"/>
      <c r="AQ150" s="95"/>
      <c r="AR150" s="117"/>
      <c r="AS150" s="117"/>
      <c r="AT150" s="113" t="s">
        <v>2366</v>
      </c>
      <c r="AU150" s="118" t="s">
        <v>2707</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hidden="1" customHeight="1" thickBot="1" x14ac:dyDescent="0.4">
      <c r="A151" s="96">
        <f t="shared" si="2"/>
        <v>146</v>
      </c>
      <c r="B151" s="122">
        <v>2025</v>
      </c>
      <c r="C151" s="122" t="s">
        <v>605</v>
      </c>
      <c r="D151" s="122" t="s">
        <v>1021</v>
      </c>
      <c r="E151" s="124" t="s">
        <v>728</v>
      </c>
      <c r="F151" s="122" t="s">
        <v>53</v>
      </c>
      <c r="G151" s="122" t="s">
        <v>503</v>
      </c>
      <c r="H151" s="125" t="s">
        <v>1258</v>
      </c>
      <c r="I151" s="122" t="s">
        <v>1252</v>
      </c>
      <c r="J151" s="122" t="s">
        <v>103</v>
      </c>
      <c r="K151" s="36">
        <v>645581.61</v>
      </c>
      <c r="L151" s="36">
        <v>645581.61</v>
      </c>
      <c r="M151" s="36"/>
      <c r="N151" s="36"/>
      <c r="O151" s="36"/>
      <c r="P151" s="36"/>
      <c r="Q151" s="25">
        <f>SUM(PAC!$M151:$P151)</f>
        <v>0</v>
      </c>
      <c r="R151" s="38"/>
      <c r="S151" s="25">
        <f>IF(PAC!$R151&gt;0,PAC!$R151,PAC!$Q151)</f>
        <v>0</v>
      </c>
      <c r="T151" s="38"/>
      <c r="U151" s="126" t="s">
        <v>1594</v>
      </c>
      <c r="V151" s="126"/>
      <c r="W151" s="127"/>
      <c r="X151" s="127" t="s">
        <v>1437</v>
      </c>
      <c r="Y151" s="123" t="s">
        <v>2513</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hidden="1" customHeight="1" thickBot="1" x14ac:dyDescent="0.4">
      <c r="A152" s="96">
        <f t="shared" si="2"/>
        <v>147</v>
      </c>
      <c r="B152" s="96">
        <v>2025</v>
      </c>
      <c r="C152" s="96" t="s">
        <v>605</v>
      </c>
      <c r="D152" s="96" t="s">
        <v>1021</v>
      </c>
      <c r="E152" s="112" t="s">
        <v>729</v>
      </c>
      <c r="F152" s="96" t="s">
        <v>53</v>
      </c>
      <c r="G152" s="96" t="s">
        <v>503</v>
      </c>
      <c r="H152" s="45" t="s">
        <v>1258</v>
      </c>
      <c r="I152" s="96" t="s">
        <v>1252</v>
      </c>
      <c r="J152" s="96" t="s">
        <v>103</v>
      </c>
      <c r="K152" s="23">
        <v>2298776.91</v>
      </c>
      <c r="L152" s="23">
        <v>2298776.91</v>
      </c>
      <c r="M152" s="23"/>
      <c r="N152" s="23"/>
      <c r="O152" s="23"/>
      <c r="P152" s="23"/>
      <c r="Q152" s="25">
        <f>SUM(PAC!$M152:$P152)</f>
        <v>0</v>
      </c>
      <c r="R152" s="25"/>
      <c r="S152" s="25">
        <f>IF(PAC!$R152&gt;0,PAC!$R152,PAC!$Q152)</f>
        <v>0</v>
      </c>
      <c r="T152" s="25"/>
      <c r="U152" s="113" t="s">
        <v>1594</v>
      </c>
      <c r="V152" s="113"/>
      <c r="W152" s="114"/>
      <c r="X152" s="114" t="s">
        <v>1437</v>
      </c>
      <c r="Y152" s="111" t="s">
        <v>2513</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hidden="1" customHeight="1" thickBot="1" x14ac:dyDescent="0.4">
      <c r="A153" s="96">
        <f t="shared" si="2"/>
        <v>148</v>
      </c>
      <c r="B153" s="122">
        <v>2025</v>
      </c>
      <c r="C153" s="122" t="s">
        <v>605</v>
      </c>
      <c r="D153" s="122" t="s">
        <v>1021</v>
      </c>
      <c r="E153" s="124" t="s">
        <v>730</v>
      </c>
      <c r="F153" s="122" t="s">
        <v>53</v>
      </c>
      <c r="G153" s="122" t="s">
        <v>503</v>
      </c>
      <c r="H153" s="125" t="s">
        <v>1258</v>
      </c>
      <c r="I153" s="122" t="s">
        <v>1252</v>
      </c>
      <c r="J153" s="122" t="s">
        <v>153</v>
      </c>
      <c r="K153" s="36"/>
      <c r="L153" s="36">
        <v>1757529.65</v>
      </c>
      <c r="M153" s="36">
        <v>1757529.65</v>
      </c>
      <c r="N153" s="36"/>
      <c r="O153" s="36"/>
      <c r="P153" s="36"/>
      <c r="Q153" s="25">
        <f>SUM(PAC!$M153:$P153)</f>
        <v>1757529.65</v>
      </c>
      <c r="R153" s="38"/>
      <c r="S153" s="25">
        <f>IF(PAC!$R153&gt;0,PAC!$R153,PAC!$Q153)</f>
        <v>1757529.65</v>
      </c>
      <c r="T153" s="38"/>
      <c r="U153" s="126" t="s">
        <v>1590</v>
      </c>
      <c r="V153" s="126"/>
      <c r="W153" s="127">
        <v>8</v>
      </c>
      <c r="X153" s="127" t="s">
        <v>1436</v>
      </c>
      <c r="Y153" s="123" t="s">
        <v>2507</v>
      </c>
      <c r="Z153" s="128"/>
      <c r="AA153" s="129"/>
      <c r="AB153" s="132" t="s">
        <v>1482</v>
      </c>
      <c r="AC153" s="125" t="s">
        <v>2706</v>
      </c>
      <c r="AD153" s="130">
        <v>46274</v>
      </c>
      <c r="AE153" s="124" t="s">
        <v>2735</v>
      </c>
      <c r="AF153" s="125" t="s">
        <v>1658</v>
      </c>
      <c r="AG153" s="125" t="s">
        <v>1743</v>
      </c>
      <c r="AH153" s="125" t="s">
        <v>988</v>
      </c>
      <c r="AI153" s="125"/>
      <c r="AJ153" s="128"/>
      <c r="AK153" s="125" t="s">
        <v>1968</v>
      </c>
      <c r="AL153" s="125" t="s">
        <v>2141</v>
      </c>
      <c r="AM153" s="125" t="s">
        <v>716</v>
      </c>
      <c r="AN153" s="128">
        <v>46247</v>
      </c>
      <c r="AO153" s="128">
        <v>46274</v>
      </c>
      <c r="AP153" s="128"/>
      <c r="AQ153" s="128"/>
      <c r="AR153" s="131"/>
      <c r="AS153" s="131"/>
      <c r="AT153" s="126" t="s">
        <v>2367</v>
      </c>
      <c r="AU153" s="132" t="s">
        <v>2707</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hidden="1" customHeight="1" thickBot="1" x14ac:dyDescent="0.4">
      <c r="A154" s="96">
        <f t="shared" si="2"/>
        <v>149</v>
      </c>
      <c r="B154" s="96">
        <v>2025</v>
      </c>
      <c r="C154" s="96" t="s">
        <v>605</v>
      </c>
      <c r="D154" s="96" t="s">
        <v>1021</v>
      </c>
      <c r="E154" s="112" t="s">
        <v>731</v>
      </c>
      <c r="F154" s="96" t="s">
        <v>53</v>
      </c>
      <c r="G154" s="96" t="s">
        <v>503</v>
      </c>
      <c r="H154" s="45" t="s">
        <v>1258</v>
      </c>
      <c r="I154" s="96" t="s">
        <v>1252</v>
      </c>
      <c r="J154" s="96" t="s">
        <v>169</v>
      </c>
      <c r="K154" s="23">
        <v>2261169.2599999998</v>
      </c>
      <c r="L154" s="23">
        <v>2261169.2599999998</v>
      </c>
      <c r="M154" s="23"/>
      <c r="N154" s="23"/>
      <c r="O154" s="23"/>
      <c r="P154" s="23"/>
      <c r="Q154" s="25">
        <f>SUM(PAC!$M154:$P154)</f>
        <v>0</v>
      </c>
      <c r="R154" s="25"/>
      <c r="S154" s="25">
        <f>IF(PAC!$R154&gt;0,PAC!$R154,PAC!$Q154)</f>
        <v>0</v>
      </c>
      <c r="T154" s="25"/>
      <c r="U154" s="113" t="s">
        <v>1594</v>
      </c>
      <c r="V154" s="113"/>
      <c r="W154" s="114"/>
      <c r="X154" s="114" t="s">
        <v>1437</v>
      </c>
      <c r="Y154" s="111" t="s">
        <v>2513</v>
      </c>
      <c r="Z154" s="95"/>
      <c r="AA154" s="115"/>
      <c r="AB154" s="118"/>
      <c r="AC154" s="45"/>
      <c r="AD154" s="116"/>
      <c r="AE154" s="112" t="s">
        <v>2478</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hidden="1" customHeight="1" thickBot="1" x14ac:dyDescent="0.4">
      <c r="A155" s="96">
        <f t="shared" si="2"/>
        <v>150</v>
      </c>
      <c r="B155" s="122">
        <v>2025</v>
      </c>
      <c r="C155" s="122" t="s">
        <v>605</v>
      </c>
      <c r="D155" s="122" t="s">
        <v>1021</v>
      </c>
      <c r="E155" s="124" t="s">
        <v>732</v>
      </c>
      <c r="F155" s="122" t="s">
        <v>53</v>
      </c>
      <c r="G155" s="122" t="s">
        <v>503</v>
      </c>
      <c r="H155" s="125" t="s">
        <v>1258</v>
      </c>
      <c r="I155" s="122" t="s">
        <v>1252</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1590</v>
      </c>
      <c r="V155" s="126"/>
      <c r="W155" s="127">
        <v>9</v>
      </c>
      <c r="X155" s="127" t="s">
        <v>1436</v>
      </c>
      <c r="Y155" s="123" t="s">
        <v>2507</v>
      </c>
      <c r="Z155" s="128"/>
      <c r="AA155" s="129"/>
      <c r="AB155" s="132" t="s">
        <v>1482</v>
      </c>
      <c r="AC155" s="125" t="s">
        <v>2706</v>
      </c>
      <c r="AD155" s="130">
        <v>46274</v>
      </c>
      <c r="AE155" s="124" t="s">
        <v>2735</v>
      </c>
      <c r="AF155" s="125" t="s">
        <v>1658</v>
      </c>
      <c r="AG155" s="125" t="s">
        <v>1743</v>
      </c>
      <c r="AH155" s="125" t="s">
        <v>988</v>
      </c>
      <c r="AI155" s="125"/>
      <c r="AJ155" s="128"/>
      <c r="AK155" s="125" t="s">
        <v>1691</v>
      </c>
      <c r="AL155" s="125" t="s">
        <v>2142</v>
      </c>
      <c r="AM155" s="125" t="s">
        <v>716</v>
      </c>
      <c r="AN155" s="128">
        <v>46247</v>
      </c>
      <c r="AO155" s="128">
        <v>46274</v>
      </c>
      <c r="AP155" s="128"/>
      <c r="AQ155" s="128"/>
      <c r="AR155" s="131"/>
      <c r="AS155" s="131"/>
      <c r="AT155" s="126" t="s">
        <v>2368</v>
      </c>
      <c r="AU155" s="132" t="s">
        <v>2707</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hidden="1" customHeight="1" thickBot="1" x14ac:dyDescent="0.4">
      <c r="A156" s="96">
        <f t="shared" si="2"/>
        <v>151</v>
      </c>
      <c r="B156" s="96">
        <v>2025</v>
      </c>
      <c r="C156" s="96" t="s">
        <v>605</v>
      </c>
      <c r="D156" s="96" t="s">
        <v>1021</v>
      </c>
      <c r="E156" s="112" t="s">
        <v>733</v>
      </c>
      <c r="F156" s="96" t="s">
        <v>53</v>
      </c>
      <c r="G156" s="96" t="s">
        <v>503</v>
      </c>
      <c r="H156" s="45" t="s">
        <v>1258</v>
      </c>
      <c r="I156" s="96" t="s">
        <v>1252</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1590</v>
      </c>
      <c r="V156" s="113"/>
      <c r="W156" s="114">
        <v>15</v>
      </c>
      <c r="X156" s="114" t="s">
        <v>1436</v>
      </c>
      <c r="Y156" s="111" t="s">
        <v>2507</v>
      </c>
      <c r="Z156" s="95"/>
      <c r="AA156" s="115"/>
      <c r="AB156" s="118" t="s">
        <v>1482</v>
      </c>
      <c r="AC156" s="45" t="s">
        <v>2706</v>
      </c>
      <c r="AD156" s="116">
        <v>46274</v>
      </c>
      <c r="AE156" s="112" t="s">
        <v>2735</v>
      </c>
      <c r="AF156" s="45" t="s">
        <v>1658</v>
      </c>
      <c r="AG156" s="45" t="s">
        <v>1743</v>
      </c>
      <c r="AH156" s="45" t="s">
        <v>988</v>
      </c>
      <c r="AI156" s="45"/>
      <c r="AJ156" s="95"/>
      <c r="AK156" s="45" t="s">
        <v>1692</v>
      </c>
      <c r="AL156" s="45" t="s">
        <v>2143</v>
      </c>
      <c r="AM156" s="45"/>
      <c r="AN156" s="95">
        <v>46247</v>
      </c>
      <c r="AO156" s="95">
        <v>46274</v>
      </c>
      <c r="AP156" s="95"/>
      <c r="AQ156" s="95"/>
      <c r="AR156" s="117"/>
      <c r="AS156" s="117"/>
      <c r="AT156" s="113" t="s">
        <v>2369</v>
      </c>
      <c r="AU156" s="118" t="s">
        <v>2707</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hidden="1" customHeight="1" thickBot="1" x14ac:dyDescent="0.4">
      <c r="A157" s="96">
        <f t="shared" si="2"/>
        <v>152</v>
      </c>
      <c r="B157" s="122">
        <v>2025</v>
      </c>
      <c r="C157" s="122" t="s">
        <v>605</v>
      </c>
      <c r="D157" s="122" t="s">
        <v>1021</v>
      </c>
      <c r="E157" s="124" t="s">
        <v>734</v>
      </c>
      <c r="F157" s="122" t="s">
        <v>53</v>
      </c>
      <c r="G157" s="122" t="s">
        <v>503</v>
      </c>
      <c r="H157" s="125" t="s">
        <v>1258</v>
      </c>
      <c r="I157" s="122" t="s">
        <v>1252</v>
      </c>
      <c r="J157" s="122" t="s">
        <v>189</v>
      </c>
      <c r="K157" s="36">
        <v>3627943.04</v>
      </c>
      <c r="L157" s="36">
        <v>3627943.04</v>
      </c>
      <c r="M157" s="36"/>
      <c r="N157" s="36"/>
      <c r="O157" s="36"/>
      <c r="P157" s="36"/>
      <c r="Q157" s="25">
        <f>SUM(PAC!$M157:$P157)</f>
        <v>0</v>
      </c>
      <c r="R157" s="38"/>
      <c r="S157" s="25">
        <f>IF(PAC!$R157&gt;0,PAC!$R157,PAC!$Q157)</f>
        <v>0</v>
      </c>
      <c r="T157" s="38"/>
      <c r="U157" s="126" t="s">
        <v>1594</v>
      </c>
      <c r="V157" s="126"/>
      <c r="W157" s="127"/>
      <c r="X157" s="127" t="s">
        <v>1437</v>
      </c>
      <c r="Y157" s="123" t="s">
        <v>2513</v>
      </c>
      <c r="Z157" s="128"/>
      <c r="AA157" s="129"/>
      <c r="AB157" s="132"/>
      <c r="AC157" s="125"/>
      <c r="AD157" s="130"/>
      <c r="AE157" s="124" t="s">
        <v>2479</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hidden="1" customHeight="1" thickBot="1" x14ac:dyDescent="0.4">
      <c r="A158" s="96">
        <f t="shared" si="2"/>
        <v>153</v>
      </c>
      <c r="B158" s="96">
        <v>2025</v>
      </c>
      <c r="C158" s="96" t="s">
        <v>605</v>
      </c>
      <c r="D158" s="96" t="s">
        <v>1021</v>
      </c>
      <c r="E158" s="112" t="s">
        <v>735</v>
      </c>
      <c r="F158" s="96" t="s">
        <v>53</v>
      </c>
      <c r="G158" s="96" t="s">
        <v>503</v>
      </c>
      <c r="H158" s="45" t="s">
        <v>1258</v>
      </c>
      <c r="I158" s="96" t="s">
        <v>1252</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1590</v>
      </c>
      <c r="V158" s="113"/>
      <c r="W158" s="114">
        <v>13</v>
      </c>
      <c r="X158" s="114" t="s">
        <v>1436</v>
      </c>
      <c r="Y158" s="111" t="s">
        <v>2507</v>
      </c>
      <c r="Z158" s="95"/>
      <c r="AA158" s="115"/>
      <c r="AB158" s="118" t="s">
        <v>1482</v>
      </c>
      <c r="AC158" s="45" t="s">
        <v>2706</v>
      </c>
      <c r="AD158" s="116">
        <v>46274</v>
      </c>
      <c r="AE158" s="112" t="s">
        <v>2735</v>
      </c>
      <c r="AF158" s="45" t="s">
        <v>1658</v>
      </c>
      <c r="AG158" s="45" t="s">
        <v>1743</v>
      </c>
      <c r="AH158" s="45" t="s">
        <v>988</v>
      </c>
      <c r="AI158" s="45"/>
      <c r="AJ158" s="95"/>
      <c r="AK158" s="45" t="s">
        <v>1689</v>
      </c>
      <c r="AL158" s="45" t="s">
        <v>2144</v>
      </c>
      <c r="AM158" s="45"/>
      <c r="AN158" s="95">
        <v>46247</v>
      </c>
      <c r="AO158" s="95">
        <v>46274</v>
      </c>
      <c r="AP158" s="95"/>
      <c r="AQ158" s="95"/>
      <c r="AR158" s="117"/>
      <c r="AS158" s="117"/>
      <c r="AT158" s="113" t="s">
        <v>2370</v>
      </c>
      <c r="AU158" s="118" t="s">
        <v>2707</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hidden="1" customHeight="1" thickBot="1" x14ac:dyDescent="0.4">
      <c r="A159" s="96">
        <f t="shared" si="2"/>
        <v>154</v>
      </c>
      <c r="B159" s="122">
        <v>2025</v>
      </c>
      <c r="C159" s="122" t="s">
        <v>605</v>
      </c>
      <c r="D159" s="122" t="s">
        <v>1021</v>
      </c>
      <c r="E159" s="124" t="s">
        <v>736</v>
      </c>
      <c r="F159" s="122" t="s">
        <v>53</v>
      </c>
      <c r="G159" s="122" t="s">
        <v>503</v>
      </c>
      <c r="H159" s="125" t="s">
        <v>1258</v>
      </c>
      <c r="I159" s="122" t="s">
        <v>1252</v>
      </c>
      <c r="J159" s="122" t="s">
        <v>192</v>
      </c>
      <c r="K159" s="36"/>
      <c r="L159" s="36">
        <v>1811147.68</v>
      </c>
      <c r="M159" s="36">
        <v>1811147.68</v>
      </c>
      <c r="N159" s="36"/>
      <c r="O159" s="36"/>
      <c r="P159" s="36"/>
      <c r="Q159" s="25">
        <f>SUM(PAC!$M159:$P159)</f>
        <v>1811147.68</v>
      </c>
      <c r="R159" s="38"/>
      <c r="S159" s="25">
        <f>IF(PAC!$R159&gt;0,PAC!$R159,PAC!$Q159)</f>
        <v>1811147.68</v>
      </c>
      <c r="T159" s="38"/>
      <c r="U159" s="126" t="s">
        <v>1590</v>
      </c>
      <c r="V159" s="126"/>
      <c r="W159" s="127">
        <v>10</v>
      </c>
      <c r="X159" s="127" t="s">
        <v>1436</v>
      </c>
      <c r="Y159" s="123" t="s">
        <v>2507</v>
      </c>
      <c r="Z159" s="128"/>
      <c r="AA159" s="129"/>
      <c r="AB159" s="132" t="s">
        <v>1482</v>
      </c>
      <c r="AC159" s="125" t="s">
        <v>2706</v>
      </c>
      <c r="AD159" s="130">
        <v>46274</v>
      </c>
      <c r="AE159" s="124" t="s">
        <v>2735</v>
      </c>
      <c r="AF159" s="125" t="s">
        <v>1658</v>
      </c>
      <c r="AG159" s="125" t="s">
        <v>1743</v>
      </c>
      <c r="AH159" s="125" t="s">
        <v>988</v>
      </c>
      <c r="AI159" s="125"/>
      <c r="AJ159" s="128"/>
      <c r="AK159" s="125" t="s">
        <v>1693</v>
      </c>
      <c r="AL159" s="125" t="s">
        <v>2145</v>
      </c>
      <c r="AM159" s="125" t="s">
        <v>716</v>
      </c>
      <c r="AN159" s="128">
        <v>46247</v>
      </c>
      <c r="AO159" s="128">
        <v>46274</v>
      </c>
      <c r="AP159" s="128"/>
      <c r="AQ159" s="128"/>
      <c r="AR159" s="131"/>
      <c r="AS159" s="131"/>
      <c r="AT159" s="126" t="s">
        <v>2371</v>
      </c>
      <c r="AU159" s="132" t="s">
        <v>2707</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hidden="1" customHeight="1" thickBot="1" x14ac:dyDescent="0.4">
      <c r="A160" s="96">
        <f t="shared" si="2"/>
        <v>155</v>
      </c>
      <c r="B160" s="96">
        <v>2025</v>
      </c>
      <c r="C160" s="96" t="s">
        <v>605</v>
      </c>
      <c r="D160" s="96" t="s">
        <v>1021</v>
      </c>
      <c r="E160" s="112" t="s">
        <v>737</v>
      </c>
      <c r="F160" s="96" t="s">
        <v>53</v>
      </c>
      <c r="G160" s="96" t="s">
        <v>503</v>
      </c>
      <c r="H160" s="45" t="s">
        <v>1258</v>
      </c>
      <c r="I160" s="96" t="s">
        <v>1252</v>
      </c>
      <c r="J160" s="96" t="s">
        <v>203</v>
      </c>
      <c r="K160" s="23">
        <v>2299985</v>
      </c>
      <c r="L160" s="23">
        <v>2299985</v>
      </c>
      <c r="M160" s="23"/>
      <c r="N160" s="23"/>
      <c r="O160" s="23"/>
      <c r="P160" s="23"/>
      <c r="Q160" s="25">
        <f>SUM(PAC!$M160:$P160)</f>
        <v>0</v>
      </c>
      <c r="R160" s="25"/>
      <c r="S160" s="25">
        <f>IF(PAC!$R160&gt;0,PAC!$R160,PAC!$Q160)</f>
        <v>0</v>
      </c>
      <c r="T160" s="25"/>
      <c r="U160" s="113" t="s">
        <v>1594</v>
      </c>
      <c r="V160" s="113"/>
      <c r="W160" s="114"/>
      <c r="X160" s="114" t="s">
        <v>1437</v>
      </c>
      <c r="Y160" s="111" t="s">
        <v>2513</v>
      </c>
      <c r="Z160" s="95"/>
      <c r="AA160" s="115"/>
      <c r="AB160" s="118"/>
      <c r="AC160" s="45"/>
      <c r="AD160" s="116"/>
      <c r="AE160" s="112" t="s">
        <v>2480</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hidden="1" customHeight="1" thickBot="1" x14ac:dyDescent="0.4">
      <c r="A161" s="96">
        <f t="shared" si="2"/>
        <v>156</v>
      </c>
      <c r="B161" s="122">
        <v>2025</v>
      </c>
      <c r="C161" s="122" t="s">
        <v>605</v>
      </c>
      <c r="D161" s="122" t="s">
        <v>1021</v>
      </c>
      <c r="E161" s="124" t="s">
        <v>738</v>
      </c>
      <c r="F161" s="122" t="s">
        <v>53</v>
      </c>
      <c r="G161" s="122" t="s">
        <v>503</v>
      </c>
      <c r="H161" s="125" t="s">
        <v>1258</v>
      </c>
      <c r="I161" s="122" t="s">
        <v>1252</v>
      </c>
      <c r="J161" s="122" t="s">
        <v>222</v>
      </c>
      <c r="K161" s="36">
        <v>1818763.19</v>
      </c>
      <c r="L161" s="36">
        <v>1818763.19</v>
      </c>
      <c r="M161" s="36"/>
      <c r="N161" s="36"/>
      <c r="O161" s="36"/>
      <c r="P161" s="36"/>
      <c r="Q161" s="25">
        <f>SUM(PAC!$M161:$P161)</f>
        <v>0</v>
      </c>
      <c r="R161" s="38"/>
      <c r="S161" s="25">
        <f>IF(PAC!$R161&gt;0,PAC!$R161,PAC!$Q161)</f>
        <v>0</v>
      </c>
      <c r="T161" s="38"/>
      <c r="U161" s="126" t="s">
        <v>1594</v>
      </c>
      <c r="V161" s="126"/>
      <c r="W161" s="127"/>
      <c r="X161" s="127" t="s">
        <v>1437</v>
      </c>
      <c r="Y161" s="123" t="s">
        <v>2513</v>
      </c>
      <c r="Z161" s="128"/>
      <c r="AA161" s="129"/>
      <c r="AB161" s="132"/>
      <c r="AC161" s="125"/>
      <c r="AD161" s="130"/>
      <c r="AE161" s="124" t="s">
        <v>2481</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hidden="1" customHeight="1" thickBot="1" x14ac:dyDescent="0.4">
      <c r="A162" s="96">
        <f t="shared" si="2"/>
        <v>157</v>
      </c>
      <c r="B162" s="96">
        <v>2025</v>
      </c>
      <c r="C162" s="96" t="s">
        <v>605</v>
      </c>
      <c r="D162" s="96" t="s">
        <v>1021</v>
      </c>
      <c r="E162" s="112" t="s">
        <v>739</v>
      </c>
      <c r="F162" s="96" t="s">
        <v>53</v>
      </c>
      <c r="G162" s="96" t="s">
        <v>503</v>
      </c>
      <c r="H162" s="45" t="s">
        <v>1258</v>
      </c>
      <c r="I162" s="96" t="s">
        <v>1252</v>
      </c>
      <c r="J162" s="96" t="s">
        <v>222</v>
      </c>
      <c r="K162" s="23">
        <v>2259778.08</v>
      </c>
      <c r="L162" s="23">
        <v>2259778.08</v>
      </c>
      <c r="M162" s="23"/>
      <c r="N162" s="23"/>
      <c r="O162" s="23"/>
      <c r="P162" s="23"/>
      <c r="Q162" s="25">
        <f>SUM(PAC!$M162:$P162)</f>
        <v>0</v>
      </c>
      <c r="R162" s="25"/>
      <c r="S162" s="25">
        <f>IF(PAC!$R162&gt;0,PAC!$R162,PAC!$Q162)</f>
        <v>0</v>
      </c>
      <c r="T162" s="25"/>
      <c r="U162" s="113" t="s">
        <v>1594</v>
      </c>
      <c r="V162" s="113"/>
      <c r="W162" s="114"/>
      <c r="X162" s="114" t="s">
        <v>1437</v>
      </c>
      <c r="Y162" s="111" t="s">
        <v>2513</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hidden="1" customHeight="1" thickBot="1" x14ac:dyDescent="0.4">
      <c r="A163" s="96">
        <f t="shared" si="2"/>
        <v>158</v>
      </c>
      <c r="B163" s="122">
        <v>2025</v>
      </c>
      <c r="C163" s="122" t="s">
        <v>605</v>
      </c>
      <c r="D163" s="122" t="s">
        <v>1021</v>
      </c>
      <c r="E163" s="124" t="s">
        <v>740</v>
      </c>
      <c r="F163" s="122" t="s">
        <v>53</v>
      </c>
      <c r="G163" s="122" t="s">
        <v>503</v>
      </c>
      <c r="H163" s="125" t="s">
        <v>1258</v>
      </c>
      <c r="I163" s="122" t="s">
        <v>1252</v>
      </c>
      <c r="J163" s="122" t="s">
        <v>227</v>
      </c>
      <c r="K163" s="36">
        <v>2882370</v>
      </c>
      <c r="L163" s="36">
        <v>2882370</v>
      </c>
      <c r="M163" s="36"/>
      <c r="N163" s="36"/>
      <c r="O163" s="36"/>
      <c r="P163" s="36"/>
      <c r="Q163" s="25">
        <f>SUM(PAC!$M163:$P163)</f>
        <v>0</v>
      </c>
      <c r="R163" s="38"/>
      <c r="S163" s="25">
        <f>IF(PAC!$R163&gt;0,PAC!$R163,PAC!$Q163)</f>
        <v>0</v>
      </c>
      <c r="T163" s="38"/>
      <c r="U163" s="126" t="s">
        <v>1594</v>
      </c>
      <c r="V163" s="126"/>
      <c r="W163" s="127"/>
      <c r="X163" s="127" t="s">
        <v>1437</v>
      </c>
      <c r="Y163" s="123" t="s">
        <v>2513</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hidden="1" customHeight="1" thickBot="1" x14ac:dyDescent="0.4">
      <c r="A164" s="96">
        <f t="shared" si="2"/>
        <v>159</v>
      </c>
      <c r="B164" s="96">
        <v>2025</v>
      </c>
      <c r="C164" s="96" t="s">
        <v>605</v>
      </c>
      <c r="D164" s="96" t="s">
        <v>1021</v>
      </c>
      <c r="E164" s="112" t="s">
        <v>741</v>
      </c>
      <c r="F164" s="96" t="s">
        <v>53</v>
      </c>
      <c r="G164" s="96" t="s">
        <v>503</v>
      </c>
      <c r="H164" s="45" t="s">
        <v>1258</v>
      </c>
      <c r="I164" s="96" t="s">
        <v>1252</v>
      </c>
      <c r="J164" s="96" t="s">
        <v>227</v>
      </c>
      <c r="K164" s="23">
        <v>1755302.26</v>
      </c>
      <c r="L164" s="23">
        <v>1755302.26</v>
      </c>
      <c r="M164" s="23"/>
      <c r="N164" s="23"/>
      <c r="O164" s="23"/>
      <c r="P164" s="23"/>
      <c r="Q164" s="25">
        <f>SUM(PAC!$M164:$P164)</f>
        <v>0</v>
      </c>
      <c r="R164" s="25"/>
      <c r="S164" s="25">
        <f>IF(PAC!$R164&gt;0,PAC!$R164,PAC!$Q164)</f>
        <v>0</v>
      </c>
      <c r="T164" s="25"/>
      <c r="U164" s="113" t="s">
        <v>1594</v>
      </c>
      <c r="V164" s="113"/>
      <c r="W164" s="114"/>
      <c r="X164" s="114" t="s">
        <v>1437</v>
      </c>
      <c r="Y164" s="111" t="s">
        <v>2513</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hidden="1" customHeight="1" thickBot="1" x14ac:dyDescent="0.4">
      <c r="A165" s="96">
        <f t="shared" si="2"/>
        <v>160</v>
      </c>
      <c r="B165" s="122">
        <v>2025</v>
      </c>
      <c r="C165" s="122" t="s">
        <v>605</v>
      </c>
      <c r="D165" s="122" t="s">
        <v>1021</v>
      </c>
      <c r="E165" s="124" t="s">
        <v>742</v>
      </c>
      <c r="F165" s="122" t="s">
        <v>53</v>
      </c>
      <c r="G165" s="122" t="s">
        <v>503</v>
      </c>
      <c r="H165" s="125" t="s">
        <v>1258</v>
      </c>
      <c r="I165" s="122" t="s">
        <v>1252</v>
      </c>
      <c r="J165" s="122" t="s">
        <v>229</v>
      </c>
      <c r="K165" s="36">
        <v>2875423.56</v>
      </c>
      <c r="L165" s="36">
        <v>2875423.56</v>
      </c>
      <c r="M165" s="36"/>
      <c r="N165" s="36"/>
      <c r="O165" s="36"/>
      <c r="P165" s="36"/>
      <c r="Q165" s="25">
        <f>SUM(PAC!$M165:$P165)</f>
        <v>0</v>
      </c>
      <c r="R165" s="38"/>
      <c r="S165" s="25">
        <f>IF(PAC!$R165&gt;0,PAC!$R165,PAC!$Q165)</f>
        <v>0</v>
      </c>
      <c r="T165" s="38"/>
      <c r="U165" s="126" t="s">
        <v>1594</v>
      </c>
      <c r="V165" s="126"/>
      <c r="W165" s="127"/>
      <c r="X165" s="127" t="s">
        <v>1437</v>
      </c>
      <c r="Y165" s="123" t="s">
        <v>2513</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hidden="1" customHeight="1" thickBot="1" x14ac:dyDescent="0.4">
      <c r="A166" s="96">
        <f t="shared" si="2"/>
        <v>161</v>
      </c>
      <c r="B166" s="96">
        <v>2025</v>
      </c>
      <c r="C166" s="96" t="s">
        <v>605</v>
      </c>
      <c r="D166" s="96" t="s">
        <v>1021</v>
      </c>
      <c r="E166" s="112" t="s">
        <v>743</v>
      </c>
      <c r="F166" s="96" t="s">
        <v>53</v>
      </c>
      <c r="G166" s="96" t="s">
        <v>503</v>
      </c>
      <c r="H166" s="45" t="s">
        <v>1258</v>
      </c>
      <c r="I166" s="96" t="s">
        <v>1252</v>
      </c>
      <c r="J166" s="96" t="s">
        <v>229</v>
      </c>
      <c r="K166" s="23">
        <v>1626543.36</v>
      </c>
      <c r="L166" s="23">
        <v>1626543.36</v>
      </c>
      <c r="M166" s="23"/>
      <c r="N166" s="23"/>
      <c r="O166" s="23"/>
      <c r="P166" s="23"/>
      <c r="Q166" s="25">
        <f>SUM(PAC!$M166:$P166)</f>
        <v>0</v>
      </c>
      <c r="R166" s="25"/>
      <c r="S166" s="25">
        <f>IF(PAC!$R166&gt;0,PAC!$R166,PAC!$Q166)</f>
        <v>0</v>
      </c>
      <c r="T166" s="25"/>
      <c r="U166" s="113" t="s">
        <v>1594</v>
      </c>
      <c r="V166" s="113"/>
      <c r="W166" s="114"/>
      <c r="X166" s="114" t="s">
        <v>1437</v>
      </c>
      <c r="Y166" s="111" t="s">
        <v>2513</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hidden="1" customHeight="1" thickBot="1" x14ac:dyDescent="0.4">
      <c r="A167" s="96">
        <f t="shared" si="2"/>
        <v>162</v>
      </c>
      <c r="B167" s="122">
        <v>2025</v>
      </c>
      <c r="C167" s="122" t="s">
        <v>605</v>
      </c>
      <c r="D167" s="122" t="s">
        <v>1021</v>
      </c>
      <c r="E167" s="124" t="s">
        <v>744</v>
      </c>
      <c r="F167" s="122" t="s">
        <v>53</v>
      </c>
      <c r="G167" s="122" t="s">
        <v>503</v>
      </c>
      <c r="H167" s="125" t="s">
        <v>1258</v>
      </c>
      <c r="I167" s="122" t="s">
        <v>1252</v>
      </c>
      <c r="J167" s="122" t="s">
        <v>233</v>
      </c>
      <c r="K167" s="36">
        <v>3541654.2</v>
      </c>
      <c r="L167" s="36">
        <v>3541654.2</v>
      </c>
      <c r="M167" s="36"/>
      <c r="N167" s="36"/>
      <c r="O167" s="36"/>
      <c r="P167" s="36"/>
      <c r="Q167" s="25">
        <f>SUM(PAC!$M167:$P167)</f>
        <v>0</v>
      </c>
      <c r="R167" s="38"/>
      <c r="S167" s="25">
        <f>IF(PAC!$R167&gt;0,PAC!$R167,PAC!$Q167)</f>
        <v>0</v>
      </c>
      <c r="T167" s="38"/>
      <c r="U167" s="126" t="s">
        <v>1594</v>
      </c>
      <c r="V167" s="126"/>
      <c r="W167" s="127"/>
      <c r="X167" s="127" t="s">
        <v>1437</v>
      </c>
      <c r="Y167" s="123" t="s">
        <v>2513</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hidden="1" customHeight="1" thickBot="1" x14ac:dyDescent="0.4">
      <c r="A168" s="96">
        <f t="shared" si="2"/>
        <v>163</v>
      </c>
      <c r="B168" s="96">
        <v>2025</v>
      </c>
      <c r="C168" s="96" t="s">
        <v>605</v>
      </c>
      <c r="D168" s="96" t="s">
        <v>1021</v>
      </c>
      <c r="E168" s="112" t="s">
        <v>745</v>
      </c>
      <c r="F168" s="96" t="s">
        <v>53</v>
      </c>
      <c r="G168" s="96" t="s">
        <v>503</v>
      </c>
      <c r="H168" s="45" t="s">
        <v>1258</v>
      </c>
      <c r="I168" s="96" t="s">
        <v>1252</v>
      </c>
      <c r="J168" s="96" t="s">
        <v>233</v>
      </c>
      <c r="K168" s="23">
        <v>3627943.04</v>
      </c>
      <c r="L168" s="23">
        <v>3627943.04</v>
      </c>
      <c r="M168" s="23"/>
      <c r="N168" s="23"/>
      <c r="O168" s="23"/>
      <c r="P168" s="23"/>
      <c r="Q168" s="25">
        <f>SUM(PAC!$M168:$P168)</f>
        <v>0</v>
      </c>
      <c r="R168" s="25"/>
      <c r="S168" s="25">
        <f>IF(PAC!$R168&gt;0,PAC!$R168,PAC!$Q168)</f>
        <v>0</v>
      </c>
      <c r="T168" s="25"/>
      <c r="U168" s="113" t="s">
        <v>1594</v>
      </c>
      <c r="V168" s="113"/>
      <c r="W168" s="114"/>
      <c r="X168" s="114" t="s">
        <v>1437</v>
      </c>
      <c r="Y168" s="111" t="s">
        <v>2513</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hidden="1" customHeight="1" thickBot="1" x14ac:dyDescent="0.4">
      <c r="A169" s="96">
        <f t="shared" si="2"/>
        <v>164</v>
      </c>
      <c r="B169" s="122">
        <v>2025</v>
      </c>
      <c r="C169" s="122" t="s">
        <v>605</v>
      </c>
      <c r="D169" s="122" t="s">
        <v>1021</v>
      </c>
      <c r="E169" s="124" t="s">
        <v>746</v>
      </c>
      <c r="F169" s="122" t="s">
        <v>53</v>
      </c>
      <c r="G169" s="122" t="s">
        <v>503</v>
      </c>
      <c r="H169" s="125" t="s">
        <v>1258</v>
      </c>
      <c r="I169" s="122" t="s">
        <v>1252</v>
      </c>
      <c r="J169" s="122" t="s">
        <v>234</v>
      </c>
      <c r="K169" s="36">
        <v>2021134.62</v>
      </c>
      <c r="L169" s="36">
        <v>2021134.62</v>
      </c>
      <c r="M169" s="36"/>
      <c r="N169" s="36"/>
      <c r="O169" s="36"/>
      <c r="P169" s="36"/>
      <c r="Q169" s="25">
        <f>SUM(PAC!$M169:$P169)</f>
        <v>0</v>
      </c>
      <c r="R169" s="38"/>
      <c r="S169" s="25">
        <f>IF(PAC!$R169&gt;0,PAC!$R169,PAC!$Q169)</f>
        <v>0</v>
      </c>
      <c r="T169" s="38"/>
      <c r="U169" s="126" t="s">
        <v>1594</v>
      </c>
      <c r="V169" s="126"/>
      <c r="W169" s="127"/>
      <c r="X169" s="127" t="s">
        <v>1437</v>
      </c>
      <c r="Y169" s="123" t="s">
        <v>2513</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hidden="1" customHeight="1" thickBot="1" x14ac:dyDescent="0.4">
      <c r="A170" s="96">
        <f t="shared" si="2"/>
        <v>165</v>
      </c>
      <c r="B170" s="96">
        <v>2025</v>
      </c>
      <c r="C170" s="96" t="s">
        <v>605</v>
      </c>
      <c r="D170" s="96" t="s">
        <v>1021</v>
      </c>
      <c r="E170" s="112" t="s">
        <v>747</v>
      </c>
      <c r="F170" s="96" t="s">
        <v>53</v>
      </c>
      <c r="G170" s="96" t="s">
        <v>503</v>
      </c>
      <c r="H170" s="45" t="s">
        <v>1258</v>
      </c>
      <c r="I170" s="96" t="s">
        <v>1252</v>
      </c>
      <c r="J170" s="96" t="s">
        <v>234</v>
      </c>
      <c r="K170" s="23">
        <v>1938151.35</v>
      </c>
      <c r="L170" s="23">
        <v>1938151.35</v>
      </c>
      <c r="M170" s="23"/>
      <c r="N170" s="23"/>
      <c r="O170" s="23"/>
      <c r="P170" s="23"/>
      <c r="Q170" s="25">
        <f>SUM(PAC!$M170:$P170)</f>
        <v>0</v>
      </c>
      <c r="R170" s="25"/>
      <c r="S170" s="25">
        <f>IF(PAC!$R170&gt;0,PAC!$R170,PAC!$Q170)</f>
        <v>0</v>
      </c>
      <c r="T170" s="25"/>
      <c r="U170" s="113" t="s">
        <v>1594</v>
      </c>
      <c r="V170" s="113"/>
      <c r="W170" s="114"/>
      <c r="X170" s="114" t="s">
        <v>1437</v>
      </c>
      <c r="Y170" s="111" t="s">
        <v>2513</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hidden="1" customHeight="1" thickBot="1" x14ac:dyDescent="0.4">
      <c r="A171" s="96">
        <f t="shared" si="2"/>
        <v>166</v>
      </c>
      <c r="B171" s="122">
        <v>2025</v>
      </c>
      <c r="C171" s="122" t="s">
        <v>605</v>
      </c>
      <c r="D171" s="122" t="s">
        <v>1021</v>
      </c>
      <c r="E171" s="124" t="s">
        <v>748</v>
      </c>
      <c r="F171" s="122" t="s">
        <v>53</v>
      </c>
      <c r="G171" s="122" t="s">
        <v>503</v>
      </c>
      <c r="H171" s="125" t="s">
        <v>1258</v>
      </c>
      <c r="I171" s="122" t="s">
        <v>1252</v>
      </c>
      <c r="J171" s="122" t="s">
        <v>234</v>
      </c>
      <c r="K171" s="36">
        <v>1828444.68</v>
      </c>
      <c r="L171" s="36">
        <v>1828444.68</v>
      </c>
      <c r="M171" s="36"/>
      <c r="N171" s="36"/>
      <c r="O171" s="36"/>
      <c r="P171" s="36"/>
      <c r="Q171" s="25">
        <f>SUM(PAC!$M171:$P171)</f>
        <v>0</v>
      </c>
      <c r="R171" s="38"/>
      <c r="S171" s="25">
        <f>IF(PAC!$R171&gt;0,PAC!$R171,PAC!$Q171)</f>
        <v>0</v>
      </c>
      <c r="T171" s="38"/>
      <c r="U171" s="126" t="s">
        <v>1594</v>
      </c>
      <c r="V171" s="126"/>
      <c r="W171" s="127"/>
      <c r="X171" s="127" t="s">
        <v>1437</v>
      </c>
      <c r="Y171" s="123" t="s">
        <v>2513</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hidden="1" customHeight="1" thickBot="1" x14ac:dyDescent="0.4">
      <c r="A172" s="96">
        <f t="shared" si="2"/>
        <v>167</v>
      </c>
      <c r="B172" s="96">
        <v>2025</v>
      </c>
      <c r="C172" s="96" t="s">
        <v>605</v>
      </c>
      <c r="D172" s="96" t="s">
        <v>1021</v>
      </c>
      <c r="E172" s="112" t="s">
        <v>749</v>
      </c>
      <c r="F172" s="96" t="s">
        <v>53</v>
      </c>
      <c r="G172" s="96" t="s">
        <v>503</v>
      </c>
      <c r="H172" s="45" t="s">
        <v>1258</v>
      </c>
      <c r="I172" s="96" t="s">
        <v>1252</v>
      </c>
      <c r="J172" s="96" t="s">
        <v>234</v>
      </c>
      <c r="K172" s="23">
        <v>2706098.11</v>
      </c>
      <c r="L172" s="23">
        <v>2706098.11</v>
      </c>
      <c r="M172" s="23"/>
      <c r="N172" s="23"/>
      <c r="O172" s="23"/>
      <c r="P172" s="23"/>
      <c r="Q172" s="25">
        <f>SUM(PAC!$M172:$P172)</f>
        <v>0</v>
      </c>
      <c r="R172" s="25"/>
      <c r="S172" s="25">
        <f>IF(PAC!$R172&gt;0,PAC!$R172,PAC!$Q172)</f>
        <v>0</v>
      </c>
      <c r="T172" s="25"/>
      <c r="U172" s="113" t="s">
        <v>1594</v>
      </c>
      <c r="V172" s="113"/>
      <c r="W172" s="114"/>
      <c r="X172" s="114" t="s">
        <v>1437</v>
      </c>
      <c r="Y172" s="111" t="s">
        <v>2513</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hidden="1" customHeight="1" thickBot="1" x14ac:dyDescent="0.4">
      <c r="A173" s="96">
        <f t="shared" si="2"/>
        <v>168</v>
      </c>
      <c r="B173" s="122">
        <v>2025</v>
      </c>
      <c r="C173" s="122" t="s">
        <v>605</v>
      </c>
      <c r="D173" s="122" t="s">
        <v>1021</v>
      </c>
      <c r="E173" s="124" t="s">
        <v>750</v>
      </c>
      <c r="F173" s="122" t="s">
        <v>53</v>
      </c>
      <c r="G173" s="122" t="s">
        <v>503</v>
      </c>
      <c r="H173" s="125" t="s">
        <v>1258</v>
      </c>
      <c r="I173" s="122" t="s">
        <v>1252</v>
      </c>
      <c r="J173" s="122" t="s">
        <v>234</v>
      </c>
      <c r="K173" s="36">
        <v>1597779.34</v>
      </c>
      <c r="L173" s="36">
        <v>1597779.34</v>
      </c>
      <c r="M173" s="36"/>
      <c r="N173" s="36"/>
      <c r="O173" s="36"/>
      <c r="P173" s="36"/>
      <c r="Q173" s="25">
        <f>SUM(PAC!$M173:$P173)</f>
        <v>0</v>
      </c>
      <c r="R173" s="38"/>
      <c r="S173" s="25">
        <f>IF(PAC!$R173&gt;0,PAC!$R173,PAC!$Q173)</f>
        <v>0</v>
      </c>
      <c r="T173" s="38"/>
      <c r="U173" s="126" t="s">
        <v>1594</v>
      </c>
      <c r="V173" s="126"/>
      <c r="W173" s="127"/>
      <c r="X173" s="127" t="s">
        <v>1437</v>
      </c>
      <c r="Y173" s="123" t="s">
        <v>2513</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hidden="1" customHeight="1" thickBot="1" x14ac:dyDescent="0.4">
      <c r="A174" s="96">
        <f t="shared" si="2"/>
        <v>169</v>
      </c>
      <c r="B174" s="96">
        <v>2025</v>
      </c>
      <c r="C174" s="96" t="s">
        <v>605</v>
      </c>
      <c r="D174" s="96" t="s">
        <v>1021</v>
      </c>
      <c r="E174" s="112" t="s">
        <v>751</v>
      </c>
      <c r="F174" s="96" t="s">
        <v>53</v>
      </c>
      <c r="G174" s="96" t="s">
        <v>503</v>
      </c>
      <c r="H174" s="45" t="s">
        <v>1258</v>
      </c>
      <c r="I174" s="96" t="s">
        <v>1252</v>
      </c>
      <c r="J174" s="96" t="s">
        <v>234</v>
      </c>
      <c r="K174" s="23">
        <v>2396669.0100000002</v>
      </c>
      <c r="L174" s="23">
        <v>2396669.0100000002</v>
      </c>
      <c r="M174" s="23"/>
      <c r="N174" s="23"/>
      <c r="O174" s="23"/>
      <c r="P174" s="23"/>
      <c r="Q174" s="25">
        <f>SUM(PAC!$M174:$P174)</f>
        <v>0</v>
      </c>
      <c r="R174" s="25"/>
      <c r="S174" s="25">
        <f>IF(PAC!$R174&gt;0,PAC!$R174,PAC!$Q174)</f>
        <v>0</v>
      </c>
      <c r="T174" s="25"/>
      <c r="U174" s="113" t="s">
        <v>1594</v>
      </c>
      <c r="V174" s="113"/>
      <c r="W174" s="114"/>
      <c r="X174" s="114" t="s">
        <v>1437</v>
      </c>
      <c r="Y174" s="111" t="s">
        <v>2514</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hidden="1" customHeight="1" thickBot="1" x14ac:dyDescent="0.4">
      <c r="A175" s="96">
        <f t="shared" si="2"/>
        <v>170</v>
      </c>
      <c r="B175" s="122">
        <v>2025</v>
      </c>
      <c r="C175" s="122" t="s">
        <v>605</v>
      </c>
      <c r="D175" s="122" t="s">
        <v>1021</v>
      </c>
      <c r="E175" s="124" t="s">
        <v>752</v>
      </c>
      <c r="F175" s="122" t="s">
        <v>53</v>
      </c>
      <c r="G175" s="122" t="s">
        <v>503</v>
      </c>
      <c r="H175" s="125" t="s">
        <v>1258</v>
      </c>
      <c r="I175" s="122" t="s">
        <v>1252</v>
      </c>
      <c r="J175" s="122" t="s">
        <v>238</v>
      </c>
      <c r="K175" s="36">
        <v>1184503.71</v>
      </c>
      <c r="L175" s="36">
        <v>1184503.71</v>
      </c>
      <c r="M175" s="36"/>
      <c r="N175" s="36"/>
      <c r="O175" s="36"/>
      <c r="P175" s="36"/>
      <c r="Q175" s="25">
        <f>SUM(PAC!$M175:$P175)</f>
        <v>0</v>
      </c>
      <c r="R175" s="38"/>
      <c r="S175" s="25">
        <f>IF(PAC!$R175&gt;0,PAC!$R175,PAC!$Q175)</f>
        <v>0</v>
      </c>
      <c r="T175" s="38"/>
      <c r="U175" s="126" t="s">
        <v>1594</v>
      </c>
      <c r="V175" s="126"/>
      <c r="W175" s="127"/>
      <c r="X175" s="127" t="s">
        <v>1437</v>
      </c>
      <c r="Y175" s="123" t="s">
        <v>2514</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hidden="1" customHeight="1" thickBot="1" x14ac:dyDescent="0.4">
      <c r="A176" s="96">
        <f t="shared" si="2"/>
        <v>171</v>
      </c>
      <c r="B176" s="96">
        <v>2025</v>
      </c>
      <c r="C176" s="96" t="s">
        <v>605</v>
      </c>
      <c r="D176" s="96" t="s">
        <v>1021</v>
      </c>
      <c r="E176" s="112" t="s">
        <v>753</v>
      </c>
      <c r="F176" s="96" t="s">
        <v>53</v>
      </c>
      <c r="G176" s="96" t="s">
        <v>503</v>
      </c>
      <c r="H176" s="45" t="s">
        <v>1258</v>
      </c>
      <c r="I176" s="96" t="s">
        <v>1252</v>
      </c>
      <c r="J176" s="96" t="s">
        <v>250</v>
      </c>
      <c r="K176" s="23">
        <v>1573711.18</v>
      </c>
      <c r="L176" s="23">
        <v>1573711.18</v>
      </c>
      <c r="M176" s="23"/>
      <c r="N176" s="23"/>
      <c r="O176" s="23"/>
      <c r="P176" s="23"/>
      <c r="Q176" s="25">
        <f>SUM(PAC!$M176:$P176)</f>
        <v>0</v>
      </c>
      <c r="R176" s="25"/>
      <c r="S176" s="25">
        <f>IF(PAC!$R176&gt;0,PAC!$R176,PAC!$Q176)</f>
        <v>0</v>
      </c>
      <c r="T176" s="25"/>
      <c r="U176" s="113" t="s">
        <v>1594</v>
      </c>
      <c r="V176" s="113"/>
      <c r="W176" s="114"/>
      <c r="X176" s="114" t="s">
        <v>1437</v>
      </c>
      <c r="Y176" s="111" t="s">
        <v>2514</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hidden="1" customHeight="1" thickBot="1" x14ac:dyDescent="0.4">
      <c r="A177" s="96">
        <f t="shared" si="2"/>
        <v>172</v>
      </c>
      <c r="B177" s="122">
        <v>2025</v>
      </c>
      <c r="C177" s="122" t="s">
        <v>605</v>
      </c>
      <c r="D177" s="122" t="s">
        <v>1021</v>
      </c>
      <c r="E177" s="124" t="s">
        <v>754</v>
      </c>
      <c r="F177" s="122" t="s">
        <v>53</v>
      </c>
      <c r="G177" s="122" t="s">
        <v>503</v>
      </c>
      <c r="H177" s="125" t="s">
        <v>1258</v>
      </c>
      <c r="I177" s="122" t="s">
        <v>1252</v>
      </c>
      <c r="J177" s="122" t="s">
        <v>250</v>
      </c>
      <c r="K177" s="36">
        <v>2502650.9500000002</v>
      </c>
      <c r="L177" s="36">
        <v>2502650.9500000002</v>
      </c>
      <c r="M177" s="36"/>
      <c r="N177" s="36"/>
      <c r="O177" s="36"/>
      <c r="P177" s="36"/>
      <c r="Q177" s="25">
        <f>SUM(PAC!$M177:$P177)</f>
        <v>0</v>
      </c>
      <c r="R177" s="38"/>
      <c r="S177" s="25">
        <f>IF(PAC!$R177&gt;0,PAC!$R177,PAC!$Q177)</f>
        <v>0</v>
      </c>
      <c r="T177" s="38"/>
      <c r="U177" s="126" t="s">
        <v>1594</v>
      </c>
      <c r="V177" s="126"/>
      <c r="W177" s="127"/>
      <c r="X177" s="127" t="s">
        <v>1437</v>
      </c>
      <c r="Y177" s="123" t="s">
        <v>2513</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hidden="1" customHeight="1" thickBot="1" x14ac:dyDescent="0.4">
      <c r="A178" s="96">
        <f t="shared" si="2"/>
        <v>173</v>
      </c>
      <c r="B178" s="96">
        <v>2025</v>
      </c>
      <c r="C178" s="96" t="s">
        <v>605</v>
      </c>
      <c r="D178" s="96" t="s">
        <v>1021</v>
      </c>
      <c r="E178" s="112" t="s">
        <v>755</v>
      </c>
      <c r="F178" s="96" t="s">
        <v>53</v>
      </c>
      <c r="G178" s="96" t="s">
        <v>503</v>
      </c>
      <c r="H178" s="45" t="s">
        <v>1258</v>
      </c>
      <c r="I178" s="96" t="s">
        <v>1252</v>
      </c>
      <c r="J178" s="96" t="s">
        <v>256</v>
      </c>
      <c r="K178" s="23">
        <v>1693421.06</v>
      </c>
      <c r="L178" s="23">
        <v>1693421.06</v>
      </c>
      <c r="M178" s="23"/>
      <c r="N178" s="23"/>
      <c r="O178" s="23"/>
      <c r="P178" s="23"/>
      <c r="Q178" s="25">
        <f>SUM(PAC!$M178:$P178)</f>
        <v>0</v>
      </c>
      <c r="R178" s="25"/>
      <c r="S178" s="25">
        <f>IF(PAC!$R178&gt;0,PAC!$R178,PAC!$Q178)</f>
        <v>0</v>
      </c>
      <c r="T178" s="25"/>
      <c r="U178" s="113" t="s">
        <v>1594</v>
      </c>
      <c r="V178" s="113"/>
      <c r="W178" s="114"/>
      <c r="X178" s="114" t="s">
        <v>1437</v>
      </c>
      <c r="Y178" s="111" t="s">
        <v>2513</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hidden="1" customHeight="1" thickBot="1" x14ac:dyDescent="0.4">
      <c r="A179" s="96">
        <f t="shared" si="2"/>
        <v>174</v>
      </c>
      <c r="B179" s="122">
        <v>2025</v>
      </c>
      <c r="C179" s="122" t="s">
        <v>605</v>
      </c>
      <c r="D179" s="122" t="s">
        <v>1021</v>
      </c>
      <c r="E179" s="124" t="s">
        <v>756</v>
      </c>
      <c r="F179" s="122" t="s">
        <v>53</v>
      </c>
      <c r="G179" s="122" t="s">
        <v>503</v>
      </c>
      <c r="H179" s="125" t="s">
        <v>1258</v>
      </c>
      <c r="I179" s="122" t="s">
        <v>1252</v>
      </c>
      <c r="J179" s="122" t="s">
        <v>256</v>
      </c>
      <c r="K179" s="36">
        <v>2162991.42</v>
      </c>
      <c r="L179" s="36">
        <v>2162991.42</v>
      </c>
      <c r="M179" s="36"/>
      <c r="N179" s="36"/>
      <c r="O179" s="36"/>
      <c r="P179" s="36"/>
      <c r="Q179" s="25">
        <f>SUM(PAC!$M179:$P179)</f>
        <v>0</v>
      </c>
      <c r="R179" s="38"/>
      <c r="S179" s="25">
        <f>IF(PAC!$R179&gt;0,PAC!$R179,PAC!$Q179)</f>
        <v>0</v>
      </c>
      <c r="T179" s="38"/>
      <c r="U179" s="126" t="s">
        <v>1594</v>
      </c>
      <c r="V179" s="126"/>
      <c r="W179" s="127"/>
      <c r="X179" s="127" t="s">
        <v>1437</v>
      </c>
      <c r="Y179" s="123" t="s">
        <v>2513</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hidden="1" customHeight="1" thickBot="1" x14ac:dyDescent="0.4">
      <c r="A180" s="96">
        <f t="shared" si="2"/>
        <v>175</v>
      </c>
      <c r="B180" s="96">
        <v>2025</v>
      </c>
      <c r="C180" s="96" t="s">
        <v>605</v>
      </c>
      <c r="D180" s="96" t="s">
        <v>1021</v>
      </c>
      <c r="E180" s="112" t="s">
        <v>757</v>
      </c>
      <c r="F180" s="96" t="s">
        <v>53</v>
      </c>
      <c r="G180" s="96" t="s">
        <v>503</v>
      </c>
      <c r="H180" s="45" t="s">
        <v>1258</v>
      </c>
      <c r="I180" s="96" t="s">
        <v>1252</v>
      </c>
      <c r="J180" s="96" t="s">
        <v>256</v>
      </c>
      <c r="K180" s="23">
        <v>1367114.04</v>
      </c>
      <c r="L180" s="23">
        <v>1367114.04</v>
      </c>
      <c r="M180" s="23"/>
      <c r="N180" s="23"/>
      <c r="O180" s="23"/>
      <c r="P180" s="23"/>
      <c r="Q180" s="25">
        <f>SUM(PAC!$M180:$P180)</f>
        <v>0</v>
      </c>
      <c r="R180" s="25"/>
      <c r="S180" s="25">
        <f>IF(PAC!$R180&gt;0,PAC!$R180,PAC!$Q180)</f>
        <v>0</v>
      </c>
      <c r="T180" s="25"/>
      <c r="U180" s="113" t="s">
        <v>1594</v>
      </c>
      <c r="V180" s="113"/>
      <c r="W180" s="114"/>
      <c r="X180" s="114" t="s">
        <v>1437</v>
      </c>
      <c r="Y180" s="111" t="s">
        <v>2513</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hidden="1" customHeight="1" thickBot="1" x14ac:dyDescent="0.4">
      <c r="A181" s="96">
        <f t="shared" si="2"/>
        <v>176</v>
      </c>
      <c r="B181" s="122">
        <v>2025</v>
      </c>
      <c r="C181" s="122" t="s">
        <v>605</v>
      </c>
      <c r="D181" s="122" t="s">
        <v>1021</v>
      </c>
      <c r="E181" s="124" t="s">
        <v>759</v>
      </c>
      <c r="F181" s="122" t="s">
        <v>53</v>
      </c>
      <c r="G181" s="122" t="s">
        <v>503</v>
      </c>
      <c r="H181" s="125" t="s">
        <v>1258</v>
      </c>
      <c r="I181" s="122" t="s">
        <v>1252</v>
      </c>
      <c r="J181" s="122" t="s">
        <v>274</v>
      </c>
      <c r="K181" s="36">
        <v>1645925.58</v>
      </c>
      <c r="L181" s="36">
        <v>1645925.58</v>
      </c>
      <c r="M181" s="36"/>
      <c r="N181" s="36"/>
      <c r="O181" s="36"/>
      <c r="P181" s="36"/>
      <c r="Q181" s="25">
        <f>SUM(PAC!$M181:$P181)</f>
        <v>0</v>
      </c>
      <c r="R181" s="38"/>
      <c r="S181" s="25">
        <f>IF(PAC!$R181&gt;0,PAC!$R181,PAC!$Q181)</f>
        <v>0</v>
      </c>
      <c r="T181" s="38"/>
      <c r="U181" s="126" t="s">
        <v>1594</v>
      </c>
      <c r="V181" s="126"/>
      <c r="W181" s="127"/>
      <c r="X181" s="127" t="s">
        <v>1437</v>
      </c>
      <c r="Y181" s="123" t="s">
        <v>2513</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hidden="1" customHeight="1" thickBot="1" x14ac:dyDescent="0.4">
      <c r="A182" s="96">
        <f t="shared" si="2"/>
        <v>177</v>
      </c>
      <c r="B182" s="96">
        <v>2025</v>
      </c>
      <c r="C182" s="96" t="s">
        <v>605</v>
      </c>
      <c r="D182" s="96" t="s">
        <v>1021</v>
      </c>
      <c r="E182" s="112" t="s">
        <v>760</v>
      </c>
      <c r="F182" s="96" t="s">
        <v>53</v>
      </c>
      <c r="G182" s="96" t="s">
        <v>503</v>
      </c>
      <c r="H182" s="45" t="s">
        <v>1258</v>
      </c>
      <c r="I182" s="96" t="s">
        <v>1252</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1590</v>
      </c>
      <c r="V182" s="113"/>
      <c r="W182" s="114">
        <v>24</v>
      </c>
      <c r="X182" s="114" t="s">
        <v>1436</v>
      </c>
      <c r="Y182" s="111" t="s">
        <v>2507</v>
      </c>
      <c r="Z182" s="95"/>
      <c r="AA182" s="115"/>
      <c r="AB182" s="118" t="s">
        <v>1482</v>
      </c>
      <c r="AC182" s="45" t="s">
        <v>2706</v>
      </c>
      <c r="AD182" s="116">
        <v>46274</v>
      </c>
      <c r="AE182" s="112" t="s">
        <v>2735</v>
      </c>
      <c r="AF182" s="45" t="s">
        <v>1658</v>
      </c>
      <c r="AG182" s="45" t="s">
        <v>1743</v>
      </c>
      <c r="AH182" s="45" t="s">
        <v>988</v>
      </c>
      <c r="AI182" s="45"/>
      <c r="AJ182" s="95"/>
      <c r="AK182" s="45" t="s">
        <v>1694</v>
      </c>
      <c r="AL182" s="45" t="s">
        <v>2146</v>
      </c>
      <c r="AM182" s="45"/>
      <c r="AN182" s="95">
        <v>46247</v>
      </c>
      <c r="AO182" s="95">
        <v>46274</v>
      </c>
      <c r="AP182" s="95"/>
      <c r="AQ182" s="95"/>
      <c r="AR182" s="117"/>
      <c r="AS182" s="117"/>
      <c r="AT182" s="113" t="s">
        <v>2372</v>
      </c>
      <c r="AU182" s="118" t="s">
        <v>2707</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hidden="1" customHeight="1" thickBot="1" x14ac:dyDescent="0.4">
      <c r="A183" s="96">
        <f t="shared" si="2"/>
        <v>178</v>
      </c>
      <c r="B183" s="122">
        <v>2025</v>
      </c>
      <c r="C183" s="122" t="s">
        <v>605</v>
      </c>
      <c r="D183" s="122" t="s">
        <v>1021</v>
      </c>
      <c r="E183" s="124" t="s">
        <v>761</v>
      </c>
      <c r="F183" s="122" t="s">
        <v>53</v>
      </c>
      <c r="G183" s="122" t="s">
        <v>503</v>
      </c>
      <c r="H183" s="125" t="s">
        <v>1258</v>
      </c>
      <c r="I183" s="122" t="s">
        <v>1252</v>
      </c>
      <c r="J183" s="122" t="s">
        <v>280</v>
      </c>
      <c r="K183" s="36"/>
      <c r="L183" s="36">
        <v>4054877.56</v>
      </c>
      <c r="M183" s="36">
        <v>4054877.56</v>
      </c>
      <c r="N183" s="36"/>
      <c r="O183" s="36"/>
      <c r="P183" s="36"/>
      <c r="Q183" s="25">
        <f>SUM(PAC!$M183:$P183)</f>
        <v>4054877.56</v>
      </c>
      <c r="R183" s="38"/>
      <c r="S183" s="25">
        <f>IF(PAC!$R183&gt;0,PAC!$R183,PAC!$Q183)</f>
        <v>4054877.56</v>
      </c>
      <c r="T183" s="38"/>
      <c r="U183" s="126" t="s">
        <v>1590</v>
      </c>
      <c r="V183" s="126"/>
      <c r="W183" s="127">
        <v>10</v>
      </c>
      <c r="X183" s="127" t="s">
        <v>1436</v>
      </c>
      <c r="Y183" s="123" t="s">
        <v>2507</v>
      </c>
      <c r="Z183" s="128"/>
      <c r="AA183" s="129"/>
      <c r="AB183" s="132" t="s">
        <v>1482</v>
      </c>
      <c r="AC183" s="125" t="s">
        <v>2706</v>
      </c>
      <c r="AD183" s="130">
        <v>46274</v>
      </c>
      <c r="AE183" s="124" t="s">
        <v>2735</v>
      </c>
      <c r="AF183" s="125" t="s">
        <v>1658</v>
      </c>
      <c r="AG183" s="125" t="s">
        <v>1743</v>
      </c>
      <c r="AH183" s="125" t="s">
        <v>988</v>
      </c>
      <c r="AI183" s="125"/>
      <c r="AJ183" s="128"/>
      <c r="AK183" s="125" t="s">
        <v>1695</v>
      </c>
      <c r="AL183" s="125" t="s">
        <v>2146</v>
      </c>
      <c r="AM183" s="125"/>
      <c r="AN183" s="128">
        <v>46247</v>
      </c>
      <c r="AO183" s="128">
        <v>46274</v>
      </c>
      <c r="AP183" s="128"/>
      <c r="AQ183" s="128"/>
      <c r="AR183" s="131"/>
      <c r="AS183" s="131"/>
      <c r="AT183" s="126" t="s">
        <v>2373</v>
      </c>
      <c r="AU183" s="132" t="s">
        <v>2707</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hidden="1" customHeight="1" thickBot="1" x14ac:dyDescent="0.4">
      <c r="A184" s="96">
        <f t="shared" si="2"/>
        <v>179</v>
      </c>
      <c r="B184" s="96">
        <v>2025</v>
      </c>
      <c r="C184" s="96" t="s">
        <v>605</v>
      </c>
      <c r="D184" s="96" t="s">
        <v>1021</v>
      </c>
      <c r="E184" s="112" t="s">
        <v>762</v>
      </c>
      <c r="F184" s="96" t="s">
        <v>53</v>
      </c>
      <c r="G184" s="96" t="s">
        <v>503</v>
      </c>
      <c r="H184" s="45" t="s">
        <v>1258</v>
      </c>
      <c r="I184" s="96" t="s">
        <v>1252</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1590</v>
      </c>
      <c r="V184" s="113"/>
      <c r="W184" s="114">
        <v>24</v>
      </c>
      <c r="X184" s="114" t="s">
        <v>1436</v>
      </c>
      <c r="Y184" s="111" t="s">
        <v>2507</v>
      </c>
      <c r="Z184" s="95"/>
      <c r="AA184" s="115"/>
      <c r="AB184" s="118" t="s">
        <v>1482</v>
      </c>
      <c r="AC184" s="45" t="s">
        <v>2706</v>
      </c>
      <c r="AD184" s="116">
        <v>46274</v>
      </c>
      <c r="AE184" s="112" t="s">
        <v>2735</v>
      </c>
      <c r="AF184" s="45" t="s">
        <v>1658</v>
      </c>
      <c r="AG184" s="45" t="s">
        <v>1743</v>
      </c>
      <c r="AH184" s="45" t="s">
        <v>988</v>
      </c>
      <c r="AI184" s="45"/>
      <c r="AJ184" s="95"/>
      <c r="AK184" s="45" t="s">
        <v>1696</v>
      </c>
      <c r="AL184" s="45" t="s">
        <v>2146</v>
      </c>
      <c r="AM184" s="45"/>
      <c r="AN184" s="95">
        <v>46247</v>
      </c>
      <c r="AO184" s="95">
        <v>46274</v>
      </c>
      <c r="AP184" s="95"/>
      <c r="AQ184" s="95"/>
      <c r="AR184" s="117"/>
      <c r="AS184" s="117"/>
      <c r="AT184" s="113" t="s">
        <v>2374</v>
      </c>
      <c r="AU184" s="118" t="s">
        <v>2707</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hidden="1" customHeight="1" thickBot="1" x14ac:dyDescent="0.4">
      <c r="A185" s="96">
        <f t="shared" si="2"/>
        <v>180</v>
      </c>
      <c r="B185" s="122">
        <v>2025</v>
      </c>
      <c r="C185" s="122" t="s">
        <v>605</v>
      </c>
      <c r="D185" s="122" t="s">
        <v>1021</v>
      </c>
      <c r="E185" s="124" t="s">
        <v>763</v>
      </c>
      <c r="F185" s="122" t="s">
        <v>53</v>
      </c>
      <c r="G185" s="122" t="s">
        <v>503</v>
      </c>
      <c r="H185" s="125" t="s">
        <v>1258</v>
      </c>
      <c r="I185" s="122" t="s">
        <v>1252</v>
      </c>
      <c r="J185" s="122" t="s">
        <v>292</v>
      </c>
      <c r="K185" s="36">
        <v>2332990.2799999998</v>
      </c>
      <c r="L185" s="36"/>
      <c r="M185" s="36"/>
      <c r="N185" s="36"/>
      <c r="O185" s="36"/>
      <c r="P185" s="36"/>
      <c r="Q185" s="25">
        <f>SUM(PAC!$M185:$P185)</f>
        <v>0</v>
      </c>
      <c r="R185" s="38"/>
      <c r="S185" s="25">
        <f>IF(PAC!$R185&gt;0,PAC!$R185,PAC!$Q185)</f>
        <v>0</v>
      </c>
      <c r="T185" s="38"/>
      <c r="U185" s="126" t="s">
        <v>1594</v>
      </c>
      <c r="V185" s="126"/>
      <c r="W185" s="127"/>
      <c r="X185" s="127" t="s">
        <v>1437</v>
      </c>
      <c r="Y185" s="123" t="s">
        <v>2513</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hidden="1" customHeight="1" thickBot="1" x14ac:dyDescent="0.4">
      <c r="A186" s="96">
        <f t="shared" si="2"/>
        <v>181</v>
      </c>
      <c r="B186" s="96">
        <v>2025</v>
      </c>
      <c r="C186" s="96" t="s">
        <v>605</v>
      </c>
      <c r="D186" s="96" t="s">
        <v>1021</v>
      </c>
      <c r="E186" s="112" t="s">
        <v>764</v>
      </c>
      <c r="F186" s="96" t="s">
        <v>53</v>
      </c>
      <c r="G186" s="96" t="s">
        <v>503</v>
      </c>
      <c r="H186" s="45" t="s">
        <v>1258</v>
      </c>
      <c r="I186" s="96" t="s">
        <v>1252</v>
      </c>
      <c r="J186" s="96" t="s">
        <v>292</v>
      </c>
      <c r="K186" s="23">
        <v>1873540.5</v>
      </c>
      <c r="L186" s="23">
        <v>1873540.5</v>
      </c>
      <c r="M186" s="23"/>
      <c r="N186" s="23"/>
      <c r="O186" s="23"/>
      <c r="P186" s="23"/>
      <c r="Q186" s="25">
        <f>SUM(PAC!$M186:$P186)</f>
        <v>0</v>
      </c>
      <c r="R186" s="25"/>
      <c r="S186" s="25">
        <f>IF(PAC!$R186&gt;0,PAC!$R186,PAC!$Q186)</f>
        <v>0</v>
      </c>
      <c r="T186" s="25"/>
      <c r="U186" s="113" t="s">
        <v>1594</v>
      </c>
      <c r="V186" s="113"/>
      <c r="W186" s="114"/>
      <c r="X186" s="114" t="s">
        <v>1437</v>
      </c>
      <c r="Y186" s="111" t="s">
        <v>2513</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hidden="1" customHeight="1" thickBot="1" x14ac:dyDescent="0.4">
      <c r="A187" s="96">
        <f t="shared" si="2"/>
        <v>182</v>
      </c>
      <c r="B187" s="122">
        <v>2025</v>
      </c>
      <c r="C187" s="122" t="s">
        <v>605</v>
      </c>
      <c r="D187" s="122" t="s">
        <v>1021</v>
      </c>
      <c r="E187" s="124" t="s">
        <v>765</v>
      </c>
      <c r="F187" s="122" t="s">
        <v>53</v>
      </c>
      <c r="G187" s="122" t="s">
        <v>503</v>
      </c>
      <c r="H187" s="125" t="s">
        <v>1258</v>
      </c>
      <c r="I187" s="122" t="s">
        <v>1252</v>
      </c>
      <c r="J187" s="122" t="s">
        <v>292</v>
      </c>
      <c r="K187" s="36">
        <v>2102688.92</v>
      </c>
      <c r="L187" s="36">
        <v>2102688.92</v>
      </c>
      <c r="M187" s="36"/>
      <c r="N187" s="36"/>
      <c r="O187" s="36"/>
      <c r="P187" s="36"/>
      <c r="Q187" s="25">
        <f>SUM(PAC!$M187:$P187)</f>
        <v>0</v>
      </c>
      <c r="R187" s="38"/>
      <c r="S187" s="25">
        <f>IF(PAC!$R187&gt;0,PAC!$R187,PAC!$Q187)</f>
        <v>0</v>
      </c>
      <c r="T187" s="38"/>
      <c r="U187" s="126" t="s">
        <v>1594</v>
      </c>
      <c r="V187" s="126"/>
      <c r="W187" s="127"/>
      <c r="X187" s="127" t="s">
        <v>1437</v>
      </c>
      <c r="Y187" s="123" t="s">
        <v>2513</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hidden="1" customHeight="1" thickBot="1" x14ac:dyDescent="0.4">
      <c r="A188" s="96">
        <f t="shared" si="2"/>
        <v>183</v>
      </c>
      <c r="B188" s="96">
        <v>2025</v>
      </c>
      <c r="C188" s="96" t="s">
        <v>605</v>
      </c>
      <c r="D188" s="96" t="s">
        <v>1021</v>
      </c>
      <c r="E188" s="112" t="s">
        <v>766</v>
      </c>
      <c r="F188" s="96" t="s">
        <v>53</v>
      </c>
      <c r="G188" s="96" t="s">
        <v>503</v>
      </c>
      <c r="H188" s="45" t="s">
        <v>1258</v>
      </c>
      <c r="I188" s="96" t="s">
        <v>1252</v>
      </c>
      <c r="J188" s="96" t="s">
        <v>292</v>
      </c>
      <c r="K188" s="23"/>
      <c r="L188" s="23">
        <v>1435612.87</v>
      </c>
      <c r="M188" s="23">
        <v>1435612.87</v>
      </c>
      <c r="N188" s="23"/>
      <c r="O188" s="23"/>
      <c r="P188" s="23"/>
      <c r="Q188" s="25">
        <f>SUM(PAC!$M188:$P188)</f>
        <v>1435612.87</v>
      </c>
      <c r="R188" s="25"/>
      <c r="S188" s="25">
        <f>IF(PAC!$R188&gt;0,PAC!$R188,PAC!$Q188)</f>
        <v>1435612.87</v>
      </c>
      <c r="T188" s="25"/>
      <c r="U188" s="113" t="s">
        <v>1590</v>
      </c>
      <c r="V188" s="113"/>
      <c r="W188" s="114">
        <v>16</v>
      </c>
      <c r="X188" s="114" t="s">
        <v>1436</v>
      </c>
      <c r="Y188" s="111" t="s">
        <v>2507</v>
      </c>
      <c r="Z188" s="95"/>
      <c r="AA188" s="115"/>
      <c r="AB188" s="118" t="s">
        <v>1482</v>
      </c>
      <c r="AC188" s="45" t="s">
        <v>2706</v>
      </c>
      <c r="AD188" s="116">
        <v>46274</v>
      </c>
      <c r="AE188" s="112" t="s">
        <v>2735</v>
      </c>
      <c r="AF188" s="45" t="s">
        <v>1658</v>
      </c>
      <c r="AG188" s="45" t="s">
        <v>1743</v>
      </c>
      <c r="AH188" s="45" t="s">
        <v>988</v>
      </c>
      <c r="AI188" s="45"/>
      <c r="AJ188" s="95"/>
      <c r="AK188" s="45" t="s">
        <v>1697</v>
      </c>
      <c r="AL188" s="45" t="s">
        <v>2147</v>
      </c>
      <c r="AM188" s="45" t="s">
        <v>716</v>
      </c>
      <c r="AN188" s="95">
        <v>46247</v>
      </c>
      <c r="AO188" s="95">
        <v>46274</v>
      </c>
      <c r="AP188" s="95"/>
      <c r="AQ188" s="95"/>
      <c r="AR188" s="117"/>
      <c r="AS188" s="117"/>
      <c r="AT188" s="113" t="s">
        <v>2375</v>
      </c>
      <c r="AU188" s="118" t="s">
        <v>2707</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hidden="1" customHeight="1" thickBot="1" x14ac:dyDescent="0.4">
      <c r="A189" s="96">
        <f t="shared" si="2"/>
        <v>184</v>
      </c>
      <c r="B189" s="122">
        <v>2025</v>
      </c>
      <c r="C189" s="122" t="s">
        <v>605</v>
      </c>
      <c r="D189" s="122" t="s">
        <v>1021</v>
      </c>
      <c r="E189" s="124" t="s">
        <v>846</v>
      </c>
      <c r="F189" s="122" t="s">
        <v>53</v>
      </c>
      <c r="G189" s="122" t="s">
        <v>503</v>
      </c>
      <c r="H189" s="125" t="s">
        <v>1258</v>
      </c>
      <c r="I189" s="122" t="s">
        <v>1252</v>
      </c>
      <c r="J189" s="122" t="s">
        <v>296</v>
      </c>
      <c r="K189" s="36">
        <v>8687856.6500000004</v>
      </c>
      <c r="L189" s="36">
        <v>8687856.6500000004</v>
      </c>
      <c r="M189" s="36"/>
      <c r="N189" s="36"/>
      <c r="O189" s="36"/>
      <c r="P189" s="36"/>
      <c r="Q189" s="25">
        <f>SUM(PAC!$M189:$P189)</f>
        <v>0</v>
      </c>
      <c r="R189" s="38"/>
      <c r="S189" s="25">
        <f>IF(PAC!$R189&gt;0,PAC!$R189,PAC!$Q189)</f>
        <v>0</v>
      </c>
      <c r="T189" s="38"/>
      <c r="U189" s="126" t="s">
        <v>1594</v>
      </c>
      <c r="V189" s="126"/>
      <c r="W189" s="127"/>
      <c r="X189" s="127" t="s">
        <v>1437</v>
      </c>
      <c r="Y189" s="123" t="s">
        <v>2513</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hidden="1" customHeight="1" thickBot="1" x14ac:dyDescent="0.4">
      <c r="A190" s="96">
        <f t="shared" si="2"/>
        <v>185</v>
      </c>
      <c r="B190" s="96">
        <v>2025</v>
      </c>
      <c r="C190" s="96" t="s">
        <v>605</v>
      </c>
      <c r="D190" s="96" t="s">
        <v>1021</v>
      </c>
      <c r="E190" s="112" t="s">
        <v>767</v>
      </c>
      <c r="F190" s="96" t="s">
        <v>53</v>
      </c>
      <c r="G190" s="96" t="s">
        <v>503</v>
      </c>
      <c r="H190" s="45" t="s">
        <v>1258</v>
      </c>
      <c r="I190" s="96" t="s">
        <v>1252</v>
      </c>
      <c r="J190" s="96" t="s">
        <v>296</v>
      </c>
      <c r="K190" s="23">
        <v>4988421.68</v>
      </c>
      <c r="L190" s="23">
        <v>4988421.68</v>
      </c>
      <c r="M190" s="23"/>
      <c r="N190" s="23"/>
      <c r="O190" s="23"/>
      <c r="P190" s="23"/>
      <c r="Q190" s="25">
        <f>SUM(PAC!$M190:$P190)</f>
        <v>0</v>
      </c>
      <c r="R190" s="25"/>
      <c r="S190" s="25">
        <f>IF(PAC!$R190&gt;0,PAC!$R190,PAC!$Q190)</f>
        <v>0</v>
      </c>
      <c r="T190" s="25"/>
      <c r="U190" s="113" t="s">
        <v>1594</v>
      </c>
      <c r="V190" s="113"/>
      <c r="W190" s="114"/>
      <c r="X190" s="114" t="s">
        <v>1437</v>
      </c>
      <c r="Y190" s="111" t="s">
        <v>2513</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hidden="1" customHeight="1" thickBot="1" x14ac:dyDescent="0.4">
      <c r="A191" s="96">
        <f t="shared" si="2"/>
        <v>186</v>
      </c>
      <c r="B191" s="122">
        <v>2025</v>
      </c>
      <c r="C191" s="122" t="s">
        <v>605</v>
      </c>
      <c r="D191" s="122" t="s">
        <v>1021</v>
      </c>
      <c r="E191" s="124" t="s">
        <v>768</v>
      </c>
      <c r="F191" s="122" t="s">
        <v>53</v>
      </c>
      <c r="G191" s="122" t="s">
        <v>503</v>
      </c>
      <c r="H191" s="125" t="s">
        <v>1258</v>
      </c>
      <c r="I191" s="122" t="s">
        <v>1252</v>
      </c>
      <c r="J191" s="122" t="s">
        <v>297</v>
      </c>
      <c r="K191" s="36">
        <v>1856246.28</v>
      </c>
      <c r="L191" s="36">
        <v>1856246.28</v>
      </c>
      <c r="M191" s="36"/>
      <c r="N191" s="36"/>
      <c r="O191" s="36"/>
      <c r="P191" s="36"/>
      <c r="Q191" s="25">
        <f>SUM(PAC!$M191:$P191)</f>
        <v>0</v>
      </c>
      <c r="R191" s="38"/>
      <c r="S191" s="25">
        <f>IF(PAC!$R191&gt;0,PAC!$R191,PAC!$Q191)</f>
        <v>0</v>
      </c>
      <c r="T191" s="38"/>
      <c r="U191" s="126" t="s">
        <v>1594</v>
      </c>
      <c r="V191" s="126"/>
      <c r="W191" s="127"/>
      <c r="X191" s="127" t="s">
        <v>1437</v>
      </c>
      <c r="Y191" s="123" t="s">
        <v>2513</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hidden="1" customHeight="1" thickBot="1" x14ac:dyDescent="0.4">
      <c r="A192" s="96">
        <f t="shared" si="2"/>
        <v>187</v>
      </c>
      <c r="B192" s="96">
        <v>2025</v>
      </c>
      <c r="C192" s="96" t="s">
        <v>605</v>
      </c>
      <c r="D192" s="96" t="s">
        <v>1021</v>
      </c>
      <c r="E192" s="112" t="s">
        <v>769</v>
      </c>
      <c r="F192" s="96" t="s">
        <v>53</v>
      </c>
      <c r="G192" s="96" t="s">
        <v>503</v>
      </c>
      <c r="H192" s="45" t="s">
        <v>1258</v>
      </c>
      <c r="I192" s="96" t="s">
        <v>1252</v>
      </c>
      <c r="J192" s="96" t="s">
        <v>297</v>
      </c>
      <c r="K192" s="23">
        <v>1602597.72</v>
      </c>
      <c r="L192" s="23">
        <v>1602597.72</v>
      </c>
      <c r="M192" s="23"/>
      <c r="N192" s="23"/>
      <c r="O192" s="23"/>
      <c r="P192" s="23"/>
      <c r="Q192" s="25">
        <f>SUM(PAC!$M192:$P192)</f>
        <v>0</v>
      </c>
      <c r="R192" s="25"/>
      <c r="S192" s="25">
        <f>IF(PAC!$R192&gt;0,PAC!$R192,PAC!$Q192)</f>
        <v>0</v>
      </c>
      <c r="T192" s="25"/>
      <c r="U192" s="113" t="s">
        <v>1594</v>
      </c>
      <c r="V192" s="113"/>
      <c r="W192" s="114"/>
      <c r="X192" s="114" t="s">
        <v>1437</v>
      </c>
      <c r="Y192" s="111" t="s">
        <v>2513</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hidden="1" customHeight="1" thickBot="1" x14ac:dyDescent="0.4">
      <c r="A193" s="96">
        <f t="shared" si="2"/>
        <v>188</v>
      </c>
      <c r="B193" s="122">
        <v>2025</v>
      </c>
      <c r="C193" s="122" t="s">
        <v>605</v>
      </c>
      <c r="D193" s="122" t="s">
        <v>1021</v>
      </c>
      <c r="E193" s="124" t="s">
        <v>770</v>
      </c>
      <c r="F193" s="122" t="s">
        <v>53</v>
      </c>
      <c r="G193" s="122" t="s">
        <v>503</v>
      </c>
      <c r="H193" s="125" t="s">
        <v>1258</v>
      </c>
      <c r="I193" s="122" t="s">
        <v>1252</v>
      </c>
      <c r="J193" s="122" t="s">
        <v>297</v>
      </c>
      <c r="K193" s="36">
        <v>2793977.32</v>
      </c>
      <c r="L193" s="36">
        <v>2793977.32</v>
      </c>
      <c r="M193" s="36"/>
      <c r="N193" s="36"/>
      <c r="O193" s="36"/>
      <c r="P193" s="36"/>
      <c r="Q193" s="25">
        <f>SUM(PAC!$M193:$P193)</f>
        <v>0</v>
      </c>
      <c r="R193" s="38"/>
      <c r="S193" s="25">
        <f>IF(PAC!$R193&gt;0,PAC!$R193,PAC!$Q193)</f>
        <v>0</v>
      </c>
      <c r="T193" s="38"/>
      <c r="U193" s="126" t="s">
        <v>1594</v>
      </c>
      <c r="V193" s="126"/>
      <c r="W193" s="127"/>
      <c r="X193" s="127" t="s">
        <v>1437</v>
      </c>
      <c r="Y193" s="123" t="s">
        <v>2513</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hidden="1" customHeight="1" thickBot="1" x14ac:dyDescent="0.4">
      <c r="A194" s="96">
        <f t="shared" si="2"/>
        <v>189</v>
      </c>
      <c r="B194" s="96">
        <v>2025</v>
      </c>
      <c r="C194" s="96" t="s">
        <v>605</v>
      </c>
      <c r="D194" s="96" t="s">
        <v>1021</v>
      </c>
      <c r="E194" s="112" t="s">
        <v>771</v>
      </c>
      <c r="F194" s="96" t="s">
        <v>53</v>
      </c>
      <c r="G194" s="96" t="s">
        <v>503</v>
      </c>
      <c r="H194" s="45" t="s">
        <v>1258</v>
      </c>
      <c r="I194" s="96" t="s">
        <v>1252</v>
      </c>
      <c r="J194" s="96" t="s">
        <v>297</v>
      </c>
      <c r="K194" s="23">
        <v>2572791</v>
      </c>
      <c r="L194" s="23">
        <v>2572791</v>
      </c>
      <c r="M194" s="23"/>
      <c r="N194" s="23"/>
      <c r="O194" s="23"/>
      <c r="P194" s="23"/>
      <c r="Q194" s="25">
        <f>SUM(PAC!$M194:$P194)</f>
        <v>0</v>
      </c>
      <c r="R194" s="25"/>
      <c r="S194" s="25">
        <f>IF(PAC!$R194&gt;0,PAC!$R194,PAC!$Q194)</f>
        <v>0</v>
      </c>
      <c r="T194" s="25"/>
      <c r="U194" s="113" t="s">
        <v>1594</v>
      </c>
      <c r="V194" s="113"/>
      <c r="W194" s="114"/>
      <c r="X194" s="114" t="s">
        <v>1437</v>
      </c>
      <c r="Y194" s="111" t="s">
        <v>2513</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hidden="1" customHeight="1" thickBot="1" x14ac:dyDescent="0.4">
      <c r="A195" s="96">
        <f t="shared" si="2"/>
        <v>190</v>
      </c>
      <c r="B195" s="122">
        <v>2025</v>
      </c>
      <c r="C195" s="122" t="s">
        <v>605</v>
      </c>
      <c r="D195" s="122" t="s">
        <v>1021</v>
      </c>
      <c r="E195" s="124" t="s">
        <v>772</v>
      </c>
      <c r="F195" s="122" t="s">
        <v>53</v>
      </c>
      <c r="G195" s="122" t="s">
        <v>503</v>
      </c>
      <c r="H195" s="125" t="s">
        <v>1258</v>
      </c>
      <c r="I195" s="122" t="s">
        <v>1252</v>
      </c>
      <c r="J195" s="122" t="s">
        <v>297</v>
      </c>
      <c r="K195" s="36"/>
      <c r="L195" s="36">
        <v>2610972.54</v>
      </c>
      <c r="M195" s="36">
        <v>2610972.54</v>
      </c>
      <c r="N195" s="36"/>
      <c r="O195" s="36"/>
      <c r="P195" s="36"/>
      <c r="Q195" s="25">
        <f>SUM(PAC!$M195:$P195)</f>
        <v>2610972.54</v>
      </c>
      <c r="R195" s="38"/>
      <c r="S195" s="25">
        <f>IF(PAC!$R195&gt;0,PAC!$R195,PAC!$Q195)</f>
        <v>2610972.54</v>
      </c>
      <c r="T195" s="38"/>
      <c r="U195" s="126" t="s">
        <v>1590</v>
      </c>
      <c r="V195" s="126"/>
      <c r="W195" s="127">
        <v>10</v>
      </c>
      <c r="X195" s="127" t="s">
        <v>1436</v>
      </c>
      <c r="Y195" s="123" t="s">
        <v>2508</v>
      </c>
      <c r="Z195" s="128"/>
      <c r="AA195" s="129"/>
      <c r="AB195" s="132" t="s">
        <v>1482</v>
      </c>
      <c r="AC195" s="125" t="s">
        <v>2706</v>
      </c>
      <c r="AD195" s="130">
        <v>46274</v>
      </c>
      <c r="AE195" s="124" t="s">
        <v>2486</v>
      </c>
      <c r="AF195" s="125" t="s">
        <v>1658</v>
      </c>
      <c r="AG195" s="125" t="s">
        <v>1743</v>
      </c>
      <c r="AH195" s="125" t="s">
        <v>988</v>
      </c>
      <c r="AI195" s="125"/>
      <c r="AJ195" s="128"/>
      <c r="AK195" s="125" t="s">
        <v>1698</v>
      </c>
      <c r="AL195" s="125" t="s">
        <v>2148</v>
      </c>
      <c r="AM195" s="125" t="s">
        <v>716</v>
      </c>
      <c r="AN195" s="128">
        <v>46247</v>
      </c>
      <c r="AO195" s="128">
        <v>46274</v>
      </c>
      <c r="AP195" s="128"/>
      <c r="AQ195" s="128"/>
      <c r="AR195" s="131"/>
      <c r="AS195" s="131"/>
      <c r="AT195" s="126" t="s">
        <v>2376</v>
      </c>
      <c r="AU195" s="132" t="s">
        <v>2707</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hidden="1" customHeight="1" thickBot="1" x14ac:dyDescent="0.4">
      <c r="A196" s="96">
        <f t="shared" ref="A196:A259" si="3">ROW()-5</f>
        <v>191</v>
      </c>
      <c r="B196" s="96">
        <v>2025</v>
      </c>
      <c r="C196" s="96" t="s">
        <v>605</v>
      </c>
      <c r="D196" s="96" t="s">
        <v>1021</v>
      </c>
      <c r="E196" s="112" t="s">
        <v>773</v>
      </c>
      <c r="F196" s="96" t="s">
        <v>53</v>
      </c>
      <c r="G196" s="96" t="s">
        <v>503</v>
      </c>
      <c r="H196" s="45" t="s">
        <v>1258</v>
      </c>
      <c r="I196" s="96" t="s">
        <v>1252</v>
      </c>
      <c r="J196" s="96" t="s">
        <v>298</v>
      </c>
      <c r="K196" s="23">
        <v>1459762.49</v>
      </c>
      <c r="L196" s="23">
        <v>1459762.49</v>
      </c>
      <c r="M196" s="23"/>
      <c r="N196" s="23"/>
      <c r="O196" s="23"/>
      <c r="P196" s="23"/>
      <c r="Q196" s="25">
        <f>SUM(PAC!$M196:$P196)</f>
        <v>0</v>
      </c>
      <c r="R196" s="25"/>
      <c r="S196" s="25">
        <f>IF(PAC!$R196&gt;0,PAC!$R196,PAC!$Q196)</f>
        <v>0</v>
      </c>
      <c r="T196" s="25"/>
      <c r="U196" s="113" t="s">
        <v>1594</v>
      </c>
      <c r="V196" s="113"/>
      <c r="W196" s="114"/>
      <c r="X196" s="114" t="s">
        <v>1437</v>
      </c>
      <c r="Y196" s="111" t="s">
        <v>2513</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hidden="1" customHeight="1" thickBot="1" x14ac:dyDescent="0.4">
      <c r="A197" s="96">
        <f t="shared" si="3"/>
        <v>192</v>
      </c>
      <c r="B197" s="122">
        <v>2025</v>
      </c>
      <c r="C197" s="122" t="s">
        <v>605</v>
      </c>
      <c r="D197" s="122" t="s">
        <v>1021</v>
      </c>
      <c r="E197" s="124" t="s">
        <v>774</v>
      </c>
      <c r="F197" s="122" t="s">
        <v>53</v>
      </c>
      <c r="G197" s="122" t="s">
        <v>503</v>
      </c>
      <c r="H197" s="125" t="s">
        <v>1258</v>
      </c>
      <c r="I197" s="122" t="s">
        <v>1252</v>
      </c>
      <c r="J197" s="122" t="s">
        <v>318</v>
      </c>
      <c r="K197" s="36">
        <v>11529480</v>
      </c>
      <c r="L197" s="36">
        <v>11529480</v>
      </c>
      <c r="M197" s="36"/>
      <c r="N197" s="36"/>
      <c r="O197" s="36"/>
      <c r="P197" s="36"/>
      <c r="Q197" s="25">
        <f>SUM(PAC!$M197:$P197)</f>
        <v>0</v>
      </c>
      <c r="R197" s="38"/>
      <c r="S197" s="25">
        <f>IF(PAC!$R197&gt;0,PAC!$R197,PAC!$Q197)</f>
        <v>0</v>
      </c>
      <c r="T197" s="38"/>
      <c r="U197" s="126" t="s">
        <v>1594</v>
      </c>
      <c r="V197" s="126"/>
      <c r="W197" s="127"/>
      <c r="X197" s="127" t="s">
        <v>1437</v>
      </c>
      <c r="Y197" s="123" t="s">
        <v>2513</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hidden="1" customHeight="1" thickBot="1" x14ac:dyDescent="0.4">
      <c r="A198" s="96">
        <f t="shared" si="3"/>
        <v>193</v>
      </c>
      <c r="B198" s="96">
        <v>2025</v>
      </c>
      <c r="C198" s="96" t="s">
        <v>605</v>
      </c>
      <c r="D198" s="96" t="s">
        <v>1021</v>
      </c>
      <c r="E198" s="112" t="s">
        <v>775</v>
      </c>
      <c r="F198" s="96" t="s">
        <v>53</v>
      </c>
      <c r="G198" s="96" t="s">
        <v>503</v>
      </c>
      <c r="H198" s="45" t="s">
        <v>1258</v>
      </c>
      <c r="I198" s="96" t="s">
        <v>1252</v>
      </c>
      <c r="J198" s="96" t="s">
        <v>318</v>
      </c>
      <c r="K198" s="23">
        <v>2203811.9500000002</v>
      </c>
      <c r="L198" s="23">
        <v>2203811.9500000002</v>
      </c>
      <c r="M198" s="23"/>
      <c r="N198" s="23"/>
      <c r="O198" s="23"/>
      <c r="P198" s="23"/>
      <c r="Q198" s="25">
        <f>SUM(PAC!$M198:$P198)</f>
        <v>0</v>
      </c>
      <c r="R198" s="25"/>
      <c r="S198" s="25">
        <f>IF(PAC!$R198&gt;0,PAC!$R198,PAC!$Q198)</f>
        <v>0</v>
      </c>
      <c r="T198" s="25"/>
      <c r="U198" s="113" t="s">
        <v>1594</v>
      </c>
      <c r="V198" s="113"/>
      <c r="W198" s="114"/>
      <c r="X198" s="114" t="s">
        <v>1437</v>
      </c>
      <c r="Y198" s="111" t="s">
        <v>2513</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hidden="1" customHeight="1" thickBot="1" x14ac:dyDescent="0.4">
      <c r="A199" s="96">
        <f t="shared" si="3"/>
        <v>194</v>
      </c>
      <c r="B199" s="122">
        <v>2025</v>
      </c>
      <c r="C199" s="122" t="s">
        <v>605</v>
      </c>
      <c r="D199" s="122" t="s">
        <v>1021</v>
      </c>
      <c r="E199" s="124" t="s">
        <v>776</v>
      </c>
      <c r="F199" s="122" t="s">
        <v>53</v>
      </c>
      <c r="G199" s="122" t="s">
        <v>503</v>
      </c>
      <c r="H199" s="125" t="s">
        <v>1258</v>
      </c>
      <c r="I199" s="122" t="s">
        <v>1252</v>
      </c>
      <c r="J199" s="122" t="s">
        <v>338</v>
      </c>
      <c r="K199" s="36">
        <v>1945099.52</v>
      </c>
      <c r="L199" s="36">
        <v>1945099.52</v>
      </c>
      <c r="M199" s="36"/>
      <c r="N199" s="36"/>
      <c r="O199" s="36"/>
      <c r="P199" s="36"/>
      <c r="Q199" s="25">
        <f>SUM(PAC!$M199:$P199)</f>
        <v>0</v>
      </c>
      <c r="R199" s="38"/>
      <c r="S199" s="25">
        <f>IF(PAC!$R199&gt;0,PAC!$R199,PAC!$Q199)</f>
        <v>0</v>
      </c>
      <c r="T199" s="38"/>
      <c r="U199" s="126" t="s">
        <v>1594</v>
      </c>
      <c r="V199" s="126"/>
      <c r="W199" s="127"/>
      <c r="X199" s="127" t="s">
        <v>1437</v>
      </c>
      <c r="Y199" s="123" t="s">
        <v>2513</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hidden="1" customHeight="1" thickBot="1" x14ac:dyDescent="0.4">
      <c r="A200" s="96">
        <f t="shared" si="3"/>
        <v>195</v>
      </c>
      <c r="B200" s="96">
        <v>2025</v>
      </c>
      <c r="C200" s="96" t="s">
        <v>605</v>
      </c>
      <c r="D200" s="96" t="s">
        <v>1021</v>
      </c>
      <c r="E200" s="112" t="s">
        <v>777</v>
      </c>
      <c r="F200" s="96" t="s">
        <v>53</v>
      </c>
      <c r="G200" s="96" t="s">
        <v>503</v>
      </c>
      <c r="H200" s="45" t="s">
        <v>1258</v>
      </c>
      <c r="I200" s="96" t="s">
        <v>1252</v>
      </c>
      <c r="J200" s="96" t="s">
        <v>341</v>
      </c>
      <c r="K200" s="23">
        <v>4996108</v>
      </c>
      <c r="L200" s="23">
        <v>4996108</v>
      </c>
      <c r="M200" s="23"/>
      <c r="N200" s="23"/>
      <c r="O200" s="23"/>
      <c r="P200" s="23"/>
      <c r="Q200" s="25">
        <f>SUM(PAC!$M200:$P200)</f>
        <v>0</v>
      </c>
      <c r="R200" s="25"/>
      <c r="S200" s="25">
        <f>IF(PAC!$R200&gt;0,PAC!$R200,PAC!$Q200)</f>
        <v>0</v>
      </c>
      <c r="T200" s="25"/>
      <c r="U200" s="113" t="s">
        <v>1594</v>
      </c>
      <c r="V200" s="113"/>
      <c r="W200" s="114"/>
      <c r="X200" s="114" t="s">
        <v>1437</v>
      </c>
      <c r="Y200" s="111" t="s">
        <v>2513</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hidden="1" customHeight="1" thickBot="1" x14ac:dyDescent="0.4">
      <c r="A201" s="96">
        <f t="shared" si="3"/>
        <v>196</v>
      </c>
      <c r="B201" s="122">
        <v>2025</v>
      </c>
      <c r="C201" s="122" t="s">
        <v>605</v>
      </c>
      <c r="D201" s="122" t="s">
        <v>1021</v>
      </c>
      <c r="E201" s="124" t="s">
        <v>778</v>
      </c>
      <c r="F201" s="122" t="s">
        <v>53</v>
      </c>
      <c r="G201" s="122" t="s">
        <v>503</v>
      </c>
      <c r="H201" s="125" t="s">
        <v>1258</v>
      </c>
      <c r="I201" s="122" t="s">
        <v>1252</v>
      </c>
      <c r="J201" s="122" t="s">
        <v>353</v>
      </c>
      <c r="K201" s="36">
        <v>2090466.17</v>
      </c>
      <c r="L201" s="36">
        <v>2090466.17</v>
      </c>
      <c r="M201" s="36"/>
      <c r="N201" s="36"/>
      <c r="O201" s="36"/>
      <c r="P201" s="36"/>
      <c r="Q201" s="25">
        <f>SUM(PAC!$M201:$P201)</f>
        <v>0</v>
      </c>
      <c r="R201" s="38"/>
      <c r="S201" s="25">
        <f>IF(PAC!$R201&gt;0,PAC!$R201,PAC!$Q201)</f>
        <v>0</v>
      </c>
      <c r="T201" s="38"/>
      <c r="U201" s="126" t="s">
        <v>1594</v>
      </c>
      <c r="V201" s="126"/>
      <c r="W201" s="127"/>
      <c r="X201" s="127" t="s">
        <v>1437</v>
      </c>
      <c r="Y201" s="123" t="s">
        <v>2513</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hidden="1" customHeight="1" thickBot="1" x14ac:dyDescent="0.4">
      <c r="A202" s="96">
        <f t="shared" si="3"/>
        <v>197</v>
      </c>
      <c r="B202" s="96">
        <v>2025</v>
      </c>
      <c r="C202" s="96" t="s">
        <v>605</v>
      </c>
      <c r="D202" s="96" t="s">
        <v>1021</v>
      </c>
      <c r="E202" s="112" t="s">
        <v>779</v>
      </c>
      <c r="F202" s="96" t="s">
        <v>53</v>
      </c>
      <c r="G202" s="96" t="s">
        <v>503</v>
      </c>
      <c r="H202" s="45" t="s">
        <v>1258</v>
      </c>
      <c r="I202" s="96" t="s">
        <v>1252</v>
      </c>
      <c r="J202" s="96" t="s">
        <v>368</v>
      </c>
      <c r="K202" s="23">
        <v>2363028.63</v>
      </c>
      <c r="L202" s="23">
        <v>2363028.63</v>
      </c>
      <c r="M202" s="23"/>
      <c r="N202" s="23"/>
      <c r="O202" s="23"/>
      <c r="P202" s="23"/>
      <c r="Q202" s="25">
        <f>SUM(PAC!$M202:$P202)</f>
        <v>0</v>
      </c>
      <c r="R202" s="25"/>
      <c r="S202" s="25">
        <f>IF(PAC!$R202&gt;0,PAC!$R202,PAC!$Q202)</f>
        <v>0</v>
      </c>
      <c r="T202" s="25"/>
      <c r="U202" s="113" t="s">
        <v>1594</v>
      </c>
      <c r="V202" s="113"/>
      <c r="W202" s="114"/>
      <c r="X202" s="114" t="s">
        <v>1437</v>
      </c>
      <c r="Y202" s="111" t="s">
        <v>2513</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hidden="1" customHeight="1" thickBot="1" x14ac:dyDescent="0.4">
      <c r="A203" s="96">
        <f t="shared" si="3"/>
        <v>198</v>
      </c>
      <c r="B203" s="122">
        <v>2025</v>
      </c>
      <c r="C203" s="122" t="s">
        <v>605</v>
      </c>
      <c r="D203" s="122" t="s">
        <v>1021</v>
      </c>
      <c r="E203" s="124" t="s">
        <v>780</v>
      </c>
      <c r="F203" s="122" t="s">
        <v>53</v>
      </c>
      <c r="G203" s="122" t="s">
        <v>503</v>
      </c>
      <c r="H203" s="125" t="s">
        <v>1258</v>
      </c>
      <c r="I203" s="122" t="s">
        <v>1252</v>
      </c>
      <c r="J203" s="122" t="s">
        <v>374</v>
      </c>
      <c r="K203" s="36">
        <v>2274753.56</v>
      </c>
      <c r="L203" s="36">
        <v>2274753.56</v>
      </c>
      <c r="M203" s="36"/>
      <c r="N203" s="36"/>
      <c r="O203" s="36"/>
      <c r="P203" s="36"/>
      <c r="Q203" s="25">
        <f>SUM(PAC!$M203:$P203)</f>
        <v>0</v>
      </c>
      <c r="R203" s="38"/>
      <c r="S203" s="25">
        <f>IF(PAC!$R203&gt;0,PAC!$R203,PAC!$Q203)</f>
        <v>0</v>
      </c>
      <c r="T203" s="38"/>
      <c r="U203" s="126" t="s">
        <v>1594</v>
      </c>
      <c r="V203" s="126"/>
      <c r="W203" s="127"/>
      <c r="X203" s="127" t="s">
        <v>1437</v>
      </c>
      <c r="Y203" s="123" t="s">
        <v>2513</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hidden="1" customHeight="1" thickBot="1" x14ac:dyDescent="0.4">
      <c r="A204" s="96">
        <f t="shared" si="3"/>
        <v>199</v>
      </c>
      <c r="B204" s="96">
        <v>2025</v>
      </c>
      <c r="C204" s="96" t="s">
        <v>605</v>
      </c>
      <c r="D204" s="96" t="s">
        <v>1021</v>
      </c>
      <c r="E204" s="112" t="s">
        <v>781</v>
      </c>
      <c r="F204" s="96" t="s">
        <v>53</v>
      </c>
      <c r="G204" s="96" t="s">
        <v>503</v>
      </c>
      <c r="H204" s="45" t="s">
        <v>1258</v>
      </c>
      <c r="I204" s="96" t="s">
        <v>1252</v>
      </c>
      <c r="J204" s="96" t="s">
        <v>374</v>
      </c>
      <c r="K204" s="23">
        <v>1862568.78</v>
      </c>
      <c r="L204" s="23">
        <v>1862568.78</v>
      </c>
      <c r="M204" s="23"/>
      <c r="N204" s="23"/>
      <c r="O204" s="23"/>
      <c r="P204" s="23"/>
      <c r="Q204" s="25">
        <f>SUM(PAC!$M204:$P204)</f>
        <v>0</v>
      </c>
      <c r="R204" s="25"/>
      <c r="S204" s="25">
        <f>IF(PAC!$R204&gt;0,PAC!$R204,PAC!$Q204)</f>
        <v>0</v>
      </c>
      <c r="T204" s="25"/>
      <c r="U204" s="113" t="s">
        <v>1594</v>
      </c>
      <c r="V204" s="113"/>
      <c r="W204" s="114"/>
      <c r="X204" s="114" t="s">
        <v>1437</v>
      </c>
      <c r="Y204" s="111" t="s">
        <v>2513</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hidden="1" customHeight="1" thickBot="1" x14ac:dyDescent="0.4">
      <c r="A205" s="96">
        <f t="shared" si="3"/>
        <v>200</v>
      </c>
      <c r="B205" s="122">
        <v>2025</v>
      </c>
      <c r="C205" s="122" t="s">
        <v>605</v>
      </c>
      <c r="D205" s="122" t="s">
        <v>1021</v>
      </c>
      <c r="E205" s="124" t="s">
        <v>782</v>
      </c>
      <c r="F205" s="122" t="s">
        <v>53</v>
      </c>
      <c r="G205" s="122" t="s">
        <v>503</v>
      </c>
      <c r="H205" s="125" t="s">
        <v>1258</v>
      </c>
      <c r="I205" s="122" t="s">
        <v>1252</v>
      </c>
      <c r="J205" s="122" t="s">
        <v>374</v>
      </c>
      <c r="K205" s="36">
        <v>1853659.21</v>
      </c>
      <c r="L205" s="36">
        <v>1853659.21</v>
      </c>
      <c r="M205" s="36"/>
      <c r="N205" s="36"/>
      <c r="O205" s="36"/>
      <c r="P205" s="36"/>
      <c r="Q205" s="25">
        <f>SUM(PAC!$M205:$P205)</f>
        <v>0</v>
      </c>
      <c r="R205" s="38"/>
      <c r="S205" s="25">
        <f>IF(PAC!$R205&gt;0,PAC!$R205,PAC!$Q205)</f>
        <v>0</v>
      </c>
      <c r="T205" s="38"/>
      <c r="U205" s="126" t="s">
        <v>1594</v>
      </c>
      <c r="V205" s="126"/>
      <c r="W205" s="127"/>
      <c r="X205" s="127" t="s">
        <v>1437</v>
      </c>
      <c r="Y205" s="123" t="s">
        <v>2513</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hidden="1" customHeight="1" thickBot="1" x14ac:dyDescent="0.4">
      <c r="A206" s="96">
        <f t="shared" si="3"/>
        <v>201</v>
      </c>
      <c r="B206" s="96">
        <v>2025</v>
      </c>
      <c r="C206" s="96" t="s">
        <v>605</v>
      </c>
      <c r="D206" s="96" t="s">
        <v>1021</v>
      </c>
      <c r="E206" s="112" t="s">
        <v>783</v>
      </c>
      <c r="F206" s="96" t="s">
        <v>53</v>
      </c>
      <c r="G206" s="96" t="s">
        <v>503</v>
      </c>
      <c r="H206" s="45" t="s">
        <v>1258</v>
      </c>
      <c r="I206" s="96" t="s">
        <v>1252</v>
      </c>
      <c r="J206" s="96" t="s">
        <v>380</v>
      </c>
      <c r="K206" s="23">
        <v>2854374.23</v>
      </c>
      <c r="L206" s="23">
        <v>2854374.23</v>
      </c>
      <c r="M206" s="23"/>
      <c r="N206" s="23"/>
      <c r="O206" s="23"/>
      <c r="P206" s="23"/>
      <c r="Q206" s="25">
        <f>SUM(PAC!$M206:$P206)</f>
        <v>0</v>
      </c>
      <c r="R206" s="25"/>
      <c r="S206" s="25">
        <f>IF(PAC!$R206&gt;0,PAC!$R206,PAC!$Q206)</f>
        <v>0</v>
      </c>
      <c r="T206" s="25"/>
      <c r="U206" s="113" t="s">
        <v>1594</v>
      </c>
      <c r="V206" s="113"/>
      <c r="W206" s="114"/>
      <c r="X206" s="114" t="s">
        <v>1437</v>
      </c>
      <c r="Y206" s="111" t="s">
        <v>2513</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hidden="1" customHeight="1" thickBot="1" x14ac:dyDescent="0.4">
      <c r="A207" s="96">
        <f t="shared" si="3"/>
        <v>202</v>
      </c>
      <c r="B207" s="122">
        <v>2025</v>
      </c>
      <c r="C207" s="122" t="s">
        <v>605</v>
      </c>
      <c r="D207" s="122" t="s">
        <v>1021</v>
      </c>
      <c r="E207" s="124" t="s">
        <v>879</v>
      </c>
      <c r="F207" s="122" t="s">
        <v>53</v>
      </c>
      <c r="G207" s="122" t="s">
        <v>503</v>
      </c>
      <c r="H207" s="125" t="s">
        <v>1258</v>
      </c>
      <c r="I207" s="122" t="s">
        <v>1252</v>
      </c>
      <c r="J207" s="122" t="s">
        <v>380</v>
      </c>
      <c r="K207" s="36">
        <v>1968076.83</v>
      </c>
      <c r="L207" s="36">
        <v>1968076.83</v>
      </c>
      <c r="M207" s="36"/>
      <c r="N207" s="36"/>
      <c r="O207" s="36"/>
      <c r="P207" s="36"/>
      <c r="Q207" s="25">
        <f>SUM(PAC!$M207:$P207)</f>
        <v>0</v>
      </c>
      <c r="R207" s="38"/>
      <c r="S207" s="25">
        <f>IF(PAC!$R207&gt;0,PAC!$R207,PAC!$Q207)</f>
        <v>0</v>
      </c>
      <c r="T207" s="38"/>
      <c r="U207" s="126" t="s">
        <v>1594</v>
      </c>
      <c r="V207" s="126"/>
      <c r="W207" s="127"/>
      <c r="X207" s="127" t="s">
        <v>1437</v>
      </c>
      <c r="Y207" s="123" t="s">
        <v>2513</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hidden="1" customHeight="1" thickBot="1" x14ac:dyDescent="0.4">
      <c r="A208" s="96">
        <f t="shared" si="3"/>
        <v>203</v>
      </c>
      <c r="B208" s="96">
        <v>2025</v>
      </c>
      <c r="C208" s="96" t="s">
        <v>605</v>
      </c>
      <c r="D208" s="96" t="s">
        <v>1021</v>
      </c>
      <c r="E208" s="112" t="s">
        <v>795</v>
      </c>
      <c r="F208" s="96" t="s">
        <v>53</v>
      </c>
      <c r="G208" s="96" t="s">
        <v>503</v>
      </c>
      <c r="H208" s="45" t="s">
        <v>1258</v>
      </c>
      <c r="I208" s="96" t="s">
        <v>1252</v>
      </c>
      <c r="J208" s="96" t="s">
        <v>361</v>
      </c>
      <c r="K208" s="23"/>
      <c r="L208" s="23">
        <v>1582620.75</v>
      </c>
      <c r="M208" s="23">
        <v>1582620.75</v>
      </c>
      <c r="N208" s="23"/>
      <c r="O208" s="23"/>
      <c r="P208" s="23"/>
      <c r="Q208" s="25">
        <f>SUM(PAC!$M208:$P208)</f>
        <v>1582620.75</v>
      </c>
      <c r="R208" s="25"/>
      <c r="S208" s="25">
        <f>IF(PAC!$R208&gt;0,PAC!$R208,PAC!$Q208)</f>
        <v>1582620.75</v>
      </c>
      <c r="T208" s="25"/>
      <c r="U208" s="113" t="s">
        <v>1590</v>
      </c>
      <c r="V208" s="113"/>
      <c r="W208" s="114"/>
      <c r="X208" s="114" t="s">
        <v>1437</v>
      </c>
      <c r="Y208" s="111" t="s">
        <v>2508</v>
      </c>
      <c r="Z208" s="95"/>
      <c r="AA208" s="115"/>
      <c r="AB208" s="118" t="s">
        <v>1477</v>
      </c>
      <c r="AC208" s="45" t="s">
        <v>2577</v>
      </c>
      <c r="AD208" s="116"/>
      <c r="AE208" s="112" t="s">
        <v>2469</v>
      </c>
      <c r="AF208" s="45" t="s">
        <v>1657</v>
      </c>
      <c r="AG208" s="45" t="s">
        <v>1721</v>
      </c>
      <c r="AH208" s="45" t="s">
        <v>988</v>
      </c>
      <c r="AI208" s="45"/>
      <c r="AJ208" s="95"/>
      <c r="AK208" s="45" t="s">
        <v>1699</v>
      </c>
      <c r="AL208" s="45" t="s">
        <v>2130</v>
      </c>
      <c r="AM208" s="45" t="s">
        <v>716</v>
      </c>
      <c r="AN208" s="95">
        <v>46265</v>
      </c>
      <c r="AO208" s="95"/>
      <c r="AP208" s="95"/>
      <c r="AQ208" s="95"/>
      <c r="AR208" s="117"/>
      <c r="AS208" s="117"/>
      <c r="AT208" s="113" t="s">
        <v>2524</v>
      </c>
      <c r="AU208" s="118" t="s">
        <v>2746</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hidden="1" customHeight="1" thickBot="1" x14ac:dyDescent="0.4">
      <c r="A209" s="96">
        <f t="shared" si="3"/>
        <v>204</v>
      </c>
      <c r="B209" s="122">
        <v>2025</v>
      </c>
      <c r="C209" s="122" t="s">
        <v>605</v>
      </c>
      <c r="D209" s="122" t="s">
        <v>1021</v>
      </c>
      <c r="E209" s="124" t="s">
        <v>785</v>
      </c>
      <c r="F209" s="122" t="s">
        <v>53</v>
      </c>
      <c r="G209" s="122" t="s">
        <v>503</v>
      </c>
      <c r="H209" s="125" t="s">
        <v>1258</v>
      </c>
      <c r="I209" s="122" t="s">
        <v>1252</v>
      </c>
      <c r="J209" s="122" t="s">
        <v>410</v>
      </c>
      <c r="K209" s="36">
        <v>1813971.52</v>
      </c>
      <c r="L209" s="36">
        <v>1813971.52</v>
      </c>
      <c r="M209" s="36"/>
      <c r="N209" s="36"/>
      <c r="O209" s="36"/>
      <c r="P209" s="36"/>
      <c r="Q209" s="25">
        <f>SUM(PAC!$M209:$P209)</f>
        <v>0</v>
      </c>
      <c r="R209" s="38"/>
      <c r="S209" s="25">
        <f>IF(PAC!$R209&gt;0,PAC!$R209,PAC!$Q209)</f>
        <v>0</v>
      </c>
      <c r="T209" s="38"/>
      <c r="U209" s="126" t="s">
        <v>1594</v>
      </c>
      <c r="V209" s="126"/>
      <c r="W209" s="127"/>
      <c r="X209" s="127" t="s">
        <v>1437</v>
      </c>
      <c r="Y209" s="123" t="s">
        <v>2513</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hidden="1" customHeight="1" thickBot="1" x14ac:dyDescent="0.4">
      <c r="A210" s="96">
        <f t="shared" si="3"/>
        <v>205</v>
      </c>
      <c r="B210" s="96">
        <v>2025</v>
      </c>
      <c r="C210" s="96" t="s">
        <v>605</v>
      </c>
      <c r="D210" s="96" t="s">
        <v>1021</v>
      </c>
      <c r="E210" s="112" t="s">
        <v>786</v>
      </c>
      <c r="F210" s="96" t="s">
        <v>53</v>
      </c>
      <c r="G210" s="96" t="s">
        <v>503</v>
      </c>
      <c r="H210" s="45" t="s">
        <v>1258</v>
      </c>
      <c r="I210" s="96" t="s">
        <v>1252</v>
      </c>
      <c r="J210" s="96" t="s">
        <v>410</v>
      </c>
      <c r="K210" s="23">
        <v>2252245.17</v>
      </c>
      <c r="L210" s="23">
        <v>2252245.17</v>
      </c>
      <c r="M210" s="23"/>
      <c r="N210" s="23"/>
      <c r="O210" s="23"/>
      <c r="P210" s="23"/>
      <c r="Q210" s="25">
        <f>SUM(PAC!$M210:$P210)</f>
        <v>0</v>
      </c>
      <c r="R210" s="25"/>
      <c r="S210" s="25">
        <f>IF(PAC!$R210&gt;0,PAC!$R210,PAC!$Q210)</f>
        <v>0</v>
      </c>
      <c r="T210" s="25"/>
      <c r="U210" s="113" t="s">
        <v>1594</v>
      </c>
      <c r="V210" s="113"/>
      <c r="W210" s="114"/>
      <c r="X210" s="114" t="s">
        <v>1437</v>
      </c>
      <c r="Y210" s="111" t="s">
        <v>2513</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hidden="1" customHeight="1" thickBot="1" x14ac:dyDescent="0.4">
      <c r="A211" s="96">
        <f t="shared" si="3"/>
        <v>206</v>
      </c>
      <c r="B211" s="122">
        <v>2025</v>
      </c>
      <c r="C211" s="122" t="s">
        <v>605</v>
      </c>
      <c r="D211" s="122" t="s">
        <v>1021</v>
      </c>
      <c r="E211" s="124" t="s">
        <v>787</v>
      </c>
      <c r="F211" s="122" t="s">
        <v>53</v>
      </c>
      <c r="G211" s="122" t="s">
        <v>503</v>
      </c>
      <c r="H211" s="125" t="s">
        <v>1258</v>
      </c>
      <c r="I211" s="122" t="s">
        <v>1252</v>
      </c>
      <c r="J211" s="122" t="s">
        <v>410</v>
      </c>
      <c r="K211" s="36">
        <v>1813971.52</v>
      </c>
      <c r="L211" s="36">
        <v>1813971.52</v>
      </c>
      <c r="M211" s="36"/>
      <c r="N211" s="36"/>
      <c r="O211" s="36"/>
      <c r="P211" s="36"/>
      <c r="Q211" s="25">
        <f>SUM(PAC!$M211:$P211)</f>
        <v>0</v>
      </c>
      <c r="R211" s="38"/>
      <c r="S211" s="25">
        <f>IF(PAC!$R211&gt;0,PAC!$R211,PAC!$Q211)</f>
        <v>0</v>
      </c>
      <c r="T211" s="38"/>
      <c r="U211" s="126" t="s">
        <v>1594</v>
      </c>
      <c r="V211" s="126"/>
      <c r="W211" s="127"/>
      <c r="X211" s="127" t="s">
        <v>1437</v>
      </c>
      <c r="Y211" s="123" t="s">
        <v>2513</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hidden="1" customHeight="1" thickBot="1" x14ac:dyDescent="0.4">
      <c r="A212" s="96">
        <f t="shared" si="3"/>
        <v>207</v>
      </c>
      <c r="B212" s="96">
        <v>2025</v>
      </c>
      <c r="C212" s="96" t="s">
        <v>605</v>
      </c>
      <c r="D212" s="96" t="s">
        <v>1021</v>
      </c>
      <c r="E212" s="112" t="s">
        <v>788</v>
      </c>
      <c r="F212" s="96" t="s">
        <v>53</v>
      </c>
      <c r="G212" s="96" t="s">
        <v>503</v>
      </c>
      <c r="H212" s="45" t="s">
        <v>1258</v>
      </c>
      <c r="I212" s="96" t="s">
        <v>1252</v>
      </c>
      <c r="J212" s="96" t="s">
        <v>420</v>
      </c>
      <c r="K212" s="23">
        <v>2067957.78</v>
      </c>
      <c r="L212" s="23">
        <v>2067957.78</v>
      </c>
      <c r="M212" s="23"/>
      <c r="N212" s="23"/>
      <c r="O212" s="23"/>
      <c r="P212" s="23"/>
      <c r="Q212" s="25">
        <f>SUM(PAC!$M212:$P212)</f>
        <v>0</v>
      </c>
      <c r="R212" s="25"/>
      <c r="S212" s="25">
        <f>IF(PAC!$R212&gt;0,PAC!$R212,PAC!$Q212)</f>
        <v>0</v>
      </c>
      <c r="T212" s="25"/>
      <c r="U212" s="113" t="s">
        <v>1594</v>
      </c>
      <c r="V212" s="113"/>
      <c r="W212" s="114"/>
      <c r="X212" s="114" t="s">
        <v>1437</v>
      </c>
      <c r="Y212" s="111" t="s">
        <v>2513</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hidden="1" customHeight="1" thickBot="1" x14ac:dyDescent="0.4">
      <c r="A213" s="96">
        <f t="shared" si="3"/>
        <v>208</v>
      </c>
      <c r="B213" s="122">
        <v>2025</v>
      </c>
      <c r="C213" s="122" t="s">
        <v>605</v>
      </c>
      <c r="D213" s="122" t="s">
        <v>1021</v>
      </c>
      <c r="E213" s="124" t="s">
        <v>789</v>
      </c>
      <c r="F213" s="122" t="s">
        <v>53</v>
      </c>
      <c r="G213" s="122" t="s">
        <v>503</v>
      </c>
      <c r="H213" s="125" t="s">
        <v>1258</v>
      </c>
      <c r="I213" s="122" t="s">
        <v>1252</v>
      </c>
      <c r="J213" s="122" t="s">
        <v>422</v>
      </c>
      <c r="K213" s="36">
        <v>2101720.36</v>
      </c>
      <c r="L213" s="36">
        <v>2101720.36</v>
      </c>
      <c r="M213" s="36"/>
      <c r="N213" s="36"/>
      <c r="O213" s="36"/>
      <c r="P213" s="36"/>
      <c r="Q213" s="25">
        <f>SUM(PAC!$M213:$P213)</f>
        <v>0</v>
      </c>
      <c r="R213" s="38"/>
      <c r="S213" s="25">
        <f>IF(PAC!$R213&gt;0,PAC!$R213,PAC!$Q213)</f>
        <v>0</v>
      </c>
      <c r="T213" s="38"/>
      <c r="U213" s="126" t="s">
        <v>1594</v>
      </c>
      <c r="V213" s="126"/>
      <c r="W213" s="127"/>
      <c r="X213" s="127" t="s">
        <v>1437</v>
      </c>
      <c r="Y213" s="123" t="s">
        <v>2513</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hidden="1" customHeight="1" thickBot="1" x14ac:dyDescent="0.4">
      <c r="A214" s="96">
        <f t="shared" si="3"/>
        <v>209</v>
      </c>
      <c r="B214" s="96">
        <v>2025</v>
      </c>
      <c r="C214" s="96" t="s">
        <v>605</v>
      </c>
      <c r="D214" s="96" t="s">
        <v>1021</v>
      </c>
      <c r="E214" s="112" t="s">
        <v>790</v>
      </c>
      <c r="F214" s="96" t="s">
        <v>53</v>
      </c>
      <c r="G214" s="96" t="s">
        <v>503</v>
      </c>
      <c r="H214" s="45" t="s">
        <v>1258</v>
      </c>
      <c r="I214" s="96" t="s">
        <v>1252</v>
      </c>
      <c r="J214" s="96" t="s">
        <v>429</v>
      </c>
      <c r="K214" s="23">
        <v>3694188.52</v>
      </c>
      <c r="L214" s="23">
        <v>3694188.52</v>
      </c>
      <c r="M214" s="23"/>
      <c r="N214" s="23"/>
      <c r="O214" s="23"/>
      <c r="P214" s="23"/>
      <c r="Q214" s="25">
        <f>SUM(PAC!$M214:$P214)</f>
        <v>0</v>
      </c>
      <c r="R214" s="25"/>
      <c r="S214" s="25">
        <f>IF(PAC!$R214&gt;0,PAC!$R214,PAC!$Q214)</f>
        <v>0</v>
      </c>
      <c r="T214" s="25"/>
      <c r="U214" s="113" t="s">
        <v>1594</v>
      </c>
      <c r="V214" s="113"/>
      <c r="W214" s="114"/>
      <c r="X214" s="114" t="s">
        <v>1437</v>
      </c>
      <c r="Y214" s="111" t="s">
        <v>2513</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hidden="1" customHeight="1" thickBot="1" x14ac:dyDescent="0.4">
      <c r="A215" s="96">
        <f t="shared" si="3"/>
        <v>210</v>
      </c>
      <c r="B215" s="122">
        <v>2025</v>
      </c>
      <c r="C215" s="122" t="s">
        <v>605</v>
      </c>
      <c r="D215" s="122" t="s">
        <v>1021</v>
      </c>
      <c r="E215" s="124" t="s">
        <v>791</v>
      </c>
      <c r="F215" s="122" t="s">
        <v>53</v>
      </c>
      <c r="G215" s="122" t="s">
        <v>503</v>
      </c>
      <c r="H215" s="125" t="s">
        <v>1258</v>
      </c>
      <c r="I215" s="122" t="s">
        <v>1252</v>
      </c>
      <c r="J215" s="122" t="s">
        <v>429</v>
      </c>
      <c r="K215" s="36">
        <v>2270084.38</v>
      </c>
      <c r="L215" s="36">
        <v>2270084.38</v>
      </c>
      <c r="M215" s="36"/>
      <c r="N215" s="36"/>
      <c r="O215" s="36"/>
      <c r="P215" s="36"/>
      <c r="Q215" s="25">
        <f>SUM(PAC!$M215:$P215)</f>
        <v>0</v>
      </c>
      <c r="R215" s="38"/>
      <c r="S215" s="25">
        <f>IF(PAC!$R215&gt;0,PAC!$R215,PAC!$Q215)</f>
        <v>0</v>
      </c>
      <c r="T215" s="38"/>
      <c r="U215" s="126" t="s">
        <v>1594</v>
      </c>
      <c r="V215" s="126"/>
      <c r="W215" s="127"/>
      <c r="X215" s="127" t="s">
        <v>1437</v>
      </c>
      <c r="Y215" s="123" t="s">
        <v>2513</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hidden="1" customHeight="1" thickBot="1" x14ac:dyDescent="0.4">
      <c r="A216" s="96">
        <f t="shared" si="3"/>
        <v>211</v>
      </c>
      <c r="B216" s="96">
        <v>2025</v>
      </c>
      <c r="C216" s="96" t="s">
        <v>605</v>
      </c>
      <c r="D216" s="96" t="s">
        <v>1021</v>
      </c>
      <c r="E216" s="112" t="s">
        <v>799</v>
      </c>
      <c r="F216" s="96" t="s">
        <v>53</v>
      </c>
      <c r="G216" s="96" t="s">
        <v>503</v>
      </c>
      <c r="H216" s="45" t="s">
        <v>1258</v>
      </c>
      <c r="I216" s="96" t="s">
        <v>1252</v>
      </c>
      <c r="J216" s="96" t="s">
        <v>361</v>
      </c>
      <c r="K216" s="23"/>
      <c r="L216" s="23">
        <v>709014.09</v>
      </c>
      <c r="M216" s="23">
        <v>709014.09</v>
      </c>
      <c r="N216" s="23"/>
      <c r="O216" s="23"/>
      <c r="P216" s="23"/>
      <c r="Q216" s="25">
        <f>SUM(PAC!$M216:$P216)</f>
        <v>709014.09</v>
      </c>
      <c r="R216" s="25"/>
      <c r="S216" s="25">
        <f>IF(PAC!$R216&gt;0,PAC!$R216,PAC!$Q216)</f>
        <v>709014.09</v>
      </c>
      <c r="T216" s="25"/>
      <c r="U216" s="113" t="s">
        <v>1590</v>
      </c>
      <c r="V216" s="113"/>
      <c r="W216" s="114"/>
      <c r="X216" s="114" t="s">
        <v>1437</v>
      </c>
      <c r="Y216" s="111" t="s">
        <v>2508</v>
      </c>
      <c r="Z216" s="95"/>
      <c r="AA216" s="115"/>
      <c r="AB216" s="118" t="s">
        <v>1477</v>
      </c>
      <c r="AC216" s="45" t="s">
        <v>2577</v>
      </c>
      <c r="AD216" s="116"/>
      <c r="AE216" s="112" t="s">
        <v>2469</v>
      </c>
      <c r="AF216" s="45" t="s">
        <v>1657</v>
      </c>
      <c r="AG216" s="45" t="s">
        <v>1721</v>
      </c>
      <c r="AH216" s="45" t="s">
        <v>988</v>
      </c>
      <c r="AI216" s="45"/>
      <c r="AJ216" s="95"/>
      <c r="AK216" s="45" t="s">
        <v>1700</v>
      </c>
      <c r="AL216" s="45" t="s">
        <v>2131</v>
      </c>
      <c r="AM216" s="45" t="s">
        <v>716</v>
      </c>
      <c r="AN216" s="95">
        <v>46265</v>
      </c>
      <c r="AO216" s="95"/>
      <c r="AP216" s="95"/>
      <c r="AQ216" s="95"/>
      <c r="AR216" s="117"/>
      <c r="AS216" s="117"/>
      <c r="AT216" s="113" t="s">
        <v>2525</v>
      </c>
      <c r="AU216" s="118" t="s">
        <v>2746</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hidden="1" customHeight="1" thickBot="1" x14ac:dyDescent="0.4">
      <c r="A217" s="96">
        <f t="shared" si="3"/>
        <v>212</v>
      </c>
      <c r="B217" s="122">
        <v>2025</v>
      </c>
      <c r="C217" s="122" t="s">
        <v>605</v>
      </c>
      <c r="D217" s="122" t="s">
        <v>1021</v>
      </c>
      <c r="E217" s="124" t="s">
        <v>793</v>
      </c>
      <c r="F217" s="122" t="s">
        <v>53</v>
      </c>
      <c r="G217" s="122" t="s">
        <v>503</v>
      </c>
      <c r="H217" s="125" t="s">
        <v>1258</v>
      </c>
      <c r="I217" s="122" t="s">
        <v>1252</v>
      </c>
      <c r="J217" s="122" t="s">
        <v>440</v>
      </c>
      <c r="K217" s="36">
        <v>1389423.79</v>
      </c>
      <c r="L217" s="36">
        <v>1389423.79</v>
      </c>
      <c r="M217" s="36"/>
      <c r="N217" s="36"/>
      <c r="O217" s="36"/>
      <c r="P217" s="36"/>
      <c r="Q217" s="25">
        <f>SUM(PAC!$M217:$P217)</f>
        <v>0</v>
      </c>
      <c r="R217" s="38"/>
      <c r="S217" s="25">
        <f>IF(PAC!$R217&gt;0,PAC!$R217,PAC!$Q217)</f>
        <v>0</v>
      </c>
      <c r="T217" s="38"/>
      <c r="U217" s="126" t="s">
        <v>1594</v>
      </c>
      <c r="V217" s="126"/>
      <c r="W217" s="127"/>
      <c r="X217" s="127" t="s">
        <v>1437</v>
      </c>
      <c r="Y217" s="123" t="s">
        <v>2513</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hidden="1" customHeight="1" thickBot="1" x14ac:dyDescent="0.4">
      <c r="A218" s="96">
        <f t="shared" si="3"/>
        <v>213</v>
      </c>
      <c r="B218" s="96">
        <v>2025</v>
      </c>
      <c r="C218" s="96" t="s">
        <v>605</v>
      </c>
      <c r="D218" s="96" t="s">
        <v>1021</v>
      </c>
      <c r="E218" s="112" t="s">
        <v>794</v>
      </c>
      <c r="F218" s="96" t="s">
        <v>53</v>
      </c>
      <c r="G218" s="96" t="s">
        <v>503</v>
      </c>
      <c r="H218" s="45" t="s">
        <v>1258</v>
      </c>
      <c r="I218" s="96" t="s">
        <v>1252</v>
      </c>
      <c r="J218" s="96" t="s">
        <v>440</v>
      </c>
      <c r="K218" s="23">
        <v>2622226.7400000002</v>
      </c>
      <c r="L218" s="23">
        <v>2622226.7400000002</v>
      </c>
      <c r="M218" s="23"/>
      <c r="N218" s="23"/>
      <c r="O218" s="23"/>
      <c r="P218" s="23"/>
      <c r="Q218" s="25">
        <f>SUM(PAC!$M218:$P218)</f>
        <v>0</v>
      </c>
      <c r="R218" s="25"/>
      <c r="S218" s="25">
        <f>IF(PAC!$R218&gt;0,PAC!$R218,PAC!$Q218)</f>
        <v>0</v>
      </c>
      <c r="T218" s="25"/>
      <c r="U218" s="113" t="s">
        <v>1594</v>
      </c>
      <c r="V218" s="113"/>
      <c r="W218" s="114"/>
      <c r="X218" s="114" t="s">
        <v>1437</v>
      </c>
      <c r="Y218" s="111" t="s">
        <v>2513</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hidden="1" customHeight="1" thickBot="1" x14ac:dyDescent="0.4">
      <c r="A219" s="96">
        <f t="shared" si="3"/>
        <v>214</v>
      </c>
      <c r="B219" s="122">
        <v>2025</v>
      </c>
      <c r="C219" s="122" t="s">
        <v>605</v>
      </c>
      <c r="D219" s="122" t="s">
        <v>1021</v>
      </c>
      <c r="E219" s="124" t="s">
        <v>796</v>
      </c>
      <c r="F219" s="122" t="s">
        <v>53</v>
      </c>
      <c r="G219" s="122" t="s">
        <v>503</v>
      </c>
      <c r="H219" s="125" t="s">
        <v>1258</v>
      </c>
      <c r="I219" s="122" t="s">
        <v>1252</v>
      </c>
      <c r="J219" s="122" t="s">
        <v>440</v>
      </c>
      <c r="K219" s="36">
        <v>1767470.85</v>
      </c>
      <c r="L219" s="36">
        <v>1767470.85</v>
      </c>
      <c r="M219" s="36"/>
      <c r="N219" s="36"/>
      <c r="O219" s="36"/>
      <c r="P219" s="36"/>
      <c r="Q219" s="25">
        <f>SUM(PAC!$M219:$P219)</f>
        <v>0</v>
      </c>
      <c r="R219" s="38"/>
      <c r="S219" s="25">
        <f>IF(PAC!$R219&gt;0,PAC!$R219,PAC!$Q219)</f>
        <v>0</v>
      </c>
      <c r="T219" s="38"/>
      <c r="U219" s="126" t="s">
        <v>1594</v>
      </c>
      <c r="V219" s="126"/>
      <c r="W219" s="127"/>
      <c r="X219" s="127" t="s">
        <v>1437</v>
      </c>
      <c r="Y219" s="123" t="s">
        <v>2513</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hidden="1" customHeight="1" thickBot="1" x14ac:dyDescent="0.4">
      <c r="A220" s="96">
        <f t="shared" si="3"/>
        <v>215</v>
      </c>
      <c r="B220" s="96">
        <v>2025</v>
      </c>
      <c r="C220" s="96" t="s">
        <v>605</v>
      </c>
      <c r="D220" s="96" t="s">
        <v>1021</v>
      </c>
      <c r="E220" s="112" t="s">
        <v>2070</v>
      </c>
      <c r="F220" s="96" t="s">
        <v>53</v>
      </c>
      <c r="G220" s="96" t="s">
        <v>503</v>
      </c>
      <c r="H220" s="45" t="s">
        <v>1258</v>
      </c>
      <c r="I220" s="96" t="s">
        <v>1252</v>
      </c>
      <c r="J220" s="96" t="s">
        <v>361</v>
      </c>
      <c r="K220" s="23"/>
      <c r="L220" s="23">
        <v>789200.22</v>
      </c>
      <c r="M220" s="23">
        <v>789200.22</v>
      </c>
      <c r="N220" s="23"/>
      <c r="O220" s="23"/>
      <c r="P220" s="23"/>
      <c r="Q220" s="25">
        <f>SUM(PAC!$M220:$P220)</f>
        <v>789200.22</v>
      </c>
      <c r="R220" s="25">
        <v>260325.44</v>
      </c>
      <c r="S220" s="25">
        <f>IF(PAC!$R220&gt;0,PAC!$R220,PAC!$Q220)</f>
        <v>260325.44</v>
      </c>
      <c r="T220" s="25" t="s">
        <v>1610</v>
      </c>
      <c r="U220" s="113" t="s">
        <v>1590</v>
      </c>
      <c r="V220" s="113"/>
      <c r="W220" s="114">
        <v>16</v>
      </c>
      <c r="X220" s="114" t="s">
        <v>1436</v>
      </c>
      <c r="Y220" s="111" t="s">
        <v>2507</v>
      </c>
      <c r="Z220" s="95"/>
      <c r="AA220" s="115"/>
      <c r="AB220" s="118" t="s">
        <v>1487</v>
      </c>
      <c r="AC220" s="45" t="s">
        <v>2750</v>
      </c>
      <c r="AD220" s="116"/>
      <c r="AE220" s="112" t="s">
        <v>2769</v>
      </c>
      <c r="AF220" s="45" t="s">
        <v>1657</v>
      </c>
      <c r="AG220" s="45" t="s">
        <v>1721</v>
      </c>
      <c r="AH220" s="45" t="s">
        <v>988</v>
      </c>
      <c r="AI220" s="45"/>
      <c r="AJ220" s="95"/>
      <c r="AK220" s="45" t="s">
        <v>1701</v>
      </c>
      <c r="AL220" s="45" t="s">
        <v>2124</v>
      </c>
      <c r="AM220" s="45" t="s">
        <v>716</v>
      </c>
      <c r="AN220" s="95">
        <v>46143</v>
      </c>
      <c r="AO220" s="95">
        <v>46189</v>
      </c>
      <c r="AP220" s="95">
        <v>46253</v>
      </c>
      <c r="AQ220" s="95"/>
      <c r="AR220" s="117"/>
      <c r="AS220" s="117"/>
      <c r="AT220" s="113" t="s">
        <v>2739</v>
      </c>
      <c r="AU220" s="118" t="s">
        <v>2768</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hidden="1" customHeight="1" thickBot="1" x14ac:dyDescent="0.4">
      <c r="A221" s="96">
        <f t="shared" si="3"/>
        <v>216</v>
      </c>
      <c r="B221" s="122">
        <v>2025</v>
      </c>
      <c r="C221" s="122" t="s">
        <v>605</v>
      </c>
      <c r="D221" s="122" t="s">
        <v>1021</v>
      </c>
      <c r="E221" s="124" t="s">
        <v>797</v>
      </c>
      <c r="F221" s="122" t="s">
        <v>53</v>
      </c>
      <c r="G221" s="122" t="s">
        <v>503</v>
      </c>
      <c r="H221" s="125" t="s">
        <v>1258</v>
      </c>
      <c r="I221" s="122" t="s">
        <v>1252</v>
      </c>
      <c r="J221" s="122" t="s">
        <v>361</v>
      </c>
      <c r="K221" s="36">
        <v>3615409.18</v>
      </c>
      <c r="L221" s="36">
        <v>3615409.18</v>
      </c>
      <c r="M221" s="36"/>
      <c r="N221" s="36"/>
      <c r="O221" s="36"/>
      <c r="P221" s="36"/>
      <c r="Q221" s="25">
        <f>SUM(PAC!$M221:$P221)</f>
        <v>0</v>
      </c>
      <c r="R221" s="38"/>
      <c r="S221" s="25">
        <f>IF(PAC!$R221&gt;0,PAC!$R221,PAC!$Q221)</f>
        <v>0</v>
      </c>
      <c r="T221" s="38"/>
      <c r="U221" s="126" t="s">
        <v>1594</v>
      </c>
      <c r="V221" s="126"/>
      <c r="W221" s="127"/>
      <c r="X221" s="127" t="s">
        <v>1437</v>
      </c>
      <c r="Y221" s="123" t="s">
        <v>2513</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hidden="1" customHeight="1" thickBot="1" x14ac:dyDescent="0.4">
      <c r="A222" s="96">
        <f t="shared" si="3"/>
        <v>217</v>
      </c>
      <c r="B222" s="96">
        <v>2025</v>
      </c>
      <c r="C222" s="96" t="s">
        <v>605</v>
      </c>
      <c r="D222" s="96" t="s">
        <v>1021</v>
      </c>
      <c r="E222" s="112" t="s">
        <v>798</v>
      </c>
      <c r="F222" s="96" t="s">
        <v>53</v>
      </c>
      <c r="G222" s="96" t="s">
        <v>503</v>
      </c>
      <c r="H222" s="45" t="s">
        <v>1258</v>
      </c>
      <c r="I222" s="96" t="s">
        <v>1252</v>
      </c>
      <c r="J222" s="96" t="s">
        <v>361</v>
      </c>
      <c r="K222" s="23">
        <v>1301265.95</v>
      </c>
      <c r="L222" s="23">
        <v>1301265.95</v>
      </c>
      <c r="M222" s="23"/>
      <c r="N222" s="23"/>
      <c r="O222" s="23"/>
      <c r="P222" s="23"/>
      <c r="Q222" s="25">
        <f>SUM(PAC!$M222:$P222)</f>
        <v>0</v>
      </c>
      <c r="R222" s="25"/>
      <c r="S222" s="25">
        <f>IF(PAC!$R222&gt;0,PAC!$R222,PAC!$Q222)</f>
        <v>0</v>
      </c>
      <c r="T222" s="25"/>
      <c r="U222" s="113" t="s">
        <v>1594</v>
      </c>
      <c r="V222" s="113"/>
      <c r="W222" s="114"/>
      <c r="X222" s="114" t="s">
        <v>1437</v>
      </c>
      <c r="Y222" s="111" t="s">
        <v>2513</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hidden="1" customHeight="1" thickBot="1" x14ac:dyDescent="0.4">
      <c r="A223" s="96">
        <f t="shared" si="3"/>
        <v>218</v>
      </c>
      <c r="B223" s="122">
        <v>2025</v>
      </c>
      <c r="C223" s="122" t="s">
        <v>605</v>
      </c>
      <c r="D223" s="122" t="s">
        <v>1021</v>
      </c>
      <c r="E223" s="124" t="s">
        <v>2072</v>
      </c>
      <c r="F223" s="122" t="s">
        <v>53</v>
      </c>
      <c r="G223" s="122" t="s">
        <v>503</v>
      </c>
      <c r="H223" s="125" t="s">
        <v>1258</v>
      </c>
      <c r="I223" s="122" t="s">
        <v>1252</v>
      </c>
      <c r="J223" s="122" t="s">
        <v>361</v>
      </c>
      <c r="K223" s="36"/>
      <c r="L223" s="36">
        <v>1941344.49</v>
      </c>
      <c r="M223" s="36">
        <v>1941344.49</v>
      </c>
      <c r="N223" s="36"/>
      <c r="O223" s="36"/>
      <c r="P223" s="36"/>
      <c r="Q223" s="25">
        <f>SUM(PAC!$M223:$P223)</f>
        <v>1941344.49</v>
      </c>
      <c r="R223" s="38">
        <v>864443.1</v>
      </c>
      <c r="S223" s="25">
        <f>IF(PAC!$R223&gt;0,PAC!$R223,PAC!$Q223)</f>
        <v>864443.1</v>
      </c>
      <c r="T223" s="38" t="s">
        <v>1610</v>
      </c>
      <c r="U223" s="126" t="s">
        <v>1590</v>
      </c>
      <c r="V223" s="126"/>
      <c r="W223" s="127">
        <v>7</v>
      </c>
      <c r="X223" s="127" t="s">
        <v>1436</v>
      </c>
      <c r="Y223" s="123" t="s">
        <v>2507</v>
      </c>
      <c r="Z223" s="128"/>
      <c r="AA223" s="129"/>
      <c r="AB223" s="132" t="s">
        <v>1487</v>
      </c>
      <c r="AC223" s="125" t="s">
        <v>2750</v>
      </c>
      <c r="AD223" s="130"/>
      <c r="AE223" s="124" t="s">
        <v>2751</v>
      </c>
      <c r="AF223" s="125" t="s">
        <v>1657</v>
      </c>
      <c r="AG223" s="125" t="s">
        <v>1721</v>
      </c>
      <c r="AH223" s="125" t="s">
        <v>988</v>
      </c>
      <c r="AI223" s="125"/>
      <c r="AJ223" s="128"/>
      <c r="AK223" s="125" t="s">
        <v>1702</v>
      </c>
      <c r="AL223" s="125" t="s">
        <v>2125</v>
      </c>
      <c r="AM223" s="125" t="s">
        <v>716</v>
      </c>
      <c r="AN223" s="128">
        <v>46143</v>
      </c>
      <c r="AO223" s="128">
        <v>46189</v>
      </c>
      <c r="AP223" s="128">
        <v>46253</v>
      </c>
      <c r="AQ223" s="128"/>
      <c r="AR223" s="131"/>
      <c r="AS223" s="131"/>
      <c r="AT223" s="126" t="s">
        <v>2740</v>
      </c>
      <c r="AU223" s="132" t="s">
        <v>2768</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hidden="1" customHeight="1" thickBot="1" x14ac:dyDescent="0.4">
      <c r="A224" s="96">
        <f t="shared" si="3"/>
        <v>219</v>
      </c>
      <c r="B224" s="96">
        <v>2025</v>
      </c>
      <c r="C224" s="96" t="s">
        <v>605</v>
      </c>
      <c r="D224" s="96" t="s">
        <v>1021</v>
      </c>
      <c r="E224" s="112" t="s">
        <v>806</v>
      </c>
      <c r="F224" s="96" t="s">
        <v>53</v>
      </c>
      <c r="G224" s="96" t="s">
        <v>503</v>
      </c>
      <c r="H224" s="45" t="s">
        <v>1258</v>
      </c>
      <c r="I224" s="96" t="s">
        <v>1252</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1590</v>
      </c>
      <c r="V224" s="113"/>
      <c r="W224" s="114"/>
      <c r="X224" s="114" t="s">
        <v>1437</v>
      </c>
      <c r="Y224" s="111" t="s">
        <v>2508</v>
      </c>
      <c r="Z224" s="95"/>
      <c r="AA224" s="115"/>
      <c r="AB224" s="118" t="s">
        <v>1477</v>
      </c>
      <c r="AC224" s="45" t="s">
        <v>2577</v>
      </c>
      <c r="AD224" s="116"/>
      <c r="AE224" s="112" t="s">
        <v>2469</v>
      </c>
      <c r="AF224" s="45" t="s">
        <v>1657</v>
      </c>
      <c r="AG224" s="45" t="s">
        <v>1721</v>
      </c>
      <c r="AH224" s="45" t="s">
        <v>988</v>
      </c>
      <c r="AI224" s="45"/>
      <c r="AJ224" s="95"/>
      <c r="AK224" s="45" t="s">
        <v>1703</v>
      </c>
      <c r="AL224" s="45" t="s">
        <v>2132</v>
      </c>
      <c r="AM224" s="45" t="s">
        <v>716</v>
      </c>
      <c r="AN224" s="95">
        <v>46265</v>
      </c>
      <c r="AO224" s="95"/>
      <c r="AP224" s="95"/>
      <c r="AQ224" s="95"/>
      <c r="AR224" s="117"/>
      <c r="AS224" s="117"/>
      <c r="AT224" s="113" t="s">
        <v>2533</v>
      </c>
      <c r="AU224" s="118" t="s">
        <v>2746</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hidden="1" customHeight="1" thickBot="1" x14ac:dyDescent="0.4">
      <c r="A225" s="96">
        <f t="shared" si="3"/>
        <v>220</v>
      </c>
      <c r="B225" s="122">
        <v>2025</v>
      </c>
      <c r="C225" s="122" t="s">
        <v>605</v>
      </c>
      <c r="D225" s="122" t="s">
        <v>1021</v>
      </c>
      <c r="E225" s="124" t="s">
        <v>800</v>
      </c>
      <c r="F225" s="122" t="s">
        <v>53</v>
      </c>
      <c r="G225" s="122" t="s">
        <v>503</v>
      </c>
      <c r="H225" s="125" t="s">
        <v>1258</v>
      </c>
      <c r="I225" s="122" t="s">
        <v>1252</v>
      </c>
      <c r="J225" s="122" t="s">
        <v>361</v>
      </c>
      <c r="K225" s="36">
        <v>1623703.54</v>
      </c>
      <c r="L225" s="36">
        <v>1623703.54</v>
      </c>
      <c r="M225" s="36"/>
      <c r="N225" s="36"/>
      <c r="O225" s="36"/>
      <c r="P225" s="36"/>
      <c r="Q225" s="25">
        <f>SUM(PAC!$M225:$P225)</f>
        <v>0</v>
      </c>
      <c r="R225" s="38"/>
      <c r="S225" s="25">
        <f>IF(PAC!$R225&gt;0,PAC!$R225,PAC!$Q225)</f>
        <v>0</v>
      </c>
      <c r="T225" s="38"/>
      <c r="U225" s="126" t="s">
        <v>1594</v>
      </c>
      <c r="V225" s="126"/>
      <c r="W225" s="127"/>
      <c r="X225" s="127" t="s">
        <v>1437</v>
      </c>
      <c r="Y225" s="123" t="s">
        <v>2513</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hidden="1" customHeight="1" thickBot="1" x14ac:dyDescent="0.4">
      <c r="A226" s="96">
        <f t="shared" si="3"/>
        <v>221</v>
      </c>
      <c r="B226" s="96">
        <v>2025</v>
      </c>
      <c r="C226" s="96" t="s">
        <v>605</v>
      </c>
      <c r="D226" s="96" t="s">
        <v>1021</v>
      </c>
      <c r="E226" s="112" t="s">
        <v>801</v>
      </c>
      <c r="F226" s="96" t="s">
        <v>53</v>
      </c>
      <c r="G226" s="96" t="s">
        <v>503</v>
      </c>
      <c r="H226" s="45" t="s">
        <v>1258</v>
      </c>
      <c r="I226" s="96" t="s">
        <v>1252</v>
      </c>
      <c r="J226" s="96" t="s">
        <v>361</v>
      </c>
      <c r="K226" s="23">
        <v>1435667.9</v>
      </c>
      <c r="L226" s="23">
        <v>1435667.9</v>
      </c>
      <c r="M226" s="23"/>
      <c r="N226" s="23"/>
      <c r="O226" s="23"/>
      <c r="P226" s="23"/>
      <c r="Q226" s="25">
        <f>SUM(PAC!$M226:$P226)</f>
        <v>0</v>
      </c>
      <c r="R226" s="25"/>
      <c r="S226" s="25">
        <f>IF(PAC!$R226&gt;0,PAC!$R226,PAC!$Q226)</f>
        <v>0</v>
      </c>
      <c r="T226" s="25"/>
      <c r="U226" s="113" t="s">
        <v>1594</v>
      </c>
      <c r="V226" s="113"/>
      <c r="W226" s="114"/>
      <c r="X226" s="114" t="s">
        <v>1437</v>
      </c>
      <c r="Y226" s="111" t="s">
        <v>2513</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hidden="1" customHeight="1" thickBot="1" x14ac:dyDescent="0.4">
      <c r="A227" s="96">
        <f t="shared" si="3"/>
        <v>222</v>
      </c>
      <c r="B227" s="122">
        <v>2025</v>
      </c>
      <c r="C227" s="122" t="s">
        <v>605</v>
      </c>
      <c r="D227" s="122" t="s">
        <v>1021</v>
      </c>
      <c r="E227" s="124" t="s">
        <v>802</v>
      </c>
      <c r="F227" s="122" t="s">
        <v>53</v>
      </c>
      <c r="G227" s="122" t="s">
        <v>503</v>
      </c>
      <c r="H227" s="125" t="s">
        <v>1258</v>
      </c>
      <c r="I227" s="122" t="s">
        <v>1252</v>
      </c>
      <c r="J227" s="122" t="s">
        <v>361</v>
      </c>
      <c r="K227" s="36">
        <v>1565321</v>
      </c>
      <c r="L227" s="36">
        <v>1565321</v>
      </c>
      <c r="M227" s="36"/>
      <c r="N227" s="36"/>
      <c r="O227" s="36"/>
      <c r="P227" s="36"/>
      <c r="Q227" s="25">
        <f>SUM(PAC!$M227:$P227)</f>
        <v>0</v>
      </c>
      <c r="R227" s="38"/>
      <c r="S227" s="25">
        <f>IF(PAC!$R227&gt;0,PAC!$R227,PAC!$Q227)</f>
        <v>0</v>
      </c>
      <c r="T227" s="38"/>
      <c r="U227" s="126" t="s">
        <v>1594</v>
      </c>
      <c r="V227" s="126"/>
      <c r="W227" s="127"/>
      <c r="X227" s="127" t="s">
        <v>1437</v>
      </c>
      <c r="Y227" s="123" t="s">
        <v>2513</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hidden="1" customHeight="1" thickBot="1" x14ac:dyDescent="0.4">
      <c r="A228" s="96">
        <f t="shared" si="3"/>
        <v>223</v>
      </c>
      <c r="B228" s="96">
        <v>2025</v>
      </c>
      <c r="C228" s="96" t="s">
        <v>605</v>
      </c>
      <c r="D228" s="96" t="s">
        <v>1021</v>
      </c>
      <c r="E228" s="112" t="s">
        <v>803</v>
      </c>
      <c r="F228" s="96" t="s">
        <v>53</v>
      </c>
      <c r="G228" s="96" t="s">
        <v>503</v>
      </c>
      <c r="H228" s="45" t="s">
        <v>1258</v>
      </c>
      <c r="I228" s="96" t="s">
        <v>1252</v>
      </c>
      <c r="J228" s="96" t="s">
        <v>361</v>
      </c>
      <c r="K228" s="23">
        <v>1643723.45</v>
      </c>
      <c r="L228" s="23">
        <v>1643723.45</v>
      </c>
      <c r="M228" s="23"/>
      <c r="N228" s="23"/>
      <c r="O228" s="23"/>
      <c r="P228" s="23"/>
      <c r="Q228" s="25">
        <f>SUM(PAC!$M228:$P228)</f>
        <v>0</v>
      </c>
      <c r="R228" s="25"/>
      <c r="S228" s="25">
        <f>IF(PAC!$R228&gt;0,PAC!$R228,PAC!$Q228)</f>
        <v>0</v>
      </c>
      <c r="T228" s="25"/>
      <c r="U228" s="113" t="s">
        <v>1594</v>
      </c>
      <c r="V228" s="113"/>
      <c r="W228" s="114"/>
      <c r="X228" s="114" t="s">
        <v>1437</v>
      </c>
      <c r="Y228" s="111" t="s">
        <v>2513</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hidden="1" customHeight="1" thickBot="1" x14ac:dyDescent="0.4">
      <c r="A229" s="96">
        <f t="shared" si="3"/>
        <v>224</v>
      </c>
      <c r="B229" s="122">
        <v>2025</v>
      </c>
      <c r="C229" s="122" t="s">
        <v>605</v>
      </c>
      <c r="D229" s="122" t="s">
        <v>1021</v>
      </c>
      <c r="E229" s="124" t="s">
        <v>2071</v>
      </c>
      <c r="F229" s="122" t="s">
        <v>53</v>
      </c>
      <c r="G229" s="122" t="s">
        <v>503</v>
      </c>
      <c r="H229" s="125" t="s">
        <v>1258</v>
      </c>
      <c r="I229" s="122" t="s">
        <v>1252</v>
      </c>
      <c r="J229" s="122" t="s">
        <v>361</v>
      </c>
      <c r="K229" s="36"/>
      <c r="L229" s="36">
        <v>1623735.1</v>
      </c>
      <c r="M229" s="36">
        <v>1623735.1</v>
      </c>
      <c r="N229" s="36"/>
      <c r="O229" s="36"/>
      <c r="P229" s="36"/>
      <c r="Q229" s="25">
        <f>SUM(PAC!$M229:$P229)</f>
        <v>1623735.1</v>
      </c>
      <c r="R229" s="38">
        <v>795381.65</v>
      </c>
      <c r="S229" s="25">
        <f>IF(PAC!$R229&gt;0,PAC!$R229,PAC!$Q229)</f>
        <v>795381.65</v>
      </c>
      <c r="T229" s="38" t="s">
        <v>1610</v>
      </c>
      <c r="U229" s="126" t="s">
        <v>1590</v>
      </c>
      <c r="V229" s="126"/>
      <c r="W229" s="127">
        <v>5</v>
      </c>
      <c r="X229" s="127" t="s">
        <v>1436</v>
      </c>
      <c r="Y229" s="123" t="s">
        <v>2507</v>
      </c>
      <c r="Z229" s="128"/>
      <c r="AA229" s="129"/>
      <c r="AB229" s="132" t="s">
        <v>1487</v>
      </c>
      <c r="AC229" s="125" t="s">
        <v>2750</v>
      </c>
      <c r="AD229" s="130"/>
      <c r="AE229" s="124" t="s">
        <v>2769</v>
      </c>
      <c r="AF229" s="125" t="s">
        <v>1657</v>
      </c>
      <c r="AG229" s="125" t="s">
        <v>1721</v>
      </c>
      <c r="AH229" s="125" t="s">
        <v>988</v>
      </c>
      <c r="AI229" s="125"/>
      <c r="AJ229" s="128"/>
      <c r="AK229" s="125" t="s">
        <v>2039</v>
      </c>
      <c r="AL229" s="125" t="s">
        <v>2126</v>
      </c>
      <c r="AM229" s="125" t="s">
        <v>716</v>
      </c>
      <c r="AN229" s="128">
        <v>46143</v>
      </c>
      <c r="AO229" s="128">
        <v>46189</v>
      </c>
      <c r="AP229" s="128">
        <v>46253</v>
      </c>
      <c r="AQ229" s="128"/>
      <c r="AR229" s="131"/>
      <c r="AS229" s="131"/>
      <c r="AT229" s="126" t="s">
        <v>2741</v>
      </c>
      <c r="AU229" s="132" t="s">
        <v>2768</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hidden="1" customHeight="1" thickBot="1" x14ac:dyDescent="0.4">
      <c r="A230" s="96">
        <f t="shared" si="3"/>
        <v>225</v>
      </c>
      <c r="B230" s="96">
        <v>2025</v>
      </c>
      <c r="C230" s="96" t="s">
        <v>605</v>
      </c>
      <c r="D230" s="96" t="s">
        <v>1021</v>
      </c>
      <c r="E230" s="112" t="s">
        <v>804</v>
      </c>
      <c r="F230" s="96" t="s">
        <v>53</v>
      </c>
      <c r="G230" s="96" t="s">
        <v>503</v>
      </c>
      <c r="H230" s="45" t="s">
        <v>1258</v>
      </c>
      <c r="I230" s="96" t="s">
        <v>1252</v>
      </c>
      <c r="J230" s="96" t="s">
        <v>361</v>
      </c>
      <c r="K230" s="23">
        <v>2262092.59</v>
      </c>
      <c r="L230" s="23">
        <v>2262092.59</v>
      </c>
      <c r="M230" s="23"/>
      <c r="N230" s="23"/>
      <c r="O230" s="23"/>
      <c r="P230" s="23"/>
      <c r="Q230" s="25">
        <f>SUM(PAC!$M230:$P230)</f>
        <v>0</v>
      </c>
      <c r="R230" s="25"/>
      <c r="S230" s="25">
        <f>IF(PAC!$R230&gt;0,PAC!$R230,PAC!$Q230)</f>
        <v>0</v>
      </c>
      <c r="T230" s="25"/>
      <c r="U230" s="113" t="s">
        <v>1594</v>
      </c>
      <c r="V230" s="113"/>
      <c r="W230" s="114"/>
      <c r="X230" s="114" t="s">
        <v>1437</v>
      </c>
      <c r="Y230" s="111" t="s">
        <v>2513</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hidden="1" customHeight="1" thickBot="1" x14ac:dyDescent="0.4">
      <c r="A231" s="96">
        <f t="shared" si="3"/>
        <v>226</v>
      </c>
      <c r="B231" s="122">
        <v>2025</v>
      </c>
      <c r="C231" s="122" t="s">
        <v>605</v>
      </c>
      <c r="D231" s="122" t="s">
        <v>1021</v>
      </c>
      <c r="E231" s="124" t="s">
        <v>805</v>
      </c>
      <c r="F231" s="122" t="s">
        <v>53</v>
      </c>
      <c r="G231" s="122" t="s">
        <v>503</v>
      </c>
      <c r="H231" s="125" t="s">
        <v>1258</v>
      </c>
      <c r="I231" s="122" t="s">
        <v>1252</v>
      </c>
      <c r="J231" s="122" t="s">
        <v>361</v>
      </c>
      <c r="K231" s="36">
        <v>1510875.27</v>
      </c>
      <c r="L231" s="36">
        <v>1510875.27</v>
      </c>
      <c r="M231" s="36"/>
      <c r="N231" s="36"/>
      <c r="O231" s="36"/>
      <c r="P231" s="36"/>
      <c r="Q231" s="25">
        <f>SUM(PAC!$M231:$P231)</f>
        <v>0</v>
      </c>
      <c r="R231" s="38"/>
      <c r="S231" s="25">
        <f>IF(PAC!$R231&gt;0,PAC!$R231,PAC!$Q231)</f>
        <v>0</v>
      </c>
      <c r="T231" s="38"/>
      <c r="U231" s="126" t="s">
        <v>1594</v>
      </c>
      <c r="V231" s="126"/>
      <c r="W231" s="127"/>
      <c r="X231" s="127" t="s">
        <v>1437</v>
      </c>
      <c r="Y231" s="123" t="s">
        <v>2513</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hidden="1" customHeight="1" thickBot="1" x14ac:dyDescent="0.4">
      <c r="A232" s="96">
        <f t="shared" si="3"/>
        <v>227</v>
      </c>
      <c r="B232" s="96">
        <v>2025</v>
      </c>
      <c r="C232" s="96" t="s">
        <v>605</v>
      </c>
      <c r="D232" s="96" t="s">
        <v>1021</v>
      </c>
      <c r="E232" s="112" t="s">
        <v>2073</v>
      </c>
      <c r="F232" s="96" t="s">
        <v>53</v>
      </c>
      <c r="G232" s="96" t="s">
        <v>503</v>
      </c>
      <c r="H232" s="45" t="s">
        <v>1258</v>
      </c>
      <c r="I232" s="96" t="s">
        <v>1252</v>
      </c>
      <c r="J232" s="96" t="s">
        <v>361</v>
      </c>
      <c r="K232" s="23"/>
      <c r="L232" s="23">
        <v>2093275.7999999998</v>
      </c>
      <c r="M232" s="23">
        <v>2090275.8</v>
      </c>
      <c r="N232" s="23"/>
      <c r="O232" s="23"/>
      <c r="P232" s="23"/>
      <c r="Q232" s="25">
        <f>SUM(PAC!$M232:$P232)</f>
        <v>2090275.8</v>
      </c>
      <c r="R232" s="25">
        <v>546293.49</v>
      </c>
      <c r="S232" s="25">
        <f>IF(PAC!$R232&gt;0,PAC!$R232,PAC!$Q232)</f>
        <v>546293.49</v>
      </c>
      <c r="T232" s="25" t="s">
        <v>1610</v>
      </c>
      <c r="U232" s="113" t="s">
        <v>1590</v>
      </c>
      <c r="V232" s="113"/>
      <c r="W232" s="114">
        <v>6</v>
      </c>
      <c r="X232" s="114" t="s">
        <v>1436</v>
      </c>
      <c r="Y232" s="111" t="s">
        <v>2507</v>
      </c>
      <c r="Z232" s="95"/>
      <c r="AA232" s="115"/>
      <c r="AB232" s="118" t="s">
        <v>1487</v>
      </c>
      <c r="AC232" s="45" t="s">
        <v>2750</v>
      </c>
      <c r="AD232" s="116"/>
      <c r="AE232" s="112" t="s">
        <v>2769</v>
      </c>
      <c r="AF232" s="45" t="s">
        <v>1657</v>
      </c>
      <c r="AG232" s="45" t="s">
        <v>1721</v>
      </c>
      <c r="AH232" s="45" t="s">
        <v>988</v>
      </c>
      <c r="AI232" s="45"/>
      <c r="AJ232" s="95"/>
      <c r="AK232" s="45" t="s">
        <v>1722</v>
      </c>
      <c r="AL232" s="45" t="s">
        <v>2128</v>
      </c>
      <c r="AM232" s="45" t="s">
        <v>716</v>
      </c>
      <c r="AN232" s="95">
        <v>46143</v>
      </c>
      <c r="AO232" s="95">
        <v>46189</v>
      </c>
      <c r="AP232" s="95">
        <v>46253</v>
      </c>
      <c r="AQ232" s="95"/>
      <c r="AR232" s="117"/>
      <c r="AS232" s="117"/>
      <c r="AT232" s="113" t="s">
        <v>2742</v>
      </c>
      <c r="AU232" s="118" t="s">
        <v>2768</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hidden="1" customHeight="1" thickBot="1" x14ac:dyDescent="0.4">
      <c r="A233" s="96">
        <f t="shared" si="3"/>
        <v>228</v>
      </c>
      <c r="B233" s="122">
        <v>2025</v>
      </c>
      <c r="C233" s="122" t="s">
        <v>605</v>
      </c>
      <c r="D233" s="122" t="s">
        <v>1021</v>
      </c>
      <c r="E233" s="124" t="s">
        <v>813</v>
      </c>
      <c r="F233" s="122" t="s">
        <v>53</v>
      </c>
      <c r="G233" s="122" t="s">
        <v>503</v>
      </c>
      <c r="H233" s="125" t="s">
        <v>1258</v>
      </c>
      <c r="I233" s="122" t="s">
        <v>1252</v>
      </c>
      <c r="J233" s="122" t="s">
        <v>361</v>
      </c>
      <c r="K233" s="36"/>
      <c r="L233" s="36">
        <v>2163515</v>
      </c>
      <c r="M233" s="36">
        <v>2163515</v>
      </c>
      <c r="N233" s="36"/>
      <c r="O233" s="36"/>
      <c r="P233" s="36"/>
      <c r="Q233" s="25">
        <f>SUM(PAC!$M233:$P233)</f>
        <v>2163515</v>
      </c>
      <c r="R233" s="38"/>
      <c r="S233" s="25">
        <f>IF(PAC!$R233&gt;0,PAC!$R233,PAC!$Q233)</f>
        <v>2163515</v>
      </c>
      <c r="T233" s="38"/>
      <c r="U233" s="126" t="s">
        <v>1590</v>
      </c>
      <c r="V233" s="126"/>
      <c r="W233" s="127"/>
      <c r="X233" s="127" t="s">
        <v>1437</v>
      </c>
      <c r="Y233" s="123" t="s">
        <v>2508</v>
      </c>
      <c r="Z233" s="128"/>
      <c r="AA233" s="129"/>
      <c r="AB233" s="132" t="s">
        <v>1477</v>
      </c>
      <c r="AC233" s="125" t="s">
        <v>2578</v>
      </c>
      <c r="AD233" s="130"/>
      <c r="AE233" s="124" t="s">
        <v>2469</v>
      </c>
      <c r="AF233" s="125" t="s">
        <v>1657</v>
      </c>
      <c r="AG233" s="125" t="s">
        <v>1721</v>
      </c>
      <c r="AH233" s="125" t="s">
        <v>988</v>
      </c>
      <c r="AI233" s="125"/>
      <c r="AJ233" s="128"/>
      <c r="AK233" s="125" t="s">
        <v>1723</v>
      </c>
      <c r="AL233" s="125" t="s">
        <v>2133</v>
      </c>
      <c r="AM233" s="125" t="s">
        <v>716</v>
      </c>
      <c r="AN233" s="128">
        <v>46265</v>
      </c>
      <c r="AO233" s="128"/>
      <c r="AP233" s="128"/>
      <c r="AQ233" s="128"/>
      <c r="AR233" s="131"/>
      <c r="AS233" s="131"/>
      <c r="AT233" s="126" t="s">
        <v>2526</v>
      </c>
      <c r="AU233" s="132" t="s">
        <v>2746</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hidden="1" customHeight="1" thickBot="1" x14ac:dyDescent="0.4">
      <c r="A234" s="96">
        <f t="shared" si="3"/>
        <v>229</v>
      </c>
      <c r="B234" s="96">
        <v>2025</v>
      </c>
      <c r="C234" s="96" t="s">
        <v>605</v>
      </c>
      <c r="D234" s="96" t="s">
        <v>1021</v>
      </c>
      <c r="E234" s="112" t="s">
        <v>807</v>
      </c>
      <c r="F234" s="96" t="s">
        <v>53</v>
      </c>
      <c r="G234" s="96" t="s">
        <v>503</v>
      </c>
      <c r="H234" s="45" t="s">
        <v>1258</v>
      </c>
      <c r="I234" s="96" t="s">
        <v>1252</v>
      </c>
      <c r="J234" s="96" t="s">
        <v>361</v>
      </c>
      <c r="K234" s="23">
        <v>1899144.9000000001</v>
      </c>
      <c r="L234" s="23">
        <v>1899144.9000000001</v>
      </c>
      <c r="M234" s="23"/>
      <c r="N234" s="23"/>
      <c r="O234" s="23"/>
      <c r="P234" s="23"/>
      <c r="Q234" s="25">
        <f>SUM(PAC!$M234:$P234)</f>
        <v>0</v>
      </c>
      <c r="R234" s="25"/>
      <c r="S234" s="25">
        <f>IF(PAC!$R234&gt;0,PAC!$R234,PAC!$Q234)</f>
        <v>0</v>
      </c>
      <c r="T234" s="25"/>
      <c r="U234" s="113" t="s">
        <v>1594</v>
      </c>
      <c r="V234" s="113"/>
      <c r="W234" s="114"/>
      <c r="X234" s="114" t="s">
        <v>1437</v>
      </c>
      <c r="Y234" s="111" t="s">
        <v>2513</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hidden="1" customHeight="1" thickBot="1" x14ac:dyDescent="0.4">
      <c r="A235" s="96">
        <f t="shared" si="3"/>
        <v>230</v>
      </c>
      <c r="B235" s="122">
        <v>2025</v>
      </c>
      <c r="C235" s="122" t="s">
        <v>605</v>
      </c>
      <c r="D235" s="122" t="s">
        <v>1021</v>
      </c>
      <c r="E235" s="124" t="s">
        <v>808</v>
      </c>
      <c r="F235" s="122" t="s">
        <v>53</v>
      </c>
      <c r="G235" s="122" t="s">
        <v>503</v>
      </c>
      <c r="H235" s="125" t="s">
        <v>1258</v>
      </c>
      <c r="I235" s="122" t="s">
        <v>1252</v>
      </c>
      <c r="J235" s="122" t="s">
        <v>361</v>
      </c>
      <c r="K235" s="36">
        <v>1569959.79</v>
      </c>
      <c r="L235" s="36">
        <v>1569959.79</v>
      </c>
      <c r="M235" s="36"/>
      <c r="N235" s="36"/>
      <c r="O235" s="36"/>
      <c r="P235" s="36"/>
      <c r="Q235" s="25">
        <f>SUM(PAC!$M235:$P235)</f>
        <v>0</v>
      </c>
      <c r="R235" s="38"/>
      <c r="S235" s="25">
        <f>IF(PAC!$R235&gt;0,PAC!$R235,PAC!$Q235)</f>
        <v>0</v>
      </c>
      <c r="T235" s="38"/>
      <c r="U235" s="126" t="s">
        <v>1594</v>
      </c>
      <c r="V235" s="126"/>
      <c r="W235" s="127"/>
      <c r="X235" s="127" t="s">
        <v>1437</v>
      </c>
      <c r="Y235" s="123" t="s">
        <v>2513</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hidden="1" customHeight="1" thickBot="1" x14ac:dyDescent="0.4">
      <c r="A236" s="96">
        <f t="shared" si="3"/>
        <v>231</v>
      </c>
      <c r="B236" s="96">
        <v>2025</v>
      </c>
      <c r="C236" s="96" t="s">
        <v>605</v>
      </c>
      <c r="D236" s="96" t="s">
        <v>1021</v>
      </c>
      <c r="E236" s="112" t="s">
        <v>809</v>
      </c>
      <c r="F236" s="96" t="s">
        <v>53</v>
      </c>
      <c r="G236" s="96" t="s">
        <v>503</v>
      </c>
      <c r="H236" s="45" t="s">
        <v>1258</v>
      </c>
      <c r="I236" s="96" t="s">
        <v>1252</v>
      </c>
      <c r="J236" s="96" t="s">
        <v>361</v>
      </c>
      <c r="K236" s="23">
        <v>4587490.01</v>
      </c>
      <c r="L236" s="23">
        <v>4587490.01</v>
      </c>
      <c r="M236" s="23"/>
      <c r="N236" s="23"/>
      <c r="O236" s="23"/>
      <c r="P236" s="23"/>
      <c r="Q236" s="25">
        <f>SUM(PAC!$M236:$P236)</f>
        <v>0</v>
      </c>
      <c r="R236" s="25"/>
      <c r="S236" s="25">
        <f>IF(PAC!$R236&gt;0,PAC!$R236,PAC!$Q236)</f>
        <v>0</v>
      </c>
      <c r="T236" s="25"/>
      <c r="U236" s="113" t="s">
        <v>1594</v>
      </c>
      <c r="V236" s="113"/>
      <c r="W236" s="114"/>
      <c r="X236" s="114" t="s">
        <v>1437</v>
      </c>
      <c r="Y236" s="111" t="s">
        <v>2513</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hidden="1" customHeight="1" thickBot="1" x14ac:dyDescent="0.4">
      <c r="A237" s="96">
        <f t="shared" si="3"/>
        <v>232</v>
      </c>
      <c r="B237" s="122">
        <v>2025</v>
      </c>
      <c r="C237" s="122" t="s">
        <v>605</v>
      </c>
      <c r="D237" s="122" t="s">
        <v>1021</v>
      </c>
      <c r="E237" s="124" t="s">
        <v>861</v>
      </c>
      <c r="F237" s="122" t="s">
        <v>53</v>
      </c>
      <c r="G237" s="122" t="s">
        <v>503</v>
      </c>
      <c r="H237" s="125" t="s">
        <v>1258</v>
      </c>
      <c r="I237" s="122" t="s">
        <v>1252</v>
      </c>
      <c r="J237" s="122" t="s">
        <v>361</v>
      </c>
      <c r="K237" s="36">
        <v>2173465.83</v>
      </c>
      <c r="L237" s="36">
        <v>2173465.83</v>
      </c>
      <c r="M237" s="36"/>
      <c r="N237" s="36"/>
      <c r="O237" s="36"/>
      <c r="P237" s="36"/>
      <c r="Q237" s="25">
        <f>SUM(PAC!$M237:$P237)</f>
        <v>0</v>
      </c>
      <c r="R237" s="38"/>
      <c r="S237" s="25">
        <f>IF(PAC!$R237&gt;0,PAC!$R237,PAC!$Q237)</f>
        <v>0</v>
      </c>
      <c r="T237" s="38"/>
      <c r="U237" s="126" t="s">
        <v>1594</v>
      </c>
      <c r="V237" s="126"/>
      <c r="W237" s="127"/>
      <c r="X237" s="127" t="s">
        <v>1437</v>
      </c>
      <c r="Y237" s="123" t="s">
        <v>2513</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hidden="1" customHeight="1" thickBot="1" x14ac:dyDescent="0.4">
      <c r="A238" s="96">
        <f t="shared" si="3"/>
        <v>233</v>
      </c>
      <c r="B238" s="96">
        <v>2025</v>
      </c>
      <c r="C238" s="96" t="s">
        <v>605</v>
      </c>
      <c r="D238" s="96" t="s">
        <v>1021</v>
      </c>
      <c r="E238" s="112" t="s">
        <v>810</v>
      </c>
      <c r="F238" s="96" t="s">
        <v>53</v>
      </c>
      <c r="G238" s="96" t="s">
        <v>503</v>
      </c>
      <c r="H238" s="45" t="s">
        <v>1258</v>
      </c>
      <c r="I238" s="96" t="s">
        <v>1252</v>
      </c>
      <c r="J238" s="96" t="s">
        <v>361</v>
      </c>
      <c r="K238" s="23">
        <v>2511091.59</v>
      </c>
      <c r="L238" s="23">
        <v>2511091.59</v>
      </c>
      <c r="M238" s="23"/>
      <c r="N238" s="23"/>
      <c r="O238" s="23"/>
      <c r="P238" s="23"/>
      <c r="Q238" s="25">
        <f>SUM(PAC!$M238:$P238)</f>
        <v>0</v>
      </c>
      <c r="R238" s="25"/>
      <c r="S238" s="25">
        <f>IF(PAC!$R238&gt;0,PAC!$R238,PAC!$Q238)</f>
        <v>0</v>
      </c>
      <c r="T238" s="25"/>
      <c r="U238" s="113" t="s">
        <v>1594</v>
      </c>
      <c r="V238" s="113"/>
      <c r="W238" s="114"/>
      <c r="X238" s="114" t="s">
        <v>1437</v>
      </c>
      <c r="Y238" s="111" t="s">
        <v>2513</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hidden="1" customHeight="1" thickBot="1" x14ac:dyDescent="0.4">
      <c r="A239" s="96">
        <f t="shared" si="3"/>
        <v>234</v>
      </c>
      <c r="B239" s="122">
        <v>2025</v>
      </c>
      <c r="C239" s="122" t="s">
        <v>605</v>
      </c>
      <c r="D239" s="122" t="s">
        <v>1021</v>
      </c>
      <c r="E239" s="124" t="s">
        <v>820</v>
      </c>
      <c r="F239" s="122" t="s">
        <v>53</v>
      </c>
      <c r="G239" s="122" t="s">
        <v>503</v>
      </c>
      <c r="H239" s="125" t="s">
        <v>1258</v>
      </c>
      <c r="I239" s="122" t="s">
        <v>1252</v>
      </c>
      <c r="J239" s="122" t="s">
        <v>361</v>
      </c>
      <c r="K239" s="36"/>
      <c r="L239" s="36">
        <v>5024167.74</v>
      </c>
      <c r="M239" s="36">
        <v>5024167.74</v>
      </c>
      <c r="N239" s="36"/>
      <c r="O239" s="36"/>
      <c r="P239" s="36"/>
      <c r="Q239" s="25">
        <f>SUM(PAC!$M239:$P239)</f>
        <v>5024167.74</v>
      </c>
      <c r="R239" s="38"/>
      <c r="S239" s="25">
        <f>IF(PAC!$R239&gt;0,PAC!$R239,PAC!$Q239)</f>
        <v>5024167.74</v>
      </c>
      <c r="T239" s="38"/>
      <c r="U239" s="126" t="s">
        <v>1590</v>
      </c>
      <c r="V239" s="126"/>
      <c r="W239" s="127"/>
      <c r="X239" s="127" t="s">
        <v>1437</v>
      </c>
      <c r="Y239" s="123" t="s">
        <v>2508</v>
      </c>
      <c r="Z239" s="128"/>
      <c r="AA239" s="129"/>
      <c r="AB239" s="132" t="s">
        <v>1477</v>
      </c>
      <c r="AC239" s="125" t="s">
        <v>2577</v>
      </c>
      <c r="AD239" s="130"/>
      <c r="AE239" s="124" t="s">
        <v>2469</v>
      </c>
      <c r="AF239" s="125" t="s">
        <v>1657</v>
      </c>
      <c r="AG239" s="125" t="s">
        <v>1721</v>
      </c>
      <c r="AH239" s="125" t="s">
        <v>988</v>
      </c>
      <c r="AI239" s="125"/>
      <c r="AJ239" s="128"/>
      <c r="AK239" s="125" t="s">
        <v>1724</v>
      </c>
      <c r="AL239" s="125" t="s">
        <v>2134</v>
      </c>
      <c r="AM239" s="125" t="s">
        <v>716</v>
      </c>
      <c r="AN239" s="128">
        <v>46265</v>
      </c>
      <c r="AO239" s="128"/>
      <c r="AP239" s="128"/>
      <c r="AQ239" s="128"/>
      <c r="AR239" s="131"/>
      <c r="AS239" s="131"/>
      <c r="AT239" s="126" t="s">
        <v>2534</v>
      </c>
      <c r="AU239" s="132" t="s">
        <v>2746</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hidden="1" customHeight="1" thickBot="1" x14ac:dyDescent="0.4">
      <c r="A240" s="96">
        <f t="shared" si="3"/>
        <v>235</v>
      </c>
      <c r="B240" s="96">
        <v>2025</v>
      </c>
      <c r="C240" s="96" t="s">
        <v>605</v>
      </c>
      <c r="D240" s="96" t="s">
        <v>1021</v>
      </c>
      <c r="E240" s="112" t="s">
        <v>811</v>
      </c>
      <c r="F240" s="96" t="s">
        <v>53</v>
      </c>
      <c r="G240" s="96" t="s">
        <v>503</v>
      </c>
      <c r="H240" s="45" t="s">
        <v>1258</v>
      </c>
      <c r="I240" s="96" t="s">
        <v>1252</v>
      </c>
      <c r="J240" s="96" t="s">
        <v>361</v>
      </c>
      <c r="K240" s="23">
        <v>953792.76</v>
      </c>
      <c r="L240" s="23">
        <v>953792.76</v>
      </c>
      <c r="M240" s="23"/>
      <c r="N240" s="23"/>
      <c r="O240" s="23"/>
      <c r="P240" s="23"/>
      <c r="Q240" s="25">
        <f>SUM(PAC!$M240:$P240)</f>
        <v>0</v>
      </c>
      <c r="R240" s="25"/>
      <c r="S240" s="25">
        <f>IF(PAC!$R240&gt;0,PAC!$R240,PAC!$Q240)</f>
        <v>0</v>
      </c>
      <c r="T240" s="25"/>
      <c r="U240" s="113" t="s">
        <v>1594</v>
      </c>
      <c r="V240" s="113"/>
      <c r="W240" s="114"/>
      <c r="X240" s="114" t="s">
        <v>1437</v>
      </c>
      <c r="Y240" s="111" t="s">
        <v>2513</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hidden="1" customHeight="1" thickBot="1" x14ac:dyDescent="0.4">
      <c r="A241" s="96">
        <f t="shared" si="3"/>
        <v>236</v>
      </c>
      <c r="B241" s="122">
        <v>2025</v>
      </c>
      <c r="C241" s="122" t="s">
        <v>605</v>
      </c>
      <c r="D241" s="122" t="s">
        <v>1021</v>
      </c>
      <c r="E241" s="124" t="s">
        <v>812</v>
      </c>
      <c r="F241" s="122" t="s">
        <v>53</v>
      </c>
      <c r="G241" s="122" t="s">
        <v>503</v>
      </c>
      <c r="H241" s="125" t="s">
        <v>1258</v>
      </c>
      <c r="I241" s="122" t="s">
        <v>1252</v>
      </c>
      <c r="J241" s="122" t="s">
        <v>361</v>
      </c>
      <c r="K241" s="36">
        <v>1591061.4000000001</v>
      </c>
      <c r="L241" s="36">
        <v>1591061.4000000001</v>
      </c>
      <c r="M241" s="36"/>
      <c r="N241" s="36"/>
      <c r="O241" s="36"/>
      <c r="P241" s="36"/>
      <c r="Q241" s="25">
        <f>SUM(PAC!$M241:$P241)</f>
        <v>0</v>
      </c>
      <c r="R241" s="38"/>
      <c r="S241" s="25">
        <f>IF(PAC!$R241&gt;0,PAC!$R241,PAC!$Q241)</f>
        <v>0</v>
      </c>
      <c r="T241" s="38"/>
      <c r="U241" s="126" t="s">
        <v>1594</v>
      </c>
      <c r="V241" s="126"/>
      <c r="W241" s="127"/>
      <c r="X241" s="127" t="s">
        <v>1437</v>
      </c>
      <c r="Y241" s="123" t="s">
        <v>2513</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hidden="1" customHeight="1" thickBot="1" x14ac:dyDescent="0.4">
      <c r="A242" s="96">
        <f t="shared" si="3"/>
        <v>237</v>
      </c>
      <c r="B242" s="96">
        <v>2025</v>
      </c>
      <c r="C242" s="96" t="s">
        <v>605</v>
      </c>
      <c r="D242" s="96" t="s">
        <v>1021</v>
      </c>
      <c r="E242" s="112" t="s">
        <v>821</v>
      </c>
      <c r="F242" s="96" t="s">
        <v>53</v>
      </c>
      <c r="G242" s="96" t="s">
        <v>503</v>
      </c>
      <c r="H242" s="45" t="s">
        <v>1258</v>
      </c>
      <c r="I242" s="96" t="s">
        <v>1252</v>
      </c>
      <c r="J242" s="96" t="s">
        <v>361</v>
      </c>
      <c r="K242" s="23"/>
      <c r="L242" s="23">
        <v>5138923.54</v>
      </c>
      <c r="M242" s="23">
        <v>5138923.54</v>
      </c>
      <c r="N242" s="23"/>
      <c r="O242" s="23"/>
      <c r="P242" s="23"/>
      <c r="Q242" s="25">
        <f>SUM(PAC!$M242:$P242)</f>
        <v>5138923.54</v>
      </c>
      <c r="R242" s="25"/>
      <c r="S242" s="25">
        <f>IF(PAC!$R242&gt;0,PAC!$R242,PAC!$Q242)</f>
        <v>5138923.54</v>
      </c>
      <c r="T242" s="25"/>
      <c r="U242" s="113" t="s">
        <v>1590</v>
      </c>
      <c r="V242" s="113"/>
      <c r="W242" s="114"/>
      <c r="X242" s="114" t="s">
        <v>1437</v>
      </c>
      <c r="Y242" s="111" t="s">
        <v>2508</v>
      </c>
      <c r="Z242" s="95"/>
      <c r="AA242" s="115"/>
      <c r="AB242" s="118" t="s">
        <v>1477</v>
      </c>
      <c r="AC242" s="45" t="s">
        <v>2577</v>
      </c>
      <c r="AD242" s="116"/>
      <c r="AE242" s="112" t="s">
        <v>2469</v>
      </c>
      <c r="AF242" s="45" t="s">
        <v>1657</v>
      </c>
      <c r="AG242" s="45" t="s">
        <v>1721</v>
      </c>
      <c r="AH242" s="45" t="s">
        <v>988</v>
      </c>
      <c r="AI242" s="45"/>
      <c r="AJ242" s="95"/>
      <c r="AK242" s="45" t="s">
        <v>1725</v>
      </c>
      <c r="AL242" s="45" t="s">
        <v>2135</v>
      </c>
      <c r="AM242" s="45" t="s">
        <v>716</v>
      </c>
      <c r="AN242" s="95">
        <v>46265</v>
      </c>
      <c r="AO242" s="95"/>
      <c r="AP242" s="95"/>
      <c r="AQ242" s="95"/>
      <c r="AR242" s="117"/>
      <c r="AS242" s="117"/>
      <c r="AT242" s="113" t="s">
        <v>2535</v>
      </c>
      <c r="AU242" s="118" t="s">
        <v>2746</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hidden="1" customHeight="1" thickBot="1" x14ac:dyDescent="0.4">
      <c r="A243" s="96">
        <f t="shared" si="3"/>
        <v>238</v>
      </c>
      <c r="B243" s="122">
        <v>2025</v>
      </c>
      <c r="C243" s="122" t="s">
        <v>605</v>
      </c>
      <c r="D243" s="122" t="s">
        <v>1021</v>
      </c>
      <c r="E243" s="124" t="s">
        <v>814</v>
      </c>
      <c r="F243" s="122" t="s">
        <v>53</v>
      </c>
      <c r="G243" s="122" t="s">
        <v>503</v>
      </c>
      <c r="H243" s="125" t="s">
        <v>1258</v>
      </c>
      <c r="I243" s="122" t="s">
        <v>1252</v>
      </c>
      <c r="J243" s="122" t="s">
        <v>361</v>
      </c>
      <c r="K243" s="36">
        <v>1545321</v>
      </c>
      <c r="L243" s="36">
        <v>1545321</v>
      </c>
      <c r="M243" s="36"/>
      <c r="N243" s="36"/>
      <c r="O243" s="36"/>
      <c r="P243" s="36"/>
      <c r="Q243" s="25">
        <f>SUM(PAC!$M243:$P243)</f>
        <v>0</v>
      </c>
      <c r="R243" s="38"/>
      <c r="S243" s="25">
        <f>IF(PAC!$R243&gt;0,PAC!$R243,PAC!$Q243)</f>
        <v>0</v>
      </c>
      <c r="T243" s="38"/>
      <c r="U243" s="126" t="s">
        <v>1594</v>
      </c>
      <c r="V243" s="126"/>
      <c r="W243" s="127"/>
      <c r="X243" s="127" t="s">
        <v>1437</v>
      </c>
      <c r="Y243" s="123" t="s">
        <v>2513</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hidden="1" customHeight="1" thickBot="1" x14ac:dyDescent="0.4">
      <c r="A244" s="96">
        <f t="shared" si="3"/>
        <v>239</v>
      </c>
      <c r="B244" s="96">
        <v>2025</v>
      </c>
      <c r="C244" s="96" t="s">
        <v>605</v>
      </c>
      <c r="D244" s="96" t="s">
        <v>1021</v>
      </c>
      <c r="E244" s="112" t="s">
        <v>815</v>
      </c>
      <c r="F244" s="96" t="s">
        <v>53</v>
      </c>
      <c r="G244" s="96" t="s">
        <v>503</v>
      </c>
      <c r="H244" s="45" t="s">
        <v>1258</v>
      </c>
      <c r="I244" s="96" t="s">
        <v>1252</v>
      </c>
      <c r="J244" s="96" t="s">
        <v>361</v>
      </c>
      <c r="K244" s="23">
        <v>2255058.7200000002</v>
      </c>
      <c r="L244" s="23">
        <v>2255058.7200000002</v>
      </c>
      <c r="M244" s="23"/>
      <c r="N244" s="23"/>
      <c r="O244" s="23"/>
      <c r="P244" s="23"/>
      <c r="Q244" s="25">
        <f>SUM(PAC!$M244:$P244)</f>
        <v>0</v>
      </c>
      <c r="R244" s="25"/>
      <c r="S244" s="25">
        <f>IF(PAC!$R244&gt;0,PAC!$R244,PAC!$Q244)</f>
        <v>0</v>
      </c>
      <c r="T244" s="25"/>
      <c r="U244" s="113" t="s">
        <v>1594</v>
      </c>
      <c r="V244" s="113"/>
      <c r="W244" s="114"/>
      <c r="X244" s="114" t="s">
        <v>1437</v>
      </c>
      <c r="Y244" s="111" t="s">
        <v>2513</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hidden="1" customHeight="1" thickBot="1" x14ac:dyDescent="0.4">
      <c r="A245" s="96">
        <f t="shared" si="3"/>
        <v>240</v>
      </c>
      <c r="B245" s="122">
        <v>2025</v>
      </c>
      <c r="C245" s="122" t="s">
        <v>605</v>
      </c>
      <c r="D245" s="122" t="s">
        <v>1021</v>
      </c>
      <c r="E245" s="124" t="s">
        <v>816</v>
      </c>
      <c r="F245" s="122" t="s">
        <v>53</v>
      </c>
      <c r="G245" s="122" t="s">
        <v>503</v>
      </c>
      <c r="H245" s="125" t="s">
        <v>1258</v>
      </c>
      <c r="I245" s="122" t="s">
        <v>1252</v>
      </c>
      <c r="J245" s="122" t="s">
        <v>361</v>
      </c>
      <c r="K245" s="36">
        <v>1346282.72</v>
      </c>
      <c r="L245" s="36">
        <v>1346282.72</v>
      </c>
      <c r="M245" s="36"/>
      <c r="N245" s="36"/>
      <c r="O245" s="36"/>
      <c r="P245" s="36"/>
      <c r="Q245" s="25">
        <f>SUM(PAC!$M245:$P245)</f>
        <v>0</v>
      </c>
      <c r="R245" s="38"/>
      <c r="S245" s="25">
        <f>IF(PAC!$R245&gt;0,PAC!$R245,PAC!$Q245)</f>
        <v>0</v>
      </c>
      <c r="T245" s="38"/>
      <c r="U245" s="126" t="s">
        <v>1594</v>
      </c>
      <c r="V245" s="126"/>
      <c r="W245" s="127"/>
      <c r="X245" s="127" t="s">
        <v>1437</v>
      </c>
      <c r="Y245" s="123" t="s">
        <v>2513</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hidden="1" customHeight="1" thickBot="1" x14ac:dyDescent="0.4">
      <c r="A246" s="96">
        <f t="shared" si="3"/>
        <v>241</v>
      </c>
      <c r="B246" s="96">
        <v>2025</v>
      </c>
      <c r="C246" s="96" t="s">
        <v>605</v>
      </c>
      <c r="D246" s="96" t="s">
        <v>1021</v>
      </c>
      <c r="E246" s="112" t="s">
        <v>817</v>
      </c>
      <c r="F246" s="96" t="s">
        <v>53</v>
      </c>
      <c r="G246" s="96" t="s">
        <v>503</v>
      </c>
      <c r="H246" s="45" t="s">
        <v>1258</v>
      </c>
      <c r="I246" s="96" t="s">
        <v>1252</v>
      </c>
      <c r="J246" s="96" t="s">
        <v>361</v>
      </c>
      <c r="K246" s="23">
        <v>1549567.87</v>
      </c>
      <c r="L246" s="23">
        <v>1549567.87</v>
      </c>
      <c r="M246" s="23"/>
      <c r="N246" s="23"/>
      <c r="O246" s="23"/>
      <c r="P246" s="23"/>
      <c r="Q246" s="25">
        <f>SUM(PAC!$M246:$P246)</f>
        <v>0</v>
      </c>
      <c r="R246" s="25"/>
      <c r="S246" s="25">
        <f>IF(PAC!$R246&gt;0,PAC!$R246,PAC!$Q246)</f>
        <v>0</v>
      </c>
      <c r="T246" s="25"/>
      <c r="U246" s="113" t="s">
        <v>1594</v>
      </c>
      <c r="V246" s="113"/>
      <c r="W246" s="114"/>
      <c r="X246" s="114" t="s">
        <v>1437</v>
      </c>
      <c r="Y246" s="111" t="s">
        <v>2513</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hidden="1" customHeight="1" thickBot="1" x14ac:dyDescent="0.4">
      <c r="A247" s="96">
        <f t="shared" si="3"/>
        <v>242</v>
      </c>
      <c r="B247" s="122">
        <v>2025</v>
      </c>
      <c r="C247" s="122" t="s">
        <v>605</v>
      </c>
      <c r="D247" s="122" t="s">
        <v>1021</v>
      </c>
      <c r="E247" s="124" t="s">
        <v>818</v>
      </c>
      <c r="F247" s="122" t="s">
        <v>53</v>
      </c>
      <c r="G247" s="122" t="s">
        <v>503</v>
      </c>
      <c r="H247" s="125" t="s">
        <v>1258</v>
      </c>
      <c r="I247" s="122" t="s">
        <v>1252</v>
      </c>
      <c r="J247" s="122" t="s">
        <v>361</v>
      </c>
      <c r="K247" s="36">
        <v>1682501.7</v>
      </c>
      <c r="L247" s="36">
        <v>1682501.7</v>
      </c>
      <c r="M247" s="36"/>
      <c r="N247" s="36"/>
      <c r="O247" s="36"/>
      <c r="P247" s="36"/>
      <c r="Q247" s="25">
        <f>SUM(PAC!$M247:$P247)</f>
        <v>0</v>
      </c>
      <c r="R247" s="38"/>
      <c r="S247" s="25">
        <f>IF(PAC!$R247&gt;0,PAC!$R247,PAC!$Q247)</f>
        <v>0</v>
      </c>
      <c r="T247" s="38"/>
      <c r="U247" s="126" t="s">
        <v>1594</v>
      </c>
      <c r="V247" s="126"/>
      <c r="W247" s="127"/>
      <c r="X247" s="127" t="s">
        <v>1437</v>
      </c>
      <c r="Y247" s="123" t="s">
        <v>2513</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hidden="1" customHeight="1" thickBot="1" x14ac:dyDescent="0.4">
      <c r="A248" s="96">
        <f t="shared" si="3"/>
        <v>243</v>
      </c>
      <c r="B248" s="96">
        <v>2025</v>
      </c>
      <c r="C248" s="96" t="s">
        <v>605</v>
      </c>
      <c r="D248" s="96" t="s">
        <v>1021</v>
      </c>
      <c r="E248" s="112" t="s">
        <v>862</v>
      </c>
      <c r="F248" s="96" t="s">
        <v>53</v>
      </c>
      <c r="G248" s="96" t="s">
        <v>503</v>
      </c>
      <c r="H248" s="45" t="s">
        <v>1258</v>
      </c>
      <c r="I248" s="96" t="s">
        <v>1252</v>
      </c>
      <c r="J248" s="96" t="s">
        <v>361</v>
      </c>
      <c r="K248" s="23">
        <v>1382858.84</v>
      </c>
      <c r="L248" s="23">
        <v>1382858.84</v>
      </c>
      <c r="M248" s="23"/>
      <c r="N248" s="23"/>
      <c r="O248" s="23"/>
      <c r="P248" s="23"/>
      <c r="Q248" s="25">
        <f>SUM(PAC!$M248:$P248)</f>
        <v>0</v>
      </c>
      <c r="R248" s="25"/>
      <c r="S248" s="25">
        <f>IF(PAC!$R248&gt;0,PAC!$R248,PAC!$Q248)</f>
        <v>0</v>
      </c>
      <c r="T248" s="25"/>
      <c r="U248" s="113" t="s">
        <v>1594</v>
      </c>
      <c r="V248" s="113"/>
      <c r="W248" s="114"/>
      <c r="X248" s="114" t="s">
        <v>1437</v>
      </c>
      <c r="Y248" s="111" t="s">
        <v>2513</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hidden="1" customHeight="1" thickBot="1" x14ac:dyDescent="0.4">
      <c r="A249" s="96">
        <f t="shared" si="3"/>
        <v>244</v>
      </c>
      <c r="B249" s="122">
        <v>2025</v>
      </c>
      <c r="C249" s="122" t="s">
        <v>605</v>
      </c>
      <c r="D249" s="122" t="s">
        <v>1021</v>
      </c>
      <c r="E249" s="124" t="s">
        <v>819</v>
      </c>
      <c r="F249" s="122" t="s">
        <v>53</v>
      </c>
      <c r="G249" s="122" t="s">
        <v>503</v>
      </c>
      <c r="H249" s="125" t="s">
        <v>1258</v>
      </c>
      <c r="I249" s="122" t="s">
        <v>1252</v>
      </c>
      <c r="J249" s="122" t="s">
        <v>361</v>
      </c>
      <c r="K249" s="36">
        <v>2110161</v>
      </c>
      <c r="L249" s="36">
        <v>2110161</v>
      </c>
      <c r="M249" s="36"/>
      <c r="N249" s="36"/>
      <c r="O249" s="36"/>
      <c r="P249" s="36"/>
      <c r="Q249" s="25">
        <f>SUM(PAC!$M249:$P249)</f>
        <v>0</v>
      </c>
      <c r="R249" s="38"/>
      <c r="S249" s="25">
        <f>IF(PAC!$R249&gt;0,PAC!$R249,PAC!$Q249)</f>
        <v>0</v>
      </c>
      <c r="T249" s="38"/>
      <c r="U249" s="126" t="s">
        <v>1594</v>
      </c>
      <c r="V249" s="126"/>
      <c r="W249" s="127"/>
      <c r="X249" s="127" t="s">
        <v>1437</v>
      </c>
      <c r="Y249" s="123" t="s">
        <v>2513</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hidden="1" customHeight="1" thickBot="1" x14ac:dyDescent="0.4">
      <c r="A250" s="96">
        <f t="shared" si="3"/>
        <v>245</v>
      </c>
      <c r="B250" s="96">
        <v>2025</v>
      </c>
      <c r="C250" s="96" t="s">
        <v>605</v>
      </c>
      <c r="D250" s="96" t="s">
        <v>1021</v>
      </c>
      <c r="E250" s="112" t="s">
        <v>822</v>
      </c>
      <c r="F250" s="96" t="s">
        <v>53</v>
      </c>
      <c r="G250" s="96" t="s">
        <v>503</v>
      </c>
      <c r="H250" s="45" t="s">
        <v>1258</v>
      </c>
      <c r="I250" s="96" t="s">
        <v>1252</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1590</v>
      </c>
      <c r="V250" s="113"/>
      <c r="W250" s="114"/>
      <c r="X250" s="114" t="s">
        <v>1437</v>
      </c>
      <c r="Y250" s="111" t="s">
        <v>2508</v>
      </c>
      <c r="Z250" s="95"/>
      <c r="AA250" s="115"/>
      <c r="AB250" s="118" t="s">
        <v>1477</v>
      </c>
      <c r="AC250" s="45" t="s">
        <v>2577</v>
      </c>
      <c r="AD250" s="116"/>
      <c r="AE250" s="112" t="s">
        <v>2469</v>
      </c>
      <c r="AF250" s="45" t="s">
        <v>1657</v>
      </c>
      <c r="AG250" s="45" t="s">
        <v>1721</v>
      </c>
      <c r="AH250" s="45" t="s">
        <v>988</v>
      </c>
      <c r="AI250" s="45"/>
      <c r="AJ250" s="95"/>
      <c r="AK250" s="45" t="s">
        <v>1726</v>
      </c>
      <c r="AL250" s="45" t="s">
        <v>2135</v>
      </c>
      <c r="AM250" s="45" t="s">
        <v>716</v>
      </c>
      <c r="AN250" s="95">
        <v>46265</v>
      </c>
      <c r="AO250" s="95"/>
      <c r="AP250" s="95"/>
      <c r="AQ250" s="95"/>
      <c r="AR250" s="117"/>
      <c r="AS250" s="117"/>
      <c r="AT250" s="113" t="s">
        <v>2536</v>
      </c>
      <c r="AU250" s="118" t="s">
        <v>2746</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hidden="1" customHeight="1" thickBot="1" x14ac:dyDescent="0.4">
      <c r="A251" s="96">
        <f t="shared" si="3"/>
        <v>246</v>
      </c>
      <c r="B251" s="122">
        <v>2025</v>
      </c>
      <c r="C251" s="122" t="s">
        <v>605</v>
      </c>
      <c r="D251" s="122" t="s">
        <v>1021</v>
      </c>
      <c r="E251" s="124" t="s">
        <v>2074</v>
      </c>
      <c r="F251" s="122" t="s">
        <v>53</v>
      </c>
      <c r="G251" s="122" t="s">
        <v>503</v>
      </c>
      <c r="H251" s="125" t="s">
        <v>1258</v>
      </c>
      <c r="I251" s="122" t="s">
        <v>1252</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1610</v>
      </c>
      <c r="U251" s="126" t="s">
        <v>1590</v>
      </c>
      <c r="V251" s="126"/>
      <c r="W251" s="127">
        <v>16</v>
      </c>
      <c r="X251" s="127" t="s">
        <v>1436</v>
      </c>
      <c r="Y251" s="123" t="s">
        <v>2507</v>
      </c>
      <c r="Z251" s="128"/>
      <c r="AA251" s="129"/>
      <c r="AB251" s="132" t="s">
        <v>1487</v>
      </c>
      <c r="AC251" s="125" t="s">
        <v>2750</v>
      </c>
      <c r="AD251" s="130"/>
      <c r="AE251" s="124" t="s">
        <v>2769</v>
      </c>
      <c r="AF251" s="125" t="s">
        <v>1657</v>
      </c>
      <c r="AG251" s="125" t="s">
        <v>1721</v>
      </c>
      <c r="AH251" s="125" t="s">
        <v>988</v>
      </c>
      <c r="AI251" s="125"/>
      <c r="AJ251" s="128"/>
      <c r="AK251" s="125" t="s">
        <v>1727</v>
      </c>
      <c r="AL251" s="125" t="s">
        <v>2632</v>
      </c>
      <c r="AM251" s="125" t="s">
        <v>716</v>
      </c>
      <c r="AN251" s="128">
        <v>46143</v>
      </c>
      <c r="AO251" s="128">
        <v>46189</v>
      </c>
      <c r="AP251" s="128">
        <v>46253</v>
      </c>
      <c r="AQ251" s="128"/>
      <c r="AR251" s="131"/>
      <c r="AS251" s="131"/>
      <c r="AT251" s="126" t="s">
        <v>2743</v>
      </c>
      <c r="AU251" s="132" t="s">
        <v>2768</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hidden="1" customHeight="1" thickBot="1" x14ac:dyDescent="0.4">
      <c r="A252" s="96">
        <f t="shared" si="3"/>
        <v>247</v>
      </c>
      <c r="B252" s="96">
        <v>2025</v>
      </c>
      <c r="C252" s="96" t="s">
        <v>605</v>
      </c>
      <c r="D252" s="96" t="s">
        <v>1021</v>
      </c>
      <c r="E252" s="112" t="s">
        <v>2075</v>
      </c>
      <c r="F252" s="96" t="s">
        <v>53</v>
      </c>
      <c r="G252" s="96" t="s">
        <v>503</v>
      </c>
      <c r="H252" s="45" t="s">
        <v>1258</v>
      </c>
      <c r="I252" s="96" t="s">
        <v>1252</v>
      </c>
      <c r="J252" s="96" t="s">
        <v>361</v>
      </c>
      <c r="K252" s="23"/>
      <c r="L252" s="23">
        <v>2359160</v>
      </c>
      <c r="M252" s="23">
        <v>2359160</v>
      </c>
      <c r="N252" s="23"/>
      <c r="O252" s="23"/>
      <c r="P252" s="23"/>
      <c r="Q252" s="25">
        <f>SUM(PAC!$M252:$P252)</f>
        <v>2359160</v>
      </c>
      <c r="R252" s="25">
        <v>3109281.75</v>
      </c>
      <c r="S252" s="25">
        <f>IF(PAC!$R252&gt;0,PAC!$R252,PAC!$Q252)</f>
        <v>3109281.75</v>
      </c>
      <c r="T252" s="25" t="s">
        <v>1610</v>
      </c>
      <c r="U252" s="113" t="s">
        <v>1590</v>
      </c>
      <c r="V252" s="113"/>
      <c r="W252" s="114">
        <v>12</v>
      </c>
      <c r="X252" s="114" t="s">
        <v>1436</v>
      </c>
      <c r="Y252" s="111" t="s">
        <v>2507</v>
      </c>
      <c r="Z252" s="95"/>
      <c r="AA252" s="115"/>
      <c r="AB252" s="118" t="s">
        <v>1487</v>
      </c>
      <c r="AC252" s="45" t="s">
        <v>2750</v>
      </c>
      <c r="AD252" s="116"/>
      <c r="AE252" s="112" t="s">
        <v>2769</v>
      </c>
      <c r="AF252" s="45" t="s">
        <v>1657</v>
      </c>
      <c r="AG252" s="45" t="s">
        <v>1721</v>
      </c>
      <c r="AH252" s="45" t="s">
        <v>988</v>
      </c>
      <c r="AI252" s="45"/>
      <c r="AJ252" s="95"/>
      <c r="AK252" s="45" t="s">
        <v>2040</v>
      </c>
      <c r="AL252" s="45" t="s">
        <v>2129</v>
      </c>
      <c r="AM252" s="45" t="s">
        <v>716</v>
      </c>
      <c r="AN252" s="95">
        <v>46143</v>
      </c>
      <c r="AO252" s="95">
        <v>46189</v>
      </c>
      <c r="AP252" s="95">
        <v>46253</v>
      </c>
      <c r="AQ252" s="95"/>
      <c r="AR252" s="117"/>
      <c r="AS252" s="117"/>
      <c r="AT252" s="113" t="s">
        <v>2744</v>
      </c>
      <c r="AU252" s="118" t="s">
        <v>2768</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hidden="1" customHeight="1" thickBot="1" x14ac:dyDescent="0.4">
      <c r="A253" s="96">
        <f t="shared" si="3"/>
        <v>248</v>
      </c>
      <c r="B253" s="122">
        <v>2025</v>
      </c>
      <c r="C253" s="122" t="s">
        <v>605</v>
      </c>
      <c r="D253" s="122" t="s">
        <v>1021</v>
      </c>
      <c r="E253" s="124" t="s">
        <v>823</v>
      </c>
      <c r="F253" s="122" t="s">
        <v>53</v>
      </c>
      <c r="G253" s="122" t="s">
        <v>503</v>
      </c>
      <c r="H253" s="125" t="s">
        <v>1258</v>
      </c>
      <c r="I253" s="122" t="s">
        <v>1252</v>
      </c>
      <c r="J253" s="122" t="s">
        <v>361</v>
      </c>
      <c r="K253" s="36">
        <v>1744399.76</v>
      </c>
      <c r="L253" s="36">
        <v>1744399.76</v>
      </c>
      <c r="M253" s="36"/>
      <c r="N253" s="36"/>
      <c r="O253" s="36"/>
      <c r="P253" s="36"/>
      <c r="Q253" s="25">
        <f>SUM(PAC!$M253:$P253)</f>
        <v>0</v>
      </c>
      <c r="R253" s="38"/>
      <c r="S253" s="25">
        <f>IF(PAC!$R253&gt;0,PAC!$R253,PAC!$Q253)</f>
        <v>0</v>
      </c>
      <c r="T253" s="38"/>
      <c r="U253" s="126" t="s">
        <v>1594</v>
      </c>
      <c r="V253" s="126"/>
      <c r="W253" s="127"/>
      <c r="X253" s="127" t="s">
        <v>1437</v>
      </c>
      <c r="Y253" s="123" t="s">
        <v>2513</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hidden="1" customHeight="1" thickBot="1" x14ac:dyDescent="0.4">
      <c r="A254" s="96">
        <f t="shared" si="3"/>
        <v>249</v>
      </c>
      <c r="B254" s="96">
        <v>2025</v>
      </c>
      <c r="C254" s="96" t="s">
        <v>605</v>
      </c>
      <c r="D254" s="96" t="s">
        <v>1021</v>
      </c>
      <c r="E254" s="112" t="s">
        <v>824</v>
      </c>
      <c r="F254" s="96" t="s">
        <v>53</v>
      </c>
      <c r="G254" s="96" t="s">
        <v>503</v>
      </c>
      <c r="H254" s="45" t="s">
        <v>1258</v>
      </c>
      <c r="I254" s="96" t="s">
        <v>1252</v>
      </c>
      <c r="J254" s="96" t="s">
        <v>361</v>
      </c>
      <c r="K254" s="23">
        <v>1797857.16</v>
      </c>
      <c r="L254" s="23">
        <v>1797857.16</v>
      </c>
      <c r="M254" s="23"/>
      <c r="N254" s="23"/>
      <c r="O254" s="23"/>
      <c r="P254" s="23"/>
      <c r="Q254" s="25">
        <f>SUM(PAC!$M254:$P254)</f>
        <v>0</v>
      </c>
      <c r="R254" s="25"/>
      <c r="S254" s="25">
        <f>IF(PAC!$R254&gt;0,PAC!$R254,PAC!$Q254)</f>
        <v>0</v>
      </c>
      <c r="T254" s="25"/>
      <c r="U254" s="113" t="s">
        <v>1594</v>
      </c>
      <c r="V254" s="113"/>
      <c r="W254" s="114"/>
      <c r="X254" s="114" t="s">
        <v>1437</v>
      </c>
      <c r="Y254" s="111" t="s">
        <v>2513</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hidden="1" customHeight="1" thickBot="1" x14ac:dyDescent="0.4">
      <c r="A255" s="96">
        <f t="shared" si="3"/>
        <v>250</v>
      </c>
      <c r="B255" s="122">
        <v>2025</v>
      </c>
      <c r="C255" s="122" t="s">
        <v>605</v>
      </c>
      <c r="D255" s="122" t="s">
        <v>1021</v>
      </c>
      <c r="E255" s="124" t="s">
        <v>825</v>
      </c>
      <c r="F255" s="122" t="s">
        <v>53</v>
      </c>
      <c r="G255" s="122" t="s">
        <v>503</v>
      </c>
      <c r="H255" s="125" t="s">
        <v>1258</v>
      </c>
      <c r="I255" s="122" t="s">
        <v>1252</v>
      </c>
      <c r="J255" s="122" t="s">
        <v>361</v>
      </c>
      <c r="K255" s="36">
        <v>2653175.7599999998</v>
      </c>
      <c r="L255" s="36">
        <v>2653175.7599999998</v>
      </c>
      <c r="M255" s="36"/>
      <c r="N255" s="36"/>
      <c r="O255" s="36"/>
      <c r="P255" s="36"/>
      <c r="Q255" s="25">
        <f>SUM(PAC!$M255:$P255)</f>
        <v>0</v>
      </c>
      <c r="R255" s="38"/>
      <c r="S255" s="25">
        <f>IF(PAC!$R255&gt;0,PAC!$R255,PAC!$Q255)</f>
        <v>0</v>
      </c>
      <c r="T255" s="38"/>
      <c r="U255" s="126" t="s">
        <v>1594</v>
      </c>
      <c r="V255" s="126"/>
      <c r="W255" s="127"/>
      <c r="X255" s="127" t="s">
        <v>1437</v>
      </c>
      <c r="Y255" s="123" t="s">
        <v>2513</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hidden="1" customHeight="1" thickBot="1" x14ac:dyDescent="0.4">
      <c r="A256" s="96">
        <f t="shared" si="3"/>
        <v>251</v>
      </c>
      <c r="B256" s="96">
        <v>2025</v>
      </c>
      <c r="C256" s="96" t="s">
        <v>605</v>
      </c>
      <c r="D256" s="96" t="s">
        <v>1021</v>
      </c>
      <c r="E256" s="112" t="s">
        <v>826</v>
      </c>
      <c r="F256" s="96" t="s">
        <v>53</v>
      </c>
      <c r="G256" s="96" t="s">
        <v>503</v>
      </c>
      <c r="H256" s="45" t="s">
        <v>1258</v>
      </c>
      <c r="I256" s="96" t="s">
        <v>1252</v>
      </c>
      <c r="J256" s="96" t="s">
        <v>361</v>
      </c>
      <c r="K256" s="23">
        <v>1840060.39</v>
      </c>
      <c r="L256" s="23">
        <v>1840060.39</v>
      </c>
      <c r="M256" s="23"/>
      <c r="N256" s="23"/>
      <c r="O256" s="23"/>
      <c r="P256" s="23"/>
      <c r="Q256" s="25">
        <f>SUM(PAC!$M256:$P256)</f>
        <v>0</v>
      </c>
      <c r="R256" s="25"/>
      <c r="S256" s="25">
        <f>IF(PAC!$R256&gt;0,PAC!$R256,PAC!$Q256)</f>
        <v>0</v>
      </c>
      <c r="T256" s="25"/>
      <c r="U256" s="113" t="s">
        <v>1594</v>
      </c>
      <c r="V256" s="113"/>
      <c r="W256" s="114"/>
      <c r="X256" s="114" t="s">
        <v>1437</v>
      </c>
      <c r="Y256" s="111" t="s">
        <v>2513</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hidden="1" customHeight="1" thickBot="1" x14ac:dyDescent="0.4">
      <c r="A257" s="96">
        <f t="shared" si="3"/>
        <v>252</v>
      </c>
      <c r="B257" s="122">
        <v>2025</v>
      </c>
      <c r="C257" s="122" t="s">
        <v>605</v>
      </c>
      <c r="D257" s="122" t="s">
        <v>1021</v>
      </c>
      <c r="E257" s="124" t="s">
        <v>828</v>
      </c>
      <c r="F257" s="122" t="s">
        <v>53</v>
      </c>
      <c r="G257" s="122" t="s">
        <v>503</v>
      </c>
      <c r="H257" s="125" t="s">
        <v>1258</v>
      </c>
      <c r="I257" s="122" t="s">
        <v>1252</v>
      </c>
      <c r="J257" s="122" t="s">
        <v>361</v>
      </c>
      <c r="K257" s="36"/>
      <c r="L257" s="36">
        <v>3187749.88</v>
      </c>
      <c r="M257" s="36">
        <v>3187749.88</v>
      </c>
      <c r="N257" s="36"/>
      <c r="O257" s="36"/>
      <c r="P257" s="36"/>
      <c r="Q257" s="25">
        <f>SUM(PAC!$M257:$P257)</f>
        <v>3187749.88</v>
      </c>
      <c r="R257" s="38"/>
      <c r="S257" s="25">
        <f>IF(PAC!$R257&gt;0,PAC!$R257,PAC!$Q257)</f>
        <v>3187749.88</v>
      </c>
      <c r="T257" s="38"/>
      <c r="U257" s="126" t="s">
        <v>1590</v>
      </c>
      <c r="V257" s="126"/>
      <c r="W257" s="127"/>
      <c r="X257" s="127" t="s">
        <v>1437</v>
      </c>
      <c r="Y257" s="123" t="s">
        <v>2508</v>
      </c>
      <c r="Z257" s="128"/>
      <c r="AA257" s="129"/>
      <c r="AB257" s="132" t="s">
        <v>1477</v>
      </c>
      <c r="AC257" s="125" t="s">
        <v>2577</v>
      </c>
      <c r="AD257" s="130"/>
      <c r="AE257" s="124" t="s">
        <v>2469</v>
      </c>
      <c r="AF257" s="125" t="s">
        <v>1657</v>
      </c>
      <c r="AG257" s="125" t="s">
        <v>1721</v>
      </c>
      <c r="AH257" s="125" t="s">
        <v>988</v>
      </c>
      <c r="AI257" s="125"/>
      <c r="AJ257" s="128"/>
      <c r="AK257" s="125" t="s">
        <v>1728</v>
      </c>
      <c r="AL257" s="125" t="s">
        <v>2136</v>
      </c>
      <c r="AM257" s="125" t="s">
        <v>716</v>
      </c>
      <c r="AN257" s="128">
        <v>46265</v>
      </c>
      <c r="AO257" s="128"/>
      <c r="AP257" s="128"/>
      <c r="AQ257" s="128"/>
      <c r="AR257" s="131"/>
      <c r="AS257" s="131"/>
      <c r="AT257" s="126" t="s">
        <v>2527</v>
      </c>
      <c r="AU257" s="132" t="s">
        <v>2746</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hidden="1" customHeight="1" thickBot="1" x14ac:dyDescent="0.4">
      <c r="A258" s="96">
        <f t="shared" si="3"/>
        <v>253</v>
      </c>
      <c r="B258" s="96">
        <v>2025</v>
      </c>
      <c r="C258" s="96" t="s">
        <v>605</v>
      </c>
      <c r="D258" s="96" t="s">
        <v>1021</v>
      </c>
      <c r="E258" s="112" t="s">
        <v>832</v>
      </c>
      <c r="F258" s="96" t="s">
        <v>53</v>
      </c>
      <c r="G258" s="96" t="s">
        <v>503</v>
      </c>
      <c r="H258" s="45" t="s">
        <v>1258</v>
      </c>
      <c r="I258" s="96" t="s">
        <v>1252</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1590</v>
      </c>
      <c r="V258" s="113"/>
      <c r="W258" s="114"/>
      <c r="X258" s="114" t="s">
        <v>1437</v>
      </c>
      <c r="Y258" s="111" t="s">
        <v>2508</v>
      </c>
      <c r="Z258" s="95"/>
      <c r="AA258" s="115"/>
      <c r="AB258" s="118" t="s">
        <v>1477</v>
      </c>
      <c r="AC258" s="45" t="s">
        <v>2577</v>
      </c>
      <c r="AD258" s="116"/>
      <c r="AE258" s="112" t="s">
        <v>2469</v>
      </c>
      <c r="AF258" s="45" t="s">
        <v>1657</v>
      </c>
      <c r="AG258" s="45" t="s">
        <v>1721</v>
      </c>
      <c r="AH258" s="45" t="s">
        <v>988</v>
      </c>
      <c r="AI258" s="45"/>
      <c r="AJ258" s="95"/>
      <c r="AK258" s="45" t="s">
        <v>2041</v>
      </c>
      <c r="AL258" s="45" t="s">
        <v>2137</v>
      </c>
      <c r="AM258" s="45" t="s">
        <v>716</v>
      </c>
      <c r="AN258" s="95">
        <v>46265</v>
      </c>
      <c r="AO258" s="95"/>
      <c r="AP258" s="95"/>
      <c r="AQ258" s="95"/>
      <c r="AR258" s="117"/>
      <c r="AS258" s="117"/>
      <c r="AT258" s="113" t="s">
        <v>2528</v>
      </c>
      <c r="AU258" s="118" t="s">
        <v>2746</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hidden="1" customHeight="1" thickBot="1" x14ac:dyDescent="0.4">
      <c r="A259" s="96">
        <f t="shared" si="3"/>
        <v>254</v>
      </c>
      <c r="B259" s="122">
        <v>2025</v>
      </c>
      <c r="C259" s="122" t="s">
        <v>605</v>
      </c>
      <c r="D259" s="122" t="s">
        <v>1021</v>
      </c>
      <c r="E259" s="124" t="s">
        <v>827</v>
      </c>
      <c r="F259" s="122" t="s">
        <v>53</v>
      </c>
      <c r="G259" s="122" t="s">
        <v>503</v>
      </c>
      <c r="H259" s="125" t="s">
        <v>1258</v>
      </c>
      <c r="I259" s="122" t="s">
        <v>1252</v>
      </c>
      <c r="J259" s="122" t="s">
        <v>361</v>
      </c>
      <c r="K259" s="36">
        <v>1633264.62</v>
      </c>
      <c r="L259" s="36">
        <v>1633264.62</v>
      </c>
      <c r="M259" s="36"/>
      <c r="N259" s="36"/>
      <c r="O259" s="36"/>
      <c r="P259" s="36"/>
      <c r="Q259" s="25">
        <f>SUM(PAC!$M259:$P259)</f>
        <v>0</v>
      </c>
      <c r="R259" s="38"/>
      <c r="S259" s="25">
        <f>IF(PAC!$R259&gt;0,PAC!$R259,PAC!$Q259)</f>
        <v>0</v>
      </c>
      <c r="T259" s="38"/>
      <c r="U259" s="126" t="s">
        <v>1594</v>
      </c>
      <c r="V259" s="126"/>
      <c r="W259" s="127"/>
      <c r="X259" s="127" t="s">
        <v>1437</v>
      </c>
      <c r="Y259" s="123" t="s">
        <v>2513</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hidden="1" customHeight="1" thickBot="1" x14ac:dyDescent="0.4">
      <c r="A260" s="96">
        <f t="shared" ref="A260:A323" si="4">ROW()-5</f>
        <v>255</v>
      </c>
      <c r="B260" s="96">
        <v>2025</v>
      </c>
      <c r="C260" s="96" t="s">
        <v>605</v>
      </c>
      <c r="D260" s="96" t="s">
        <v>1021</v>
      </c>
      <c r="E260" s="112" t="s">
        <v>833</v>
      </c>
      <c r="F260" s="96" t="s">
        <v>53</v>
      </c>
      <c r="G260" s="96" t="s">
        <v>503</v>
      </c>
      <c r="H260" s="45" t="s">
        <v>1258</v>
      </c>
      <c r="I260" s="96" t="s">
        <v>1252</v>
      </c>
      <c r="J260" s="96" t="s">
        <v>361</v>
      </c>
      <c r="K260" s="23"/>
      <c r="L260" s="23">
        <v>4134508.79</v>
      </c>
      <c r="M260" s="23">
        <v>4134508.79</v>
      </c>
      <c r="N260" s="23"/>
      <c r="O260" s="23"/>
      <c r="P260" s="23"/>
      <c r="Q260" s="25">
        <f>SUM(PAC!$M260:$P260)</f>
        <v>4134508.79</v>
      </c>
      <c r="R260" s="25"/>
      <c r="S260" s="25">
        <f>IF(PAC!$R260&gt;0,PAC!$R260,PAC!$Q260)</f>
        <v>4134508.79</v>
      </c>
      <c r="T260" s="25"/>
      <c r="U260" s="113" t="s">
        <v>1590</v>
      </c>
      <c r="V260" s="113"/>
      <c r="W260" s="114"/>
      <c r="X260" s="114" t="s">
        <v>1437</v>
      </c>
      <c r="Y260" s="111" t="s">
        <v>2508</v>
      </c>
      <c r="Z260" s="95"/>
      <c r="AA260" s="115"/>
      <c r="AB260" s="118" t="s">
        <v>1477</v>
      </c>
      <c r="AC260" s="45" t="s">
        <v>2577</v>
      </c>
      <c r="AD260" s="116"/>
      <c r="AE260" s="112" t="s">
        <v>2469</v>
      </c>
      <c r="AF260" s="45" t="s">
        <v>1657</v>
      </c>
      <c r="AG260" s="45" t="s">
        <v>1721</v>
      </c>
      <c r="AH260" s="45" t="s">
        <v>988</v>
      </c>
      <c r="AI260" s="45"/>
      <c r="AJ260" s="95"/>
      <c r="AK260" s="45" t="s">
        <v>1729</v>
      </c>
      <c r="AL260" s="45" t="s">
        <v>2138</v>
      </c>
      <c r="AM260" s="45" t="s">
        <v>716</v>
      </c>
      <c r="AN260" s="95">
        <v>46265</v>
      </c>
      <c r="AO260" s="95"/>
      <c r="AP260" s="95"/>
      <c r="AQ260" s="95"/>
      <c r="AR260" s="117"/>
      <c r="AS260" s="117"/>
      <c r="AT260" s="113" t="s">
        <v>2537</v>
      </c>
      <c r="AU260" s="118" t="s">
        <v>2746</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hidden="1" customHeight="1" thickBot="1" x14ac:dyDescent="0.4">
      <c r="A261" s="96">
        <f t="shared" si="4"/>
        <v>256</v>
      </c>
      <c r="B261" s="122">
        <v>2025</v>
      </c>
      <c r="C261" s="122" t="s">
        <v>605</v>
      </c>
      <c r="D261" s="122" t="s">
        <v>1021</v>
      </c>
      <c r="E261" s="124" t="s">
        <v>829</v>
      </c>
      <c r="F261" s="122" t="s">
        <v>53</v>
      </c>
      <c r="G261" s="122" t="s">
        <v>503</v>
      </c>
      <c r="H261" s="125" t="s">
        <v>1258</v>
      </c>
      <c r="I261" s="122" t="s">
        <v>1252</v>
      </c>
      <c r="J261" s="122" t="s">
        <v>361</v>
      </c>
      <c r="K261" s="36">
        <v>692132.82000000007</v>
      </c>
      <c r="L261" s="36">
        <v>692132.82000000007</v>
      </c>
      <c r="M261" s="36"/>
      <c r="N261" s="36"/>
      <c r="O261" s="36"/>
      <c r="P261" s="36"/>
      <c r="Q261" s="25">
        <f>SUM(PAC!$M261:$P261)</f>
        <v>0</v>
      </c>
      <c r="R261" s="38"/>
      <c r="S261" s="25">
        <f>IF(PAC!$R261&gt;0,PAC!$R261,PAC!$Q261)</f>
        <v>0</v>
      </c>
      <c r="T261" s="38"/>
      <c r="U261" s="126" t="s">
        <v>1594</v>
      </c>
      <c r="V261" s="126"/>
      <c r="W261" s="127"/>
      <c r="X261" s="127" t="s">
        <v>1437</v>
      </c>
      <c r="Y261" s="123" t="s">
        <v>2513</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hidden="1" customHeight="1" thickBot="1" x14ac:dyDescent="0.4">
      <c r="A262" s="96">
        <f t="shared" si="4"/>
        <v>257</v>
      </c>
      <c r="B262" s="96">
        <v>2025</v>
      </c>
      <c r="C262" s="96" t="s">
        <v>605</v>
      </c>
      <c r="D262" s="96" t="s">
        <v>1021</v>
      </c>
      <c r="E262" s="112" t="s">
        <v>830</v>
      </c>
      <c r="F262" s="96" t="s">
        <v>53</v>
      </c>
      <c r="G262" s="96" t="s">
        <v>503</v>
      </c>
      <c r="H262" s="45" t="s">
        <v>1258</v>
      </c>
      <c r="I262" s="96" t="s">
        <v>1252</v>
      </c>
      <c r="J262" s="96" t="s">
        <v>361</v>
      </c>
      <c r="K262" s="23">
        <v>5243871.76</v>
      </c>
      <c r="L262" s="23">
        <v>5243871.76</v>
      </c>
      <c r="M262" s="23"/>
      <c r="N262" s="23"/>
      <c r="O262" s="23"/>
      <c r="P262" s="23"/>
      <c r="Q262" s="25">
        <f>SUM(PAC!$M262:$P262)</f>
        <v>0</v>
      </c>
      <c r="R262" s="25"/>
      <c r="S262" s="25">
        <f>IF(PAC!$R262&gt;0,PAC!$R262,PAC!$Q262)</f>
        <v>0</v>
      </c>
      <c r="T262" s="25"/>
      <c r="U262" s="113" t="s">
        <v>1594</v>
      </c>
      <c r="V262" s="113"/>
      <c r="W262" s="114"/>
      <c r="X262" s="114" t="s">
        <v>1437</v>
      </c>
      <c r="Y262" s="111" t="s">
        <v>2513</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hidden="1" customHeight="1" thickBot="1" x14ac:dyDescent="0.4">
      <c r="A263" s="96">
        <f t="shared" si="4"/>
        <v>258</v>
      </c>
      <c r="B263" s="122">
        <v>2025</v>
      </c>
      <c r="C263" s="122" t="s">
        <v>605</v>
      </c>
      <c r="D263" s="122" t="s">
        <v>1021</v>
      </c>
      <c r="E263" s="124" t="s">
        <v>831</v>
      </c>
      <c r="F263" s="122" t="s">
        <v>53</v>
      </c>
      <c r="G263" s="122" t="s">
        <v>503</v>
      </c>
      <c r="H263" s="125" t="s">
        <v>1258</v>
      </c>
      <c r="I263" s="122" t="s">
        <v>1252</v>
      </c>
      <c r="J263" s="122" t="s">
        <v>361</v>
      </c>
      <c r="K263" s="36">
        <v>5321872.67</v>
      </c>
      <c r="L263" s="36">
        <v>5321872.67</v>
      </c>
      <c r="M263" s="36"/>
      <c r="N263" s="36"/>
      <c r="O263" s="36"/>
      <c r="P263" s="36"/>
      <c r="Q263" s="25">
        <f>SUM(PAC!$M263:$P263)</f>
        <v>0</v>
      </c>
      <c r="R263" s="38"/>
      <c r="S263" s="25">
        <f>IF(PAC!$R263&gt;0,PAC!$R263,PAC!$Q263)</f>
        <v>0</v>
      </c>
      <c r="T263" s="38"/>
      <c r="U263" s="126" t="s">
        <v>1594</v>
      </c>
      <c r="V263" s="126"/>
      <c r="W263" s="127"/>
      <c r="X263" s="127" t="s">
        <v>1437</v>
      </c>
      <c r="Y263" s="123" t="s">
        <v>2513</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hidden="1" customHeight="1" thickBot="1" x14ac:dyDescent="0.4">
      <c r="A264" s="96">
        <f t="shared" si="4"/>
        <v>259</v>
      </c>
      <c r="B264" s="96">
        <v>2025</v>
      </c>
      <c r="C264" s="96" t="s">
        <v>605</v>
      </c>
      <c r="D264" s="96" t="s">
        <v>1021</v>
      </c>
      <c r="E264" s="112" t="s">
        <v>2076</v>
      </c>
      <c r="F264" s="96" t="s">
        <v>53</v>
      </c>
      <c r="G264" s="96" t="s">
        <v>503</v>
      </c>
      <c r="H264" s="45" t="s">
        <v>1258</v>
      </c>
      <c r="I264" s="96" t="s">
        <v>1252</v>
      </c>
      <c r="J264" s="96" t="s">
        <v>361</v>
      </c>
      <c r="K264" s="23"/>
      <c r="L264" s="23">
        <v>3449409.85</v>
      </c>
      <c r="M264" s="23">
        <v>3449409.85</v>
      </c>
      <c r="N264" s="23"/>
      <c r="O264" s="23"/>
      <c r="P264" s="23"/>
      <c r="Q264" s="25">
        <f>SUM(PAC!$M264:$P264)</f>
        <v>3449409.85</v>
      </c>
      <c r="R264" s="25">
        <v>2400042.06</v>
      </c>
      <c r="S264" s="25">
        <f>IF(PAC!$R264&gt;0,PAC!$R264,PAC!$Q264)</f>
        <v>2400042.06</v>
      </c>
      <c r="T264" s="25" t="s">
        <v>1610</v>
      </c>
      <c r="U264" s="113" t="s">
        <v>1590</v>
      </c>
      <c r="V264" s="113"/>
      <c r="W264" s="114">
        <v>8</v>
      </c>
      <c r="X264" s="114" t="s">
        <v>1436</v>
      </c>
      <c r="Y264" s="111" t="s">
        <v>2507</v>
      </c>
      <c r="Z264" s="95"/>
      <c r="AA264" s="115"/>
      <c r="AB264" s="118" t="s">
        <v>1487</v>
      </c>
      <c r="AC264" s="45" t="s">
        <v>2750</v>
      </c>
      <c r="AD264" s="116"/>
      <c r="AE264" s="112" t="s">
        <v>2769</v>
      </c>
      <c r="AF264" s="45" t="s">
        <v>1657</v>
      </c>
      <c r="AG264" s="45" t="s">
        <v>1721</v>
      </c>
      <c r="AH264" s="45" t="s">
        <v>988</v>
      </c>
      <c r="AI264" s="45"/>
      <c r="AJ264" s="95"/>
      <c r="AK264" s="45" t="s">
        <v>1730</v>
      </c>
      <c r="AL264" s="45" t="s">
        <v>2130</v>
      </c>
      <c r="AM264" s="45" t="s">
        <v>716</v>
      </c>
      <c r="AN264" s="95">
        <v>46143</v>
      </c>
      <c r="AO264" s="95">
        <v>46189</v>
      </c>
      <c r="AP264" s="95">
        <v>46253</v>
      </c>
      <c r="AQ264" s="95"/>
      <c r="AR264" s="117"/>
      <c r="AS264" s="117"/>
      <c r="AT264" s="113" t="s">
        <v>2745</v>
      </c>
      <c r="AU264" s="118" t="s">
        <v>2768</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hidden="1" customHeight="1" thickBot="1" x14ac:dyDescent="0.4">
      <c r="A265" s="96">
        <f t="shared" si="4"/>
        <v>260</v>
      </c>
      <c r="B265" s="122">
        <v>2025</v>
      </c>
      <c r="C265" s="122" t="s">
        <v>605</v>
      </c>
      <c r="D265" s="122" t="s">
        <v>1021</v>
      </c>
      <c r="E265" s="124" t="s">
        <v>842</v>
      </c>
      <c r="F265" s="122" t="s">
        <v>53</v>
      </c>
      <c r="G265" s="122" t="s">
        <v>503</v>
      </c>
      <c r="H265" s="125" t="s">
        <v>1258</v>
      </c>
      <c r="I265" s="122" t="s">
        <v>1252</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1590</v>
      </c>
      <c r="V265" s="126"/>
      <c r="W265" s="127"/>
      <c r="X265" s="127" t="s">
        <v>1437</v>
      </c>
      <c r="Y265" s="123" t="s">
        <v>2508</v>
      </c>
      <c r="Z265" s="128"/>
      <c r="AA265" s="129"/>
      <c r="AB265" s="132" t="s">
        <v>1477</v>
      </c>
      <c r="AC265" s="125" t="s">
        <v>2577</v>
      </c>
      <c r="AD265" s="130"/>
      <c r="AE265" s="124" t="s">
        <v>2469</v>
      </c>
      <c r="AF265" s="125" t="s">
        <v>1657</v>
      </c>
      <c r="AG265" s="125" t="s">
        <v>1721</v>
      </c>
      <c r="AH265" s="125" t="s">
        <v>988</v>
      </c>
      <c r="AI265" s="125"/>
      <c r="AJ265" s="128"/>
      <c r="AK265" s="125" t="s">
        <v>2042</v>
      </c>
      <c r="AL265" s="125" t="s">
        <v>2139</v>
      </c>
      <c r="AM265" s="125" t="s">
        <v>716</v>
      </c>
      <c r="AN265" s="128">
        <v>46265</v>
      </c>
      <c r="AO265" s="128"/>
      <c r="AP265" s="128"/>
      <c r="AQ265" s="128"/>
      <c r="AR265" s="131"/>
      <c r="AS265" s="131"/>
      <c r="AT265" s="126" t="s">
        <v>2523</v>
      </c>
      <c r="AU265" s="132" t="s">
        <v>2746</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hidden="1" customHeight="1" thickBot="1" x14ac:dyDescent="0.4">
      <c r="A266" s="96">
        <f t="shared" si="4"/>
        <v>261</v>
      </c>
      <c r="B266" s="96">
        <v>2025</v>
      </c>
      <c r="C266" s="96" t="s">
        <v>605</v>
      </c>
      <c r="D266" s="96" t="s">
        <v>1021</v>
      </c>
      <c r="E266" s="112" t="s">
        <v>834</v>
      </c>
      <c r="F266" s="96" t="s">
        <v>53</v>
      </c>
      <c r="G266" s="96" t="s">
        <v>503</v>
      </c>
      <c r="H266" s="45" t="s">
        <v>1258</v>
      </c>
      <c r="I266" s="96" t="s">
        <v>1252</v>
      </c>
      <c r="J266" s="96" t="s">
        <v>361</v>
      </c>
      <c r="K266" s="23">
        <v>1545000</v>
      </c>
      <c r="L266" s="23">
        <v>1545000</v>
      </c>
      <c r="M266" s="23"/>
      <c r="N266" s="23"/>
      <c r="O266" s="23"/>
      <c r="P266" s="23"/>
      <c r="Q266" s="25">
        <f>SUM(PAC!$M266:$P266)</f>
        <v>0</v>
      </c>
      <c r="R266" s="25"/>
      <c r="S266" s="25">
        <f>IF(PAC!$R266&gt;0,PAC!$R266,PAC!$Q266)</f>
        <v>0</v>
      </c>
      <c r="T266" s="25"/>
      <c r="U266" s="113" t="s">
        <v>1594</v>
      </c>
      <c r="V266" s="113"/>
      <c r="W266" s="114"/>
      <c r="X266" s="114" t="s">
        <v>1437</v>
      </c>
      <c r="Y266" s="111" t="s">
        <v>2513</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hidden="1" customHeight="1" thickBot="1" x14ac:dyDescent="0.4">
      <c r="A267" s="96">
        <f t="shared" si="4"/>
        <v>262</v>
      </c>
      <c r="B267" s="122">
        <v>2025</v>
      </c>
      <c r="C267" s="122" t="s">
        <v>605</v>
      </c>
      <c r="D267" s="122" t="s">
        <v>1021</v>
      </c>
      <c r="E267" s="124" t="s">
        <v>835</v>
      </c>
      <c r="F267" s="122" t="s">
        <v>53</v>
      </c>
      <c r="G267" s="122" t="s">
        <v>503</v>
      </c>
      <c r="H267" s="125" t="s">
        <v>1258</v>
      </c>
      <c r="I267" s="122" t="s">
        <v>1252</v>
      </c>
      <c r="J267" s="122" t="s">
        <v>361</v>
      </c>
      <c r="K267" s="36">
        <v>671031.21</v>
      </c>
      <c r="L267" s="36">
        <v>671031.21</v>
      </c>
      <c r="M267" s="36"/>
      <c r="N267" s="36"/>
      <c r="O267" s="36"/>
      <c r="P267" s="36"/>
      <c r="Q267" s="25">
        <f>SUM(PAC!$M267:$P267)</f>
        <v>0</v>
      </c>
      <c r="R267" s="38"/>
      <c r="S267" s="25">
        <f>IF(PAC!$R267&gt;0,PAC!$R267,PAC!$Q267)</f>
        <v>0</v>
      </c>
      <c r="T267" s="38"/>
      <c r="U267" s="126" t="s">
        <v>1594</v>
      </c>
      <c r="V267" s="126"/>
      <c r="W267" s="127"/>
      <c r="X267" s="127" t="s">
        <v>1437</v>
      </c>
      <c r="Y267" s="123" t="s">
        <v>2513</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hidden="1" customHeight="1" thickBot="1" x14ac:dyDescent="0.4">
      <c r="A268" s="96">
        <f t="shared" si="4"/>
        <v>263</v>
      </c>
      <c r="B268" s="96">
        <v>2025</v>
      </c>
      <c r="C268" s="96" t="s">
        <v>605</v>
      </c>
      <c r="D268" s="96" t="s">
        <v>1021</v>
      </c>
      <c r="E268" s="112" t="s">
        <v>836</v>
      </c>
      <c r="F268" s="96" t="s">
        <v>53</v>
      </c>
      <c r="G268" s="96" t="s">
        <v>503</v>
      </c>
      <c r="H268" s="45" t="s">
        <v>1258</v>
      </c>
      <c r="I268" s="96" t="s">
        <v>1252</v>
      </c>
      <c r="J268" s="96" t="s">
        <v>361</v>
      </c>
      <c r="K268" s="23">
        <v>1535234</v>
      </c>
      <c r="L268" s="23">
        <v>1535234</v>
      </c>
      <c r="M268" s="23"/>
      <c r="N268" s="23"/>
      <c r="O268" s="23"/>
      <c r="P268" s="23"/>
      <c r="Q268" s="25">
        <f>SUM(PAC!$M268:$P268)</f>
        <v>0</v>
      </c>
      <c r="R268" s="25"/>
      <c r="S268" s="25">
        <f>IF(PAC!$R268&gt;0,PAC!$R268,PAC!$Q268)</f>
        <v>0</v>
      </c>
      <c r="T268" s="25"/>
      <c r="U268" s="113" t="s">
        <v>1594</v>
      </c>
      <c r="V268" s="113"/>
      <c r="W268" s="114"/>
      <c r="X268" s="114" t="s">
        <v>1437</v>
      </c>
      <c r="Y268" s="111" t="s">
        <v>2513</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hidden="1" customHeight="1" thickBot="1" x14ac:dyDescent="0.4">
      <c r="A269" s="96">
        <f t="shared" si="4"/>
        <v>264</v>
      </c>
      <c r="B269" s="122">
        <v>2025</v>
      </c>
      <c r="C269" s="122" t="s">
        <v>605</v>
      </c>
      <c r="D269" s="122" t="s">
        <v>1021</v>
      </c>
      <c r="E269" s="124" t="s">
        <v>837</v>
      </c>
      <c r="F269" s="122" t="s">
        <v>53</v>
      </c>
      <c r="G269" s="122" t="s">
        <v>503</v>
      </c>
      <c r="H269" s="125" t="s">
        <v>1258</v>
      </c>
      <c r="I269" s="122" t="s">
        <v>1252</v>
      </c>
      <c r="J269" s="122" t="s">
        <v>361</v>
      </c>
      <c r="K269" s="36">
        <v>2008873.2600000002</v>
      </c>
      <c r="L269" s="36">
        <v>2008873.2600000002</v>
      </c>
      <c r="M269" s="36"/>
      <c r="N269" s="36"/>
      <c r="O269" s="36"/>
      <c r="P269" s="36"/>
      <c r="Q269" s="25">
        <f>SUM(PAC!$M269:$P269)</f>
        <v>0</v>
      </c>
      <c r="R269" s="38"/>
      <c r="S269" s="25">
        <f>IF(PAC!$R269&gt;0,PAC!$R269,PAC!$Q269)</f>
        <v>0</v>
      </c>
      <c r="T269" s="38"/>
      <c r="U269" s="126" t="s">
        <v>1594</v>
      </c>
      <c r="V269" s="126"/>
      <c r="W269" s="127"/>
      <c r="X269" s="127" t="s">
        <v>1437</v>
      </c>
      <c r="Y269" s="123" t="s">
        <v>2513</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hidden="1" customHeight="1" thickBot="1" x14ac:dyDescent="0.4">
      <c r="A270" s="96">
        <f t="shared" si="4"/>
        <v>265</v>
      </c>
      <c r="B270" s="96">
        <v>2025</v>
      </c>
      <c r="C270" s="96" t="s">
        <v>605</v>
      </c>
      <c r="D270" s="96" t="s">
        <v>1021</v>
      </c>
      <c r="E270" s="112" t="s">
        <v>838</v>
      </c>
      <c r="F270" s="96" t="s">
        <v>53</v>
      </c>
      <c r="G270" s="96" t="s">
        <v>503</v>
      </c>
      <c r="H270" s="45" t="s">
        <v>1258</v>
      </c>
      <c r="I270" s="96" t="s">
        <v>1252</v>
      </c>
      <c r="J270" s="96" t="s">
        <v>361</v>
      </c>
      <c r="K270" s="23">
        <v>1899144.9000000001</v>
      </c>
      <c r="L270" s="23">
        <v>1899144.9000000001</v>
      </c>
      <c r="M270" s="23"/>
      <c r="N270" s="23"/>
      <c r="O270" s="23"/>
      <c r="P270" s="23"/>
      <c r="Q270" s="25">
        <f>SUM(PAC!$M270:$P270)</f>
        <v>0</v>
      </c>
      <c r="R270" s="25"/>
      <c r="S270" s="25">
        <f>IF(PAC!$R270&gt;0,PAC!$R270,PAC!$Q270)</f>
        <v>0</v>
      </c>
      <c r="T270" s="25"/>
      <c r="U270" s="113" t="s">
        <v>1594</v>
      </c>
      <c r="V270" s="113"/>
      <c r="W270" s="114"/>
      <c r="X270" s="114" t="s">
        <v>1437</v>
      </c>
      <c r="Y270" s="111" t="s">
        <v>2513</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hidden="1" customHeight="1" thickBot="1" x14ac:dyDescent="0.4">
      <c r="A271" s="96">
        <f t="shared" si="4"/>
        <v>266</v>
      </c>
      <c r="B271" s="122">
        <v>2025</v>
      </c>
      <c r="C271" s="122" t="s">
        <v>605</v>
      </c>
      <c r="D271" s="122" t="s">
        <v>1021</v>
      </c>
      <c r="E271" s="124" t="s">
        <v>839</v>
      </c>
      <c r="F271" s="122" t="s">
        <v>53</v>
      </c>
      <c r="G271" s="122" t="s">
        <v>503</v>
      </c>
      <c r="H271" s="125" t="s">
        <v>1258</v>
      </c>
      <c r="I271" s="122" t="s">
        <v>1252</v>
      </c>
      <c r="J271" s="122" t="s">
        <v>361</v>
      </c>
      <c r="K271" s="36">
        <v>1927280.38</v>
      </c>
      <c r="L271" s="36">
        <v>1927280.38</v>
      </c>
      <c r="M271" s="36"/>
      <c r="N271" s="36"/>
      <c r="O271" s="36"/>
      <c r="P271" s="36"/>
      <c r="Q271" s="25">
        <f>SUM(PAC!$M271:$P271)</f>
        <v>0</v>
      </c>
      <c r="R271" s="38"/>
      <c r="S271" s="25">
        <f>IF(PAC!$R271&gt;0,PAC!$R271,PAC!$Q271)</f>
        <v>0</v>
      </c>
      <c r="T271" s="38"/>
      <c r="U271" s="126" t="s">
        <v>1594</v>
      </c>
      <c r="V271" s="126"/>
      <c r="W271" s="127"/>
      <c r="X271" s="127" t="s">
        <v>1437</v>
      </c>
      <c r="Y271" s="123" t="s">
        <v>2513</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2201</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hidden="1" customHeight="1" thickBot="1" x14ac:dyDescent="0.4">
      <c r="A272" s="96">
        <f t="shared" si="4"/>
        <v>267</v>
      </c>
      <c r="B272" s="96">
        <v>2025</v>
      </c>
      <c r="C272" s="96" t="s">
        <v>605</v>
      </c>
      <c r="D272" s="96" t="s">
        <v>1021</v>
      </c>
      <c r="E272" s="112" t="s">
        <v>784</v>
      </c>
      <c r="F272" s="96" t="s">
        <v>53</v>
      </c>
      <c r="G272" s="96" t="s">
        <v>503</v>
      </c>
      <c r="H272" s="45" t="s">
        <v>1258</v>
      </c>
      <c r="I272" s="96" t="s">
        <v>1252</v>
      </c>
      <c r="J272" s="96" t="s">
        <v>401</v>
      </c>
      <c r="K272" s="23"/>
      <c r="L272" s="23">
        <v>1482739.8</v>
      </c>
      <c r="M272" s="23">
        <v>1482739.8</v>
      </c>
      <c r="N272" s="23"/>
      <c r="O272" s="23"/>
      <c r="P272" s="23"/>
      <c r="Q272" s="25">
        <f>SUM(PAC!$M272:$P272)</f>
        <v>1482739.8</v>
      </c>
      <c r="R272" s="25"/>
      <c r="S272" s="25">
        <f>IF(PAC!$R272&gt;0,PAC!$R272,PAC!$Q272)</f>
        <v>1482739.8</v>
      </c>
      <c r="T272" s="25"/>
      <c r="U272" s="113" t="s">
        <v>1590</v>
      </c>
      <c r="V272" s="113"/>
      <c r="W272" s="114">
        <v>6</v>
      </c>
      <c r="X272" s="114" t="s">
        <v>1436</v>
      </c>
      <c r="Y272" s="111" t="s">
        <v>2507</v>
      </c>
      <c r="Z272" s="95"/>
      <c r="AA272" s="115"/>
      <c r="AB272" s="118" t="s">
        <v>1482</v>
      </c>
      <c r="AC272" s="45" t="s">
        <v>2706</v>
      </c>
      <c r="AD272" s="116">
        <v>46274</v>
      </c>
      <c r="AE272" s="112" t="s">
        <v>2735</v>
      </c>
      <c r="AF272" s="45" t="s">
        <v>1658</v>
      </c>
      <c r="AG272" s="45" t="s">
        <v>1743</v>
      </c>
      <c r="AH272" s="45" t="s">
        <v>988</v>
      </c>
      <c r="AI272" s="45"/>
      <c r="AJ272" s="95"/>
      <c r="AK272" s="45" t="s">
        <v>1744</v>
      </c>
      <c r="AL272" s="45" t="s">
        <v>2149</v>
      </c>
      <c r="AM272" s="45" t="s">
        <v>716</v>
      </c>
      <c r="AN272" s="95">
        <v>46247</v>
      </c>
      <c r="AO272" s="95">
        <v>46274</v>
      </c>
      <c r="AP272" s="95"/>
      <c r="AQ272" s="95"/>
      <c r="AR272" s="117"/>
      <c r="AS272" s="117"/>
      <c r="AT272" s="113" t="s">
        <v>2377</v>
      </c>
      <c r="AU272" s="118" t="s">
        <v>2707</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hidden="1" customHeight="1" thickBot="1" x14ac:dyDescent="0.4">
      <c r="A273" s="96">
        <f t="shared" si="4"/>
        <v>268</v>
      </c>
      <c r="B273" s="122">
        <v>2025</v>
      </c>
      <c r="C273" s="122" t="s">
        <v>605</v>
      </c>
      <c r="D273" s="122" t="s">
        <v>1021</v>
      </c>
      <c r="E273" s="124" t="s">
        <v>840</v>
      </c>
      <c r="F273" s="122" t="s">
        <v>53</v>
      </c>
      <c r="G273" s="122" t="s">
        <v>503</v>
      </c>
      <c r="H273" s="125" t="s">
        <v>1258</v>
      </c>
      <c r="I273" s="122" t="s">
        <v>1252</v>
      </c>
      <c r="J273" s="122" t="s">
        <v>361</v>
      </c>
      <c r="K273" s="36">
        <v>1422248.52</v>
      </c>
      <c r="L273" s="36">
        <v>1422248.52</v>
      </c>
      <c r="M273" s="36"/>
      <c r="N273" s="36"/>
      <c r="O273" s="36"/>
      <c r="P273" s="36"/>
      <c r="Q273" s="25">
        <f>SUM(PAC!$M273:$P273)</f>
        <v>0</v>
      </c>
      <c r="R273" s="38"/>
      <c r="S273" s="25">
        <f>IF(PAC!$R273&gt;0,PAC!$R273,PAC!$Q273)</f>
        <v>0</v>
      </c>
      <c r="T273" s="38"/>
      <c r="U273" s="126" t="s">
        <v>1594</v>
      </c>
      <c r="V273" s="126"/>
      <c r="W273" s="127"/>
      <c r="X273" s="127" t="s">
        <v>1437</v>
      </c>
      <c r="Y273" s="123" t="s">
        <v>2513</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hidden="1" customHeight="1" thickBot="1" x14ac:dyDescent="0.4">
      <c r="A274" s="96">
        <f t="shared" si="4"/>
        <v>269</v>
      </c>
      <c r="B274" s="96">
        <v>2025</v>
      </c>
      <c r="C274" s="96" t="s">
        <v>605</v>
      </c>
      <c r="D274" s="96" t="s">
        <v>1021</v>
      </c>
      <c r="E274" s="112" t="s">
        <v>841</v>
      </c>
      <c r="F274" s="96" t="s">
        <v>53</v>
      </c>
      <c r="G274" s="96" t="s">
        <v>503</v>
      </c>
      <c r="H274" s="45" t="s">
        <v>1258</v>
      </c>
      <c r="I274" s="96" t="s">
        <v>1252</v>
      </c>
      <c r="J274" s="96" t="s">
        <v>361</v>
      </c>
      <c r="K274" s="23">
        <v>1261876.28</v>
      </c>
      <c r="L274" s="23">
        <v>1261876.28</v>
      </c>
      <c r="M274" s="23"/>
      <c r="N274" s="23"/>
      <c r="O274" s="23"/>
      <c r="P274" s="23"/>
      <c r="Q274" s="25">
        <f>SUM(PAC!$M274:$P274)</f>
        <v>0</v>
      </c>
      <c r="R274" s="25"/>
      <c r="S274" s="25">
        <f>IF(PAC!$R274&gt;0,PAC!$R274,PAC!$Q274)</f>
        <v>0</v>
      </c>
      <c r="T274" s="25"/>
      <c r="U274" s="113" t="s">
        <v>1594</v>
      </c>
      <c r="V274" s="113"/>
      <c r="W274" s="114"/>
      <c r="X274" s="114" t="s">
        <v>1437</v>
      </c>
      <c r="Y274" s="111" t="s">
        <v>2513</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hidden="1" customHeight="1" thickBot="1" x14ac:dyDescent="0.4">
      <c r="A275" s="96">
        <f t="shared" si="4"/>
        <v>270</v>
      </c>
      <c r="B275" s="122">
        <v>2025</v>
      </c>
      <c r="C275" s="122" t="s">
        <v>605</v>
      </c>
      <c r="D275" s="122" t="s">
        <v>1021</v>
      </c>
      <c r="E275" s="124" t="s">
        <v>792</v>
      </c>
      <c r="F275" s="122" t="s">
        <v>53</v>
      </c>
      <c r="G275" s="122" t="s">
        <v>503</v>
      </c>
      <c r="H275" s="125" t="s">
        <v>1258</v>
      </c>
      <c r="I275" s="122" t="s">
        <v>1252</v>
      </c>
      <c r="J275" s="122" t="s">
        <v>437</v>
      </c>
      <c r="K275" s="36"/>
      <c r="L275" s="36">
        <v>1919543.13</v>
      </c>
      <c r="M275" s="36">
        <v>1919543.13</v>
      </c>
      <c r="N275" s="36"/>
      <c r="O275" s="36"/>
      <c r="P275" s="36"/>
      <c r="Q275" s="25">
        <f>SUM(PAC!$M275:$P275)</f>
        <v>1919543.13</v>
      </c>
      <c r="R275" s="38"/>
      <c r="S275" s="25">
        <f>IF(PAC!$R275&gt;0,PAC!$R275,PAC!$Q275)</f>
        <v>1919543.13</v>
      </c>
      <c r="T275" s="38"/>
      <c r="U275" s="126" t="s">
        <v>1590</v>
      </c>
      <c r="V275" s="126"/>
      <c r="W275" s="127">
        <v>9</v>
      </c>
      <c r="X275" s="127" t="s">
        <v>1436</v>
      </c>
      <c r="Y275" s="123" t="s">
        <v>2507</v>
      </c>
      <c r="Z275" s="128"/>
      <c r="AA275" s="129"/>
      <c r="AB275" s="132" t="s">
        <v>1482</v>
      </c>
      <c r="AC275" s="125" t="s">
        <v>2706</v>
      </c>
      <c r="AD275" s="130">
        <v>46274</v>
      </c>
      <c r="AE275" s="124" t="s">
        <v>2735</v>
      </c>
      <c r="AF275" s="125" t="s">
        <v>1658</v>
      </c>
      <c r="AG275" s="125" t="s">
        <v>1743</v>
      </c>
      <c r="AH275" s="125" t="s">
        <v>988</v>
      </c>
      <c r="AI275" s="125"/>
      <c r="AJ275" s="128"/>
      <c r="AK275" s="125" t="s">
        <v>2043</v>
      </c>
      <c r="AL275" s="125" t="s">
        <v>2150</v>
      </c>
      <c r="AM275" s="125" t="s">
        <v>716</v>
      </c>
      <c r="AN275" s="128">
        <v>46247</v>
      </c>
      <c r="AO275" s="128">
        <v>46274</v>
      </c>
      <c r="AP275" s="128"/>
      <c r="AQ275" s="128"/>
      <c r="AR275" s="131"/>
      <c r="AS275" s="131"/>
      <c r="AT275" s="126" t="s">
        <v>2378</v>
      </c>
      <c r="AU275" s="132" t="s">
        <v>2707</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84.75" hidden="1" thickBot="1" x14ac:dyDescent="0.4">
      <c r="A276" s="96">
        <f t="shared" si="4"/>
        <v>271</v>
      </c>
      <c r="B276" s="96">
        <v>2025</v>
      </c>
      <c r="C276" s="96" t="s">
        <v>605</v>
      </c>
      <c r="D276" s="96" t="s">
        <v>1021</v>
      </c>
      <c r="E276" s="112" t="s">
        <v>863</v>
      </c>
      <c r="F276" s="96" t="s">
        <v>53</v>
      </c>
      <c r="G276" s="96" t="s">
        <v>503</v>
      </c>
      <c r="H276" s="45" t="s">
        <v>1258</v>
      </c>
      <c r="I276" s="96" t="s">
        <v>1252</v>
      </c>
      <c r="J276" s="96" t="s">
        <v>361</v>
      </c>
      <c r="K276" s="23">
        <v>1932907.48</v>
      </c>
      <c r="L276" s="23">
        <v>1932907.48</v>
      </c>
      <c r="M276" s="23"/>
      <c r="N276" s="23"/>
      <c r="O276" s="23"/>
      <c r="P276" s="23"/>
      <c r="Q276" s="25">
        <f>SUM(PAC!$M276:$P276)</f>
        <v>0</v>
      </c>
      <c r="R276" s="25"/>
      <c r="S276" s="25">
        <f>IF(PAC!$R276&gt;0,PAC!$R276,PAC!$Q276)</f>
        <v>0</v>
      </c>
      <c r="T276" s="25"/>
      <c r="U276" s="113" t="s">
        <v>1594</v>
      </c>
      <c r="V276" s="113"/>
      <c r="W276" s="114"/>
      <c r="X276" s="114" t="s">
        <v>1437</v>
      </c>
      <c r="Y276" s="111" t="s">
        <v>2513</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84.75" hidden="1" thickBot="1" x14ac:dyDescent="0.4">
      <c r="A277" s="96">
        <f t="shared" si="4"/>
        <v>272</v>
      </c>
      <c r="B277" s="122">
        <v>2025</v>
      </c>
      <c r="C277" s="122" t="s">
        <v>605</v>
      </c>
      <c r="D277" s="122" t="s">
        <v>1021</v>
      </c>
      <c r="E277" s="124" t="s">
        <v>864</v>
      </c>
      <c r="F277" s="122" t="s">
        <v>53</v>
      </c>
      <c r="G277" s="122" t="s">
        <v>503</v>
      </c>
      <c r="H277" s="125" t="s">
        <v>1258</v>
      </c>
      <c r="I277" s="122" t="s">
        <v>1252</v>
      </c>
      <c r="J277" s="122" t="s">
        <v>361</v>
      </c>
      <c r="K277" s="36">
        <v>2022941.02</v>
      </c>
      <c r="L277" s="36">
        <v>2022941.02</v>
      </c>
      <c r="M277" s="36"/>
      <c r="N277" s="36"/>
      <c r="O277" s="36"/>
      <c r="P277" s="36"/>
      <c r="Q277" s="25">
        <f>SUM(PAC!$M277:$P277)</f>
        <v>0</v>
      </c>
      <c r="R277" s="38"/>
      <c r="S277" s="25">
        <f>IF(PAC!$R277&gt;0,PAC!$R277,PAC!$Q277)</f>
        <v>0</v>
      </c>
      <c r="T277" s="38"/>
      <c r="U277" s="126" t="s">
        <v>1594</v>
      </c>
      <c r="V277" s="126"/>
      <c r="W277" s="127"/>
      <c r="X277" s="127" t="s">
        <v>1437</v>
      </c>
      <c r="Y277" s="123" t="s">
        <v>2513</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84.75" hidden="1" thickBot="1" x14ac:dyDescent="0.4">
      <c r="A278" s="96">
        <f t="shared" si="4"/>
        <v>273</v>
      </c>
      <c r="B278" s="96">
        <v>2025</v>
      </c>
      <c r="C278" s="96" t="s">
        <v>605</v>
      </c>
      <c r="D278" s="96" t="s">
        <v>1021</v>
      </c>
      <c r="E278" s="112" t="s">
        <v>843</v>
      </c>
      <c r="F278" s="96" t="s">
        <v>53</v>
      </c>
      <c r="G278" s="96" t="s">
        <v>503</v>
      </c>
      <c r="H278" s="45" t="s">
        <v>1258</v>
      </c>
      <c r="I278" s="96" t="s">
        <v>1252</v>
      </c>
      <c r="J278" s="96" t="s">
        <v>361</v>
      </c>
      <c r="K278" s="23">
        <v>2025754.56</v>
      </c>
      <c r="L278" s="23">
        <v>2025754.56</v>
      </c>
      <c r="M278" s="23"/>
      <c r="N278" s="23"/>
      <c r="O278" s="23"/>
      <c r="P278" s="23"/>
      <c r="Q278" s="25">
        <f>SUM(PAC!$M278:$P278)</f>
        <v>0</v>
      </c>
      <c r="R278" s="25"/>
      <c r="S278" s="25">
        <f>IF(PAC!$R278&gt;0,PAC!$R278,PAC!$Q278)</f>
        <v>0</v>
      </c>
      <c r="T278" s="25"/>
      <c r="U278" s="113" t="s">
        <v>1594</v>
      </c>
      <c r="V278" s="113"/>
      <c r="W278" s="114"/>
      <c r="X278" s="114" t="s">
        <v>1437</v>
      </c>
      <c r="Y278" s="111" t="s">
        <v>2513</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84.75" hidden="1" thickBot="1" x14ac:dyDescent="0.4">
      <c r="A279" s="96">
        <f t="shared" si="4"/>
        <v>274</v>
      </c>
      <c r="B279" s="122">
        <v>2025</v>
      </c>
      <c r="C279" s="122" t="s">
        <v>605</v>
      </c>
      <c r="D279" s="122" t="s">
        <v>1021</v>
      </c>
      <c r="E279" s="124" t="s">
        <v>844</v>
      </c>
      <c r="F279" s="122" t="s">
        <v>53</v>
      </c>
      <c r="G279" s="122" t="s">
        <v>503</v>
      </c>
      <c r="H279" s="125" t="s">
        <v>1258</v>
      </c>
      <c r="I279" s="122" t="s">
        <v>1252</v>
      </c>
      <c r="J279" s="122" t="s">
        <v>361</v>
      </c>
      <c r="K279" s="36">
        <v>1983551.34</v>
      </c>
      <c r="L279" s="36">
        <v>1983551.34</v>
      </c>
      <c r="M279" s="36"/>
      <c r="N279" s="36"/>
      <c r="O279" s="36"/>
      <c r="P279" s="36"/>
      <c r="Q279" s="25">
        <f>SUM(PAC!$M279:$P279)</f>
        <v>0</v>
      </c>
      <c r="R279" s="38"/>
      <c r="S279" s="25">
        <f>IF(PAC!$R279&gt;0,PAC!$R279,PAC!$Q279)</f>
        <v>0</v>
      </c>
      <c r="T279" s="38"/>
      <c r="U279" s="126" t="s">
        <v>1594</v>
      </c>
      <c r="V279" s="126"/>
      <c r="W279" s="127"/>
      <c r="X279" s="127" t="s">
        <v>1437</v>
      </c>
      <c r="Y279" s="123" t="s">
        <v>2513</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84.75" hidden="1" thickBot="1" x14ac:dyDescent="0.4">
      <c r="A280" s="96">
        <f t="shared" si="4"/>
        <v>275</v>
      </c>
      <c r="B280" s="96">
        <v>2025</v>
      </c>
      <c r="C280" s="96" t="s">
        <v>605</v>
      </c>
      <c r="D280" s="96" t="s">
        <v>1021</v>
      </c>
      <c r="E280" s="112" t="s">
        <v>845</v>
      </c>
      <c r="F280" s="96" t="s">
        <v>53</v>
      </c>
      <c r="G280" s="96" t="s">
        <v>503</v>
      </c>
      <c r="H280" s="45" t="s">
        <v>1258</v>
      </c>
      <c r="I280" s="96" t="s">
        <v>1252</v>
      </c>
      <c r="J280" s="96" t="s">
        <v>361</v>
      </c>
      <c r="K280" s="23">
        <v>1320960.78</v>
      </c>
      <c r="L280" s="23">
        <v>1320960.78</v>
      </c>
      <c r="M280" s="23"/>
      <c r="N280" s="23"/>
      <c r="O280" s="23"/>
      <c r="P280" s="23"/>
      <c r="Q280" s="25">
        <f>SUM(PAC!$M280:$P280)</f>
        <v>0</v>
      </c>
      <c r="R280" s="25"/>
      <c r="S280" s="25">
        <f>IF(PAC!$R280&gt;0,PAC!$R280,PAC!$Q280)</f>
        <v>0</v>
      </c>
      <c r="T280" s="25"/>
      <c r="U280" s="113" t="s">
        <v>1594</v>
      </c>
      <c r="V280" s="113"/>
      <c r="W280" s="114"/>
      <c r="X280" s="114" t="s">
        <v>1437</v>
      </c>
      <c r="Y280" s="111" t="s">
        <v>2513</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231.75" hidden="1" thickBot="1" x14ac:dyDescent="0.4">
      <c r="A281" s="96">
        <f t="shared" si="4"/>
        <v>276</v>
      </c>
      <c r="B281" s="123">
        <v>2023</v>
      </c>
      <c r="C281" s="122" t="s">
        <v>605</v>
      </c>
      <c r="D281" s="122" t="s">
        <v>1022</v>
      </c>
      <c r="E281" s="124" t="s">
        <v>681</v>
      </c>
      <c r="F281" s="122" t="s">
        <v>49</v>
      </c>
      <c r="G281" s="122" t="s">
        <v>614</v>
      </c>
      <c r="H281" s="125" t="s">
        <v>1261</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1590</v>
      </c>
      <c r="V281" s="126"/>
      <c r="W281" s="127"/>
      <c r="X281" s="127" t="s">
        <v>1436</v>
      </c>
      <c r="Y281" s="123" t="s">
        <v>2507</v>
      </c>
      <c r="Z281" s="128">
        <v>46325</v>
      </c>
      <c r="AA281" s="129">
        <v>0</v>
      </c>
      <c r="AB281" s="124" t="s">
        <v>1483</v>
      </c>
      <c r="AC281" s="124" t="s">
        <v>2696</v>
      </c>
      <c r="AD281" s="128">
        <v>46325</v>
      </c>
      <c r="AE281" s="124" t="s">
        <v>1483</v>
      </c>
      <c r="AF281" s="125"/>
      <c r="AG281" s="125"/>
      <c r="AH281" s="125"/>
      <c r="AI281" s="125"/>
      <c r="AJ281" s="128"/>
      <c r="AK281" s="125" t="s">
        <v>1167</v>
      </c>
      <c r="AL281" s="125"/>
      <c r="AM281" s="125"/>
      <c r="AN281" s="128"/>
      <c r="AO281" s="128"/>
      <c r="AP281" s="128"/>
      <c r="AQ281" s="128"/>
      <c r="AR281" s="131"/>
      <c r="AS281" s="131"/>
      <c r="AT281" s="124" t="s">
        <v>670</v>
      </c>
      <c r="AU281" s="125" t="s">
        <v>1570</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hidden="1" customHeight="1" thickBot="1" x14ac:dyDescent="0.4">
      <c r="A282" s="96">
        <f t="shared" si="4"/>
        <v>277</v>
      </c>
      <c r="B282" s="111">
        <v>2023</v>
      </c>
      <c r="C282" s="96" t="s">
        <v>605</v>
      </c>
      <c r="D282" s="96" t="s">
        <v>1022</v>
      </c>
      <c r="E282" s="112" t="s">
        <v>615</v>
      </c>
      <c r="F282" s="96" t="s">
        <v>49</v>
      </c>
      <c r="G282" s="96" t="s">
        <v>614</v>
      </c>
      <c r="H282" s="45" t="s">
        <v>1261</v>
      </c>
      <c r="I282" s="96" t="s">
        <v>598</v>
      </c>
      <c r="J282" s="96" t="s">
        <v>156</v>
      </c>
      <c r="K282" s="23"/>
      <c r="L282" s="23"/>
      <c r="M282" s="23"/>
      <c r="N282" s="23"/>
      <c r="O282" s="23"/>
      <c r="P282" s="23"/>
      <c r="Q282" s="25">
        <f>SUM(PAC!$M282:$P282)</f>
        <v>0</v>
      </c>
      <c r="R282" s="25"/>
      <c r="S282" s="25">
        <f>IF(PAC!$R282&gt;0,PAC!$R282,PAC!$Q282)</f>
        <v>0</v>
      </c>
      <c r="T282" s="25"/>
      <c r="U282" s="113" t="s">
        <v>1513</v>
      </c>
      <c r="V282" s="113"/>
      <c r="W282" s="114"/>
      <c r="X282" s="114" t="s">
        <v>1437</v>
      </c>
      <c r="Y282" s="111" t="s">
        <v>2508</v>
      </c>
      <c r="Z282" s="95"/>
      <c r="AA282" s="115"/>
      <c r="AB282" s="112" t="s">
        <v>1518</v>
      </c>
      <c r="AC282" s="112" t="s">
        <v>1855</v>
      </c>
      <c r="AD282" s="116"/>
      <c r="AE282" s="112" t="s">
        <v>1854</v>
      </c>
      <c r="AF282" s="45"/>
      <c r="AG282" s="45"/>
      <c r="AH282" s="45"/>
      <c r="AI282" s="45"/>
      <c r="AJ282" s="95"/>
      <c r="AK282" s="45"/>
      <c r="AL282" s="45"/>
      <c r="AM282" s="45"/>
      <c r="AN282" s="95"/>
      <c r="AO282" s="95"/>
      <c r="AP282" s="95"/>
      <c r="AQ282" s="95"/>
      <c r="AR282" s="117"/>
      <c r="AS282" s="117"/>
      <c r="AT282" s="112" t="s">
        <v>679</v>
      </c>
      <c r="AU282" s="45" t="s">
        <v>1420</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hidden="1" customHeight="1" thickBot="1" x14ac:dyDescent="0.4">
      <c r="A283" s="96">
        <f t="shared" si="4"/>
        <v>278</v>
      </c>
      <c r="B283" s="123">
        <v>2023</v>
      </c>
      <c r="C283" s="122" t="s">
        <v>605</v>
      </c>
      <c r="D283" s="122" t="s">
        <v>1022</v>
      </c>
      <c r="E283" s="124" t="s">
        <v>645</v>
      </c>
      <c r="F283" s="122" t="s">
        <v>49</v>
      </c>
      <c r="G283" s="122" t="s">
        <v>614</v>
      </c>
      <c r="H283" s="125" t="s">
        <v>1261</v>
      </c>
      <c r="I283" s="122" t="s">
        <v>598</v>
      </c>
      <c r="J283" s="122" t="s">
        <v>156</v>
      </c>
      <c r="K283" s="36"/>
      <c r="L283" s="36"/>
      <c r="M283" s="36">
        <v>644500000</v>
      </c>
      <c r="N283" s="36"/>
      <c r="O283" s="36"/>
      <c r="P283" s="36"/>
      <c r="Q283" s="25">
        <f>SUM(PAC!$M283:$P283)</f>
        <v>644500000</v>
      </c>
      <c r="R283" s="38"/>
      <c r="S283" s="25">
        <f>IF(PAC!$R283&gt;0,PAC!$R283,PAC!$Q283)</f>
        <v>644500000</v>
      </c>
      <c r="T283" s="38"/>
      <c r="U283" s="126" t="s">
        <v>1590</v>
      </c>
      <c r="V283" s="126"/>
      <c r="W283" s="127">
        <v>48</v>
      </c>
      <c r="X283" s="127" t="s">
        <v>1714</v>
      </c>
      <c r="Y283" s="123" t="s">
        <v>2505</v>
      </c>
      <c r="Z283" s="128"/>
      <c r="AA283" s="129"/>
      <c r="AB283" s="125" t="s">
        <v>1490</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1290</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hidden="1" customHeight="1" thickBot="1" x14ac:dyDescent="0.4">
      <c r="A284" s="96">
        <f t="shared" si="4"/>
        <v>279</v>
      </c>
      <c r="B284" s="111">
        <v>2023</v>
      </c>
      <c r="C284" s="96" t="s">
        <v>605</v>
      </c>
      <c r="D284" s="96" t="s">
        <v>1022</v>
      </c>
      <c r="E284" s="112" t="s">
        <v>457</v>
      </c>
      <c r="F284" s="96" t="s">
        <v>49</v>
      </c>
      <c r="G284" s="96" t="s">
        <v>614</v>
      </c>
      <c r="H284" s="45" t="s">
        <v>1261</v>
      </c>
      <c r="I284" s="96" t="s">
        <v>598</v>
      </c>
      <c r="J284" s="96" t="s">
        <v>399</v>
      </c>
      <c r="K284" s="23"/>
      <c r="L284" s="23"/>
      <c r="M284" s="23"/>
      <c r="N284" s="23"/>
      <c r="O284" s="23"/>
      <c r="P284" s="23"/>
      <c r="Q284" s="25">
        <f>SUM(PAC!$M284:$P284)</f>
        <v>0</v>
      </c>
      <c r="R284" s="25"/>
      <c r="S284" s="25">
        <f>IF(PAC!$R284&gt;0,PAC!$R284,PAC!$Q284)</f>
        <v>0</v>
      </c>
      <c r="T284" s="25"/>
      <c r="U284" s="113" t="s">
        <v>1513</v>
      </c>
      <c r="V284" s="113"/>
      <c r="W284" s="114"/>
      <c r="X284" s="114" t="s">
        <v>1510</v>
      </c>
      <c r="Y284" s="111" t="s">
        <v>2517</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hidden="1" customHeight="1" thickBot="1" x14ac:dyDescent="0.4">
      <c r="A285" s="96">
        <f t="shared" si="4"/>
        <v>280</v>
      </c>
      <c r="B285" s="123">
        <v>2023</v>
      </c>
      <c r="C285" s="122" t="s">
        <v>605</v>
      </c>
      <c r="D285" s="122" t="s">
        <v>1022</v>
      </c>
      <c r="E285" s="124" t="s">
        <v>661</v>
      </c>
      <c r="F285" s="122" t="s">
        <v>49</v>
      </c>
      <c r="G285" s="122" t="s">
        <v>614</v>
      </c>
      <c r="H285" s="125" t="s">
        <v>1261</v>
      </c>
      <c r="I285" s="122" t="s">
        <v>598</v>
      </c>
      <c r="J285" s="122" t="s">
        <v>399</v>
      </c>
      <c r="K285" s="36"/>
      <c r="L285" s="36"/>
      <c r="M285" s="36">
        <v>476700000</v>
      </c>
      <c r="N285" s="36"/>
      <c r="O285" s="36"/>
      <c r="P285" s="36"/>
      <c r="Q285" s="25">
        <f>SUM(PAC!$M285:$P285)</f>
        <v>476700000</v>
      </c>
      <c r="R285" s="38"/>
      <c r="S285" s="25">
        <f>IF(PAC!$R285&gt;0,PAC!$R285,PAC!$Q285)</f>
        <v>476700000</v>
      </c>
      <c r="T285" s="38"/>
      <c r="U285" s="126" t="s">
        <v>1590</v>
      </c>
      <c r="V285" s="126"/>
      <c r="W285" s="127">
        <v>48</v>
      </c>
      <c r="X285" s="127" t="s">
        <v>1714</v>
      </c>
      <c r="Y285" s="123" t="s">
        <v>2505</v>
      </c>
      <c r="Z285" s="128"/>
      <c r="AA285" s="129"/>
      <c r="AB285" s="125" t="s">
        <v>1519</v>
      </c>
      <c r="AC285" s="125" t="s">
        <v>1873</v>
      </c>
      <c r="AD285" s="130"/>
      <c r="AE285" s="124" t="s">
        <v>1324</v>
      </c>
      <c r="AF285" s="125"/>
      <c r="AG285" s="125"/>
      <c r="AH285" s="125"/>
      <c r="AI285" s="125"/>
      <c r="AJ285" s="128"/>
      <c r="AK285" s="125"/>
      <c r="AL285" s="125"/>
      <c r="AM285" s="125"/>
      <c r="AN285" s="128"/>
      <c r="AO285" s="128"/>
      <c r="AP285" s="128"/>
      <c r="AQ285" s="128"/>
      <c r="AR285" s="131"/>
      <c r="AS285" s="131"/>
      <c r="AT285" s="124" t="s">
        <v>671</v>
      </c>
      <c r="AU285" s="132" t="s">
        <v>2202</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hidden="1" customHeight="1" thickBot="1" x14ac:dyDescent="0.4">
      <c r="A286" s="96">
        <f t="shared" si="4"/>
        <v>281</v>
      </c>
      <c r="B286" s="111">
        <v>2023</v>
      </c>
      <c r="C286" s="96" t="s">
        <v>605</v>
      </c>
      <c r="D286" s="96" t="s">
        <v>1022</v>
      </c>
      <c r="E286" s="112" t="s">
        <v>458</v>
      </c>
      <c r="F286" s="96" t="s">
        <v>49</v>
      </c>
      <c r="G286" s="96" t="s">
        <v>614</v>
      </c>
      <c r="H286" s="45" t="s">
        <v>1261</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1590</v>
      </c>
      <c r="V286" s="113"/>
      <c r="W286" s="114">
        <v>12</v>
      </c>
      <c r="X286" s="114" t="s">
        <v>1714</v>
      </c>
      <c r="Y286" s="111" t="s">
        <v>2505</v>
      </c>
      <c r="Z286" s="95"/>
      <c r="AA286" s="115">
        <v>2</v>
      </c>
      <c r="AB286" s="45" t="s">
        <v>1490</v>
      </c>
      <c r="AC286" s="45" t="s">
        <v>1872</v>
      </c>
      <c r="AD286" s="116"/>
      <c r="AE286" s="112" t="s">
        <v>1635</v>
      </c>
      <c r="AF286" s="45"/>
      <c r="AG286" s="45"/>
      <c r="AH286" s="45"/>
      <c r="AI286" s="45"/>
      <c r="AJ286" s="95"/>
      <c r="AK286" s="45"/>
      <c r="AL286" s="45"/>
      <c r="AM286" s="45"/>
      <c r="AN286" s="95"/>
      <c r="AO286" s="95"/>
      <c r="AP286" s="95"/>
      <c r="AQ286" s="95"/>
      <c r="AR286" s="117"/>
      <c r="AS286" s="117"/>
      <c r="AT286" s="112" t="s">
        <v>1017</v>
      </c>
      <c r="AU286" s="118" t="s">
        <v>2203</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hidden="1" customHeight="1" thickBot="1" x14ac:dyDescent="0.4">
      <c r="A287" s="96">
        <f t="shared" si="4"/>
        <v>282</v>
      </c>
      <c r="B287" s="123">
        <v>2023</v>
      </c>
      <c r="C287" s="122" t="s">
        <v>610</v>
      </c>
      <c r="D287" s="122" t="s">
        <v>1022</v>
      </c>
      <c r="E287" s="124" t="s">
        <v>459</v>
      </c>
      <c r="F287" s="122" t="s">
        <v>49</v>
      </c>
      <c r="G287" s="122" t="s">
        <v>614</v>
      </c>
      <c r="H287" s="125" t="s">
        <v>1261</v>
      </c>
      <c r="I287" s="122" t="s">
        <v>598</v>
      </c>
      <c r="J287" s="122" t="s">
        <v>260</v>
      </c>
      <c r="K287" s="36"/>
      <c r="L287" s="36"/>
      <c r="M287" s="36"/>
      <c r="N287" s="36"/>
      <c r="O287" s="36"/>
      <c r="P287" s="36"/>
      <c r="Q287" s="25">
        <f>SUM(PAC!$M287:$P287)</f>
        <v>0</v>
      </c>
      <c r="R287" s="38"/>
      <c r="S287" s="25">
        <f>IF(PAC!$R287&gt;0,PAC!$R287,PAC!$Q287)</f>
        <v>0</v>
      </c>
      <c r="T287" s="38"/>
      <c r="U287" s="126" t="s">
        <v>1513</v>
      </c>
      <c r="V287" s="126"/>
      <c r="W287" s="127"/>
      <c r="X287" s="127" t="s">
        <v>1510</v>
      </c>
      <c r="Y287" s="123" t="s">
        <v>2504</v>
      </c>
      <c r="Z287" s="128"/>
      <c r="AA287" s="129"/>
      <c r="AB287" s="125"/>
      <c r="AC287" s="124" t="s">
        <v>2699</v>
      </c>
      <c r="AD287" s="130"/>
      <c r="AE287" s="124" t="s">
        <v>1520</v>
      </c>
      <c r="AF287" s="125"/>
      <c r="AG287" s="125"/>
      <c r="AH287" s="125"/>
      <c r="AI287" s="125"/>
      <c r="AJ287" s="128"/>
      <c r="AK287" s="125"/>
      <c r="AL287" s="125"/>
      <c r="AM287" s="125"/>
      <c r="AN287" s="128"/>
      <c r="AO287" s="128"/>
      <c r="AP287" s="128"/>
      <c r="AQ287" s="128"/>
      <c r="AR287" s="131"/>
      <c r="AS287" s="131"/>
      <c r="AT287" s="124" t="s">
        <v>1329</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hidden="1" customHeight="1" thickBot="1" x14ac:dyDescent="0.4">
      <c r="A288" s="96">
        <f t="shared" si="4"/>
        <v>283</v>
      </c>
      <c r="B288" s="111">
        <v>2023</v>
      </c>
      <c r="C288" s="96" t="s">
        <v>605</v>
      </c>
      <c r="D288" s="96" t="s">
        <v>1022</v>
      </c>
      <c r="E288" s="112" t="s">
        <v>459</v>
      </c>
      <c r="F288" s="96" t="s">
        <v>49</v>
      </c>
      <c r="G288" s="96" t="s">
        <v>614</v>
      </c>
      <c r="H288" s="45" t="s">
        <v>1261</v>
      </c>
      <c r="I288" s="96" t="s">
        <v>598</v>
      </c>
      <c r="J288" s="96" t="s">
        <v>260</v>
      </c>
      <c r="K288" s="23"/>
      <c r="L288" s="23"/>
      <c r="M288" s="23">
        <v>250000000</v>
      </c>
      <c r="N288" s="23"/>
      <c r="O288" s="23"/>
      <c r="P288" s="23"/>
      <c r="Q288" s="25">
        <f>SUM(PAC!$M288:$P288)</f>
        <v>250000000</v>
      </c>
      <c r="R288" s="25"/>
      <c r="S288" s="25">
        <f>IF(PAC!$R288&gt;0,PAC!$R288,PAC!$Q288)</f>
        <v>250000000</v>
      </c>
      <c r="T288" s="25"/>
      <c r="U288" s="113" t="s">
        <v>1590</v>
      </c>
      <c r="V288" s="113"/>
      <c r="W288" s="114"/>
      <c r="X288" s="114" t="s">
        <v>1437</v>
      </c>
      <c r="Y288" s="111" t="s">
        <v>2508</v>
      </c>
      <c r="Z288" s="95"/>
      <c r="AA288" s="115"/>
      <c r="AB288" s="45" t="s">
        <v>1477</v>
      </c>
      <c r="AC288" s="134" t="s">
        <v>1105</v>
      </c>
      <c r="AD288" s="116"/>
      <c r="AE288" s="134" t="s">
        <v>1520</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hidden="1" customHeight="1" thickBot="1" x14ac:dyDescent="0.4">
      <c r="A289" s="96">
        <f t="shared" si="4"/>
        <v>284</v>
      </c>
      <c r="B289" s="123">
        <v>2023</v>
      </c>
      <c r="C289" s="122" t="s">
        <v>610</v>
      </c>
      <c r="D289" s="122" t="s">
        <v>1022</v>
      </c>
      <c r="E289" s="124" t="s">
        <v>460</v>
      </c>
      <c r="F289" s="122" t="s">
        <v>49</v>
      </c>
      <c r="G289" s="122" t="s">
        <v>614</v>
      </c>
      <c r="H289" s="125" t="s">
        <v>1261</v>
      </c>
      <c r="I289" s="122" t="s">
        <v>599</v>
      </c>
      <c r="J289" s="122" t="s">
        <v>153</v>
      </c>
      <c r="K289" s="36"/>
      <c r="L289" s="36"/>
      <c r="M289" s="36">
        <v>11100000</v>
      </c>
      <c r="N289" s="36"/>
      <c r="O289" s="36"/>
      <c r="P289" s="36"/>
      <c r="Q289" s="25">
        <f>SUM(PAC!$M289:$P289)</f>
        <v>11100000</v>
      </c>
      <c r="R289" s="38"/>
      <c r="S289" s="25">
        <f>IF(PAC!$R289&gt;0,PAC!$R289,PAC!$Q289)</f>
        <v>11100000</v>
      </c>
      <c r="T289" s="38"/>
      <c r="U289" s="126" t="s">
        <v>1590</v>
      </c>
      <c r="V289" s="126"/>
      <c r="W289" s="127"/>
      <c r="X289" s="127" t="s">
        <v>1437</v>
      </c>
      <c r="Y289" s="123" t="s">
        <v>2520</v>
      </c>
      <c r="Z289" s="128"/>
      <c r="AA289" s="129"/>
      <c r="AB289" s="125"/>
      <c r="AC289" s="124" t="s">
        <v>2204</v>
      </c>
      <c r="AD289" s="130"/>
      <c r="AE289" s="124" t="s">
        <v>1517</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hidden="1" customHeight="1" thickBot="1" x14ac:dyDescent="0.4">
      <c r="A290" s="96">
        <f t="shared" si="4"/>
        <v>285</v>
      </c>
      <c r="B290" s="111">
        <v>2023</v>
      </c>
      <c r="C290" s="96" t="s">
        <v>610</v>
      </c>
      <c r="D290" s="96" t="s">
        <v>1022</v>
      </c>
      <c r="E290" s="112" t="s">
        <v>1325</v>
      </c>
      <c r="F290" s="96" t="s">
        <v>49</v>
      </c>
      <c r="G290" s="96" t="s">
        <v>614</v>
      </c>
      <c r="H290" s="45" t="s">
        <v>1261</v>
      </c>
      <c r="I290" s="96" t="s">
        <v>599</v>
      </c>
      <c r="J290" s="96" t="s">
        <v>449</v>
      </c>
      <c r="K290" s="23"/>
      <c r="L290" s="23"/>
      <c r="M290" s="23">
        <v>5000000</v>
      </c>
      <c r="N290" s="23"/>
      <c r="O290" s="23"/>
      <c r="P290" s="23"/>
      <c r="Q290" s="25">
        <f>SUM(PAC!$M290:$P290)</f>
        <v>5000000</v>
      </c>
      <c r="R290" s="25"/>
      <c r="S290" s="25">
        <f>IF(PAC!$R290&gt;0,PAC!$R290,PAC!$Q290)</f>
        <v>5000000</v>
      </c>
      <c r="T290" s="25"/>
      <c r="U290" s="113" t="s">
        <v>1590</v>
      </c>
      <c r="V290" s="113"/>
      <c r="W290" s="114"/>
      <c r="X290" s="114" t="s">
        <v>1437</v>
      </c>
      <c r="Y290" s="111" t="s">
        <v>2520</v>
      </c>
      <c r="Z290" s="95"/>
      <c r="AA290" s="115"/>
      <c r="AB290" s="45"/>
      <c r="AC290" s="112" t="s">
        <v>2205</v>
      </c>
      <c r="AD290" s="116"/>
      <c r="AE290" s="112" t="s">
        <v>2175</v>
      </c>
      <c r="AF290" s="45"/>
      <c r="AG290" s="45"/>
      <c r="AH290" s="45"/>
      <c r="AI290" s="45"/>
      <c r="AJ290" s="95"/>
      <c r="AK290" s="45"/>
      <c r="AL290" s="45"/>
      <c r="AM290" s="45"/>
      <c r="AN290" s="95"/>
      <c r="AO290" s="95"/>
      <c r="AP290" s="95"/>
      <c r="AQ290" s="95"/>
      <c r="AR290" s="117"/>
      <c r="AS290" s="117"/>
      <c r="AT290" s="112" t="s">
        <v>2206</v>
      </c>
      <c r="AU290" s="45" t="s">
        <v>1326</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hidden="1" customHeight="1" thickBot="1" x14ac:dyDescent="0.4">
      <c r="A291" s="96">
        <f t="shared" si="4"/>
        <v>286</v>
      </c>
      <c r="B291" s="123">
        <v>2023</v>
      </c>
      <c r="C291" s="122" t="s">
        <v>605</v>
      </c>
      <c r="D291" s="122" t="s">
        <v>1022</v>
      </c>
      <c r="E291" s="124" t="s">
        <v>453</v>
      </c>
      <c r="F291" s="122" t="s">
        <v>49</v>
      </c>
      <c r="G291" s="122" t="s">
        <v>614</v>
      </c>
      <c r="H291" s="125" t="s">
        <v>1262</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1837</v>
      </c>
      <c r="W291" s="127">
        <v>18</v>
      </c>
      <c r="X291" s="127" t="s">
        <v>1437</v>
      </c>
      <c r="Y291" s="123" t="s">
        <v>2508</v>
      </c>
      <c r="Z291" s="128"/>
      <c r="AA291" s="129">
        <v>0</v>
      </c>
      <c r="AB291" s="125" t="s">
        <v>1500</v>
      </c>
      <c r="AC291" s="135" t="s">
        <v>1853</v>
      </c>
      <c r="AD291" s="130"/>
      <c r="AE291" s="124" t="s">
        <v>1323</v>
      </c>
      <c r="AF291" s="125"/>
      <c r="AG291" s="125"/>
      <c r="AH291" s="125"/>
      <c r="AI291" s="125"/>
      <c r="AJ291" s="128"/>
      <c r="AK291" s="125" t="s">
        <v>1166</v>
      </c>
      <c r="AL291" s="125"/>
      <c r="AM291" s="125"/>
      <c r="AN291" s="128"/>
      <c r="AO291" s="128"/>
      <c r="AP291" s="128"/>
      <c r="AQ291" s="128"/>
      <c r="AR291" s="131"/>
      <c r="AS291" s="131"/>
      <c r="AT291" s="124" t="s">
        <v>1025</v>
      </c>
      <c r="AU291" s="132" t="s">
        <v>2530</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hidden="1" customHeight="1" thickBot="1" x14ac:dyDescent="0.4">
      <c r="A292" s="96">
        <f t="shared" si="4"/>
        <v>287</v>
      </c>
      <c r="B292" s="111">
        <v>2023</v>
      </c>
      <c r="C292" s="96" t="s">
        <v>605</v>
      </c>
      <c r="D292" s="96" t="s">
        <v>1022</v>
      </c>
      <c r="E292" s="112" t="s">
        <v>2342</v>
      </c>
      <c r="F292" s="96" t="s">
        <v>49</v>
      </c>
      <c r="G292" s="96" t="s">
        <v>614</v>
      </c>
      <c r="H292" s="45" t="s">
        <v>1262</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1837</v>
      </c>
      <c r="W292" s="114"/>
      <c r="X292" s="114" t="s">
        <v>1437</v>
      </c>
      <c r="Y292" s="111" t="s">
        <v>2516</v>
      </c>
      <c r="Z292" s="95"/>
      <c r="AA292" s="115">
        <v>57</v>
      </c>
      <c r="AB292" s="45" t="s">
        <v>1500</v>
      </c>
      <c r="AC292" s="134" t="s">
        <v>2531</v>
      </c>
      <c r="AD292" s="116">
        <v>46264</v>
      </c>
      <c r="AE292" s="112" t="s">
        <v>2068</v>
      </c>
      <c r="AF292" s="45"/>
      <c r="AG292" s="45"/>
      <c r="AH292" s="45"/>
      <c r="AI292" s="45"/>
      <c r="AJ292" s="95"/>
      <c r="AK292" s="45"/>
      <c r="AL292" s="45"/>
      <c r="AM292" s="45"/>
      <c r="AN292" s="95"/>
      <c r="AO292" s="95"/>
      <c r="AP292" s="95"/>
      <c r="AQ292" s="95"/>
      <c r="AR292" s="117"/>
      <c r="AS292" s="117"/>
      <c r="AT292" s="112"/>
      <c r="AU292" s="45" t="s">
        <v>1759</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hidden="1" customHeight="1" thickBot="1" x14ac:dyDescent="0.4">
      <c r="A293" s="96">
        <f t="shared" si="4"/>
        <v>288</v>
      </c>
      <c r="B293" s="123">
        <v>2023</v>
      </c>
      <c r="C293" s="122" t="s">
        <v>605</v>
      </c>
      <c r="D293" s="122" t="s">
        <v>1022</v>
      </c>
      <c r="E293" s="124" t="s">
        <v>2597</v>
      </c>
      <c r="F293" s="122" t="s">
        <v>49</v>
      </c>
      <c r="G293" s="122" t="s">
        <v>1035</v>
      </c>
      <c r="H293" s="125" t="s">
        <v>1261</v>
      </c>
      <c r="I293" s="122" t="s">
        <v>597</v>
      </c>
      <c r="J293" s="122" t="s">
        <v>90</v>
      </c>
      <c r="K293" s="36"/>
      <c r="L293" s="36"/>
      <c r="M293" s="36">
        <v>365200000</v>
      </c>
      <c r="N293" s="36"/>
      <c r="O293" s="36"/>
      <c r="P293" s="36"/>
      <c r="Q293" s="25">
        <f>SUM(PAC!$M293:$P293)</f>
        <v>365200000</v>
      </c>
      <c r="R293" s="38"/>
      <c r="S293" s="25">
        <f>IF(PAC!$R293&gt;0,PAC!$R293,PAC!$Q293)</f>
        <v>365200000</v>
      </c>
      <c r="T293" s="38"/>
      <c r="U293" s="126" t="s">
        <v>1582</v>
      </c>
      <c r="V293" s="126"/>
      <c r="W293" s="127">
        <v>26</v>
      </c>
      <c r="X293" s="127" t="s">
        <v>1714</v>
      </c>
      <c r="Y293" s="123" t="s">
        <v>2505</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hidden="1" customHeight="1" thickBot="1" x14ac:dyDescent="0.4">
      <c r="A294" s="96">
        <f t="shared" si="4"/>
        <v>289</v>
      </c>
      <c r="B294" s="96">
        <v>2025</v>
      </c>
      <c r="C294" s="96" t="s">
        <v>605</v>
      </c>
      <c r="D294" s="96" t="s">
        <v>1022</v>
      </c>
      <c r="E294" s="97" t="s">
        <v>2008</v>
      </c>
      <c r="F294" s="45" t="s">
        <v>49</v>
      </c>
      <c r="G294" s="45" t="s">
        <v>1035</v>
      </c>
      <c r="H294" s="96" t="s">
        <v>1261</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2012</v>
      </c>
      <c r="U294" s="113" t="s">
        <v>1582</v>
      </c>
      <c r="V294" s="113"/>
      <c r="W294" s="114">
        <v>38</v>
      </c>
      <c r="X294" s="114" t="s">
        <v>1714</v>
      </c>
      <c r="Y294" s="111" t="s">
        <v>2505</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2013</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hidden="1" customHeight="1" thickBot="1" x14ac:dyDescent="0.4">
      <c r="A295" s="96">
        <f t="shared" si="4"/>
        <v>290</v>
      </c>
      <c r="B295" s="122">
        <v>2025</v>
      </c>
      <c r="C295" s="122" t="s">
        <v>605</v>
      </c>
      <c r="D295" s="122" t="s">
        <v>1022</v>
      </c>
      <c r="E295" s="140" t="s">
        <v>2009</v>
      </c>
      <c r="F295" s="125" t="s">
        <v>49</v>
      </c>
      <c r="G295" s="125" t="s">
        <v>1035</v>
      </c>
      <c r="H295" s="122" t="s">
        <v>1261</v>
      </c>
      <c r="I295" s="122" t="s">
        <v>597</v>
      </c>
      <c r="J295" s="122" t="s">
        <v>396</v>
      </c>
      <c r="K295" s="36"/>
      <c r="L295" s="36"/>
      <c r="M295" s="36"/>
      <c r="N295" s="36"/>
      <c r="O295" s="36"/>
      <c r="P295" s="36"/>
      <c r="Q295" s="25">
        <f>SUM(PAC!$M295:$P295)</f>
        <v>0</v>
      </c>
      <c r="R295" s="38"/>
      <c r="S295" s="25">
        <f>IF(PAC!$R295&gt;0,PAC!$R295,PAC!$Q295)</f>
        <v>0</v>
      </c>
      <c r="T295" s="38" t="s">
        <v>2598</v>
      </c>
      <c r="U295" s="126" t="s">
        <v>1582</v>
      </c>
      <c r="V295" s="126"/>
      <c r="W295" s="127">
        <v>60</v>
      </c>
      <c r="X295" s="127" t="s">
        <v>1714</v>
      </c>
      <c r="Y295" s="123" t="s">
        <v>2505</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2014</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hidden="1" customHeight="1" thickBot="1" x14ac:dyDescent="0.4">
      <c r="A296" s="96">
        <f t="shared" si="4"/>
        <v>291</v>
      </c>
      <c r="B296" s="96">
        <v>2025</v>
      </c>
      <c r="C296" s="96" t="s">
        <v>605</v>
      </c>
      <c r="D296" s="96" t="s">
        <v>1022</v>
      </c>
      <c r="E296" s="97" t="s">
        <v>2010</v>
      </c>
      <c r="F296" s="45" t="s">
        <v>49</v>
      </c>
      <c r="G296" s="45" t="s">
        <v>1035</v>
      </c>
      <c r="H296" s="96" t="s">
        <v>1261</v>
      </c>
      <c r="I296" s="96" t="s">
        <v>597</v>
      </c>
      <c r="J296" s="96" t="s">
        <v>396</v>
      </c>
      <c r="K296" s="23"/>
      <c r="L296" s="23"/>
      <c r="M296" s="23"/>
      <c r="N296" s="23"/>
      <c r="O296" s="23"/>
      <c r="P296" s="23"/>
      <c r="Q296" s="25">
        <f>SUM(PAC!$M296:$P296)</f>
        <v>0</v>
      </c>
      <c r="R296" s="25"/>
      <c r="S296" s="25">
        <f>IF(PAC!$R296&gt;0,PAC!$R296,PAC!$Q296)</f>
        <v>0</v>
      </c>
      <c r="T296" s="25"/>
      <c r="U296" s="113" t="s">
        <v>1513</v>
      </c>
      <c r="V296" s="113"/>
      <c r="W296" s="114"/>
      <c r="X296" s="114" t="s">
        <v>1437</v>
      </c>
      <c r="Y296" s="111" t="s">
        <v>2516</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2015</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hidden="1" customHeight="1" thickBot="1" x14ac:dyDescent="0.4">
      <c r="A297" s="96">
        <f t="shared" si="4"/>
        <v>292</v>
      </c>
      <c r="B297" s="96">
        <v>2025</v>
      </c>
      <c r="C297" s="96" t="s">
        <v>605</v>
      </c>
      <c r="D297" s="96" t="s">
        <v>1022</v>
      </c>
      <c r="E297" s="97" t="s">
        <v>2011</v>
      </c>
      <c r="F297" s="45" t="s">
        <v>49</v>
      </c>
      <c r="G297" s="45" t="s">
        <v>1035</v>
      </c>
      <c r="H297" s="96" t="s">
        <v>1261</v>
      </c>
      <c r="I297" s="96" t="s">
        <v>597</v>
      </c>
      <c r="J297" s="96" t="s">
        <v>63</v>
      </c>
      <c r="K297" s="23"/>
      <c r="L297" s="23"/>
      <c r="M297" s="23"/>
      <c r="N297" s="23"/>
      <c r="O297" s="23"/>
      <c r="P297" s="23"/>
      <c r="Q297" s="25">
        <f>SUM(PAC!$M297:$P297)</f>
        <v>0</v>
      </c>
      <c r="R297" s="25"/>
      <c r="S297" s="25">
        <f>IF(PAC!$R297&gt;0,PAC!$R297,PAC!$Q297)</f>
        <v>0</v>
      </c>
      <c r="T297" s="25"/>
      <c r="U297" s="113" t="s">
        <v>1513</v>
      </c>
      <c r="V297" s="113"/>
      <c r="W297" s="114"/>
      <c r="X297" s="114" t="s">
        <v>1437</v>
      </c>
      <c r="Y297" s="111" t="s">
        <v>2508</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2599</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hidden="1" customHeight="1" thickBot="1" x14ac:dyDescent="0.4">
      <c r="A298" s="96">
        <f t="shared" si="4"/>
        <v>293</v>
      </c>
      <c r="B298" s="123">
        <v>2023</v>
      </c>
      <c r="C298" s="122" t="s">
        <v>605</v>
      </c>
      <c r="D298" s="122" t="s">
        <v>1022</v>
      </c>
      <c r="E298" s="124" t="s">
        <v>682</v>
      </c>
      <c r="F298" s="122" t="s">
        <v>56</v>
      </c>
      <c r="G298" s="122" t="s">
        <v>665</v>
      </c>
      <c r="H298" s="125" t="s">
        <v>1259</v>
      </c>
      <c r="I298" s="122" t="s">
        <v>1252</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2363</v>
      </c>
      <c r="U298" s="126" t="s">
        <v>1592</v>
      </c>
      <c r="V298" s="126"/>
      <c r="W298" s="127">
        <v>18</v>
      </c>
      <c r="X298" s="127" t="s">
        <v>1510</v>
      </c>
      <c r="Y298" s="123" t="s">
        <v>2517</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1980</v>
      </c>
      <c r="AU298" s="125" t="s">
        <v>1880</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hidden="1" customHeight="1" thickBot="1" x14ac:dyDescent="0.4">
      <c r="A299" s="96">
        <f t="shared" si="4"/>
        <v>294</v>
      </c>
      <c r="B299" s="111">
        <v>2023</v>
      </c>
      <c r="C299" s="96" t="s">
        <v>605</v>
      </c>
      <c r="D299" s="96" t="s">
        <v>1022</v>
      </c>
      <c r="E299" s="112" t="s">
        <v>682</v>
      </c>
      <c r="F299" s="96" t="s">
        <v>56</v>
      </c>
      <c r="G299" s="96" t="s">
        <v>665</v>
      </c>
      <c r="H299" s="45" t="s">
        <v>1259</v>
      </c>
      <c r="I299" s="96" t="s">
        <v>1252</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1621</v>
      </c>
      <c r="U299" s="113" t="s">
        <v>1592</v>
      </c>
      <c r="V299" s="113"/>
      <c r="W299" s="114">
        <v>18</v>
      </c>
      <c r="X299" s="114" t="s">
        <v>1714</v>
      </c>
      <c r="Y299" s="111" t="s">
        <v>2505</v>
      </c>
      <c r="Z299" s="117">
        <v>46295</v>
      </c>
      <c r="AA299" s="115">
        <v>84.2</v>
      </c>
      <c r="AB299" s="45" t="s">
        <v>1490</v>
      </c>
      <c r="AC299" s="115" t="s">
        <v>1512</v>
      </c>
      <c r="AD299" s="116"/>
      <c r="AE299" s="112" t="s">
        <v>685</v>
      </c>
      <c r="AF299" s="45" t="s">
        <v>683</v>
      </c>
      <c r="AG299" s="45" t="s">
        <v>1031</v>
      </c>
      <c r="AH299" s="45" t="s">
        <v>988</v>
      </c>
      <c r="AI299" s="45"/>
      <c r="AJ299" s="95"/>
      <c r="AK299" s="45" t="s">
        <v>1114</v>
      </c>
      <c r="AL299" s="45" t="s">
        <v>2069</v>
      </c>
      <c r="AM299" s="45"/>
      <c r="AN299" s="95">
        <v>45267</v>
      </c>
      <c r="AO299" s="95">
        <v>45342</v>
      </c>
      <c r="AP299" s="95">
        <v>45400</v>
      </c>
      <c r="AQ299" s="95">
        <v>45404</v>
      </c>
      <c r="AR299" s="117">
        <v>45954</v>
      </c>
      <c r="AS299" s="117">
        <v>46295</v>
      </c>
      <c r="AT299" s="112" t="s">
        <v>1881</v>
      </c>
      <c r="AU299" s="115" t="s">
        <v>1882</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378.75" hidden="1" thickBot="1" x14ac:dyDescent="0.4">
      <c r="A300" s="96">
        <f t="shared" si="4"/>
        <v>295</v>
      </c>
      <c r="B300" s="122">
        <v>2025</v>
      </c>
      <c r="C300" s="122" t="s">
        <v>605</v>
      </c>
      <c r="D300" s="122" t="s">
        <v>1021</v>
      </c>
      <c r="E300" s="124" t="s">
        <v>1134</v>
      </c>
      <c r="F300" s="122" t="s">
        <v>56</v>
      </c>
      <c r="G300" s="122" t="s">
        <v>665</v>
      </c>
      <c r="H300" s="125" t="s">
        <v>1259</v>
      </c>
      <c r="I300" s="122" t="s">
        <v>1252</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1622</v>
      </c>
      <c r="U300" s="126" t="s">
        <v>1582</v>
      </c>
      <c r="V300" s="126"/>
      <c r="W300" s="127">
        <v>18</v>
      </c>
      <c r="X300" s="127" t="s">
        <v>1437</v>
      </c>
      <c r="Y300" s="123" t="s">
        <v>2505</v>
      </c>
      <c r="Z300" s="128"/>
      <c r="AA300" s="129">
        <v>35</v>
      </c>
      <c r="AB300" s="125" t="s">
        <v>1473</v>
      </c>
      <c r="AC300" s="125" t="s">
        <v>1838</v>
      </c>
      <c r="AD300" s="130"/>
      <c r="AE300" s="124" t="s">
        <v>1839</v>
      </c>
      <c r="AF300" s="125" t="s">
        <v>2181</v>
      </c>
      <c r="AG300" s="125"/>
      <c r="AH300" s="125"/>
      <c r="AI300" s="125"/>
      <c r="AJ300" s="128"/>
      <c r="AK300" s="125" t="s">
        <v>1161</v>
      </c>
      <c r="AL300" s="125" t="s">
        <v>1136</v>
      </c>
      <c r="AM300" s="125"/>
      <c r="AN300" s="128">
        <v>45752</v>
      </c>
      <c r="AO300" s="128">
        <v>45825</v>
      </c>
      <c r="AP300" s="128">
        <v>45903</v>
      </c>
      <c r="AQ300" s="128">
        <v>45908</v>
      </c>
      <c r="AR300" s="131">
        <v>46456</v>
      </c>
      <c r="AS300" s="131">
        <v>46456</v>
      </c>
      <c r="AT300" s="124" t="s">
        <v>2065</v>
      </c>
      <c r="AU300" s="125" t="s">
        <v>1883</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hidden="1" customHeight="1" thickBot="1" x14ac:dyDescent="0.4">
      <c r="A301" s="96">
        <f t="shared" si="4"/>
        <v>296</v>
      </c>
      <c r="B301" s="96">
        <v>2025</v>
      </c>
      <c r="C301" s="96" t="s">
        <v>605</v>
      </c>
      <c r="D301" s="96" t="s">
        <v>1021</v>
      </c>
      <c r="E301" s="112" t="s">
        <v>1005</v>
      </c>
      <c r="F301" s="96" t="s">
        <v>51</v>
      </c>
      <c r="G301" s="96" t="s">
        <v>970</v>
      </c>
      <c r="H301" s="45" t="s">
        <v>1258</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1594</v>
      </c>
      <c r="V301" s="113"/>
      <c r="W301" s="114">
        <v>18</v>
      </c>
      <c r="X301" s="114" t="s">
        <v>1437</v>
      </c>
      <c r="Y301" s="111" t="s">
        <v>2515</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1299</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hidden="1" customHeight="1" thickBot="1" x14ac:dyDescent="0.4">
      <c r="A302" s="96">
        <f t="shared" si="4"/>
        <v>297</v>
      </c>
      <c r="B302" s="122">
        <v>2025</v>
      </c>
      <c r="C302" s="122" t="s">
        <v>605</v>
      </c>
      <c r="D302" s="122" t="s">
        <v>1021</v>
      </c>
      <c r="E302" s="124" t="s">
        <v>1002</v>
      </c>
      <c r="F302" s="122" t="s">
        <v>51</v>
      </c>
      <c r="G302" s="122" t="s">
        <v>970</v>
      </c>
      <c r="H302" s="125" t="s">
        <v>1258</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1594</v>
      </c>
      <c r="V302" s="126"/>
      <c r="W302" s="127">
        <v>18</v>
      </c>
      <c r="X302" s="127" t="s">
        <v>1437</v>
      </c>
      <c r="Y302" s="123" t="s">
        <v>2515</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1299</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hidden="1" customHeight="1" thickBot="1" x14ac:dyDescent="0.4">
      <c r="A303" s="96">
        <f t="shared" si="4"/>
        <v>298</v>
      </c>
      <c r="B303" s="96">
        <v>2025</v>
      </c>
      <c r="C303" s="96" t="s">
        <v>605</v>
      </c>
      <c r="D303" s="96" t="s">
        <v>1021</v>
      </c>
      <c r="E303" s="112" t="s">
        <v>1003</v>
      </c>
      <c r="F303" s="96" t="s">
        <v>51</v>
      </c>
      <c r="G303" s="96" t="s">
        <v>970</v>
      </c>
      <c r="H303" s="45" t="s">
        <v>1258</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1594</v>
      </c>
      <c r="V303" s="113"/>
      <c r="W303" s="114">
        <v>18</v>
      </c>
      <c r="X303" s="114" t="s">
        <v>1437</v>
      </c>
      <c r="Y303" s="111" t="s">
        <v>2515</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1299</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hidden="1" customHeight="1" thickBot="1" x14ac:dyDescent="0.4">
      <c r="A304" s="96">
        <f t="shared" si="4"/>
        <v>299</v>
      </c>
      <c r="B304" s="123">
        <v>2023</v>
      </c>
      <c r="C304" s="122" t="s">
        <v>605</v>
      </c>
      <c r="D304" s="122" t="s">
        <v>1021</v>
      </c>
      <c r="E304" s="124" t="s">
        <v>480</v>
      </c>
      <c r="F304" s="122" t="s">
        <v>56</v>
      </c>
      <c r="G304" s="122" t="s">
        <v>506</v>
      </c>
      <c r="H304" s="125" t="s">
        <v>1259</v>
      </c>
      <c r="I304" s="122" t="s">
        <v>1252</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1623</v>
      </c>
      <c r="U304" s="126" t="s">
        <v>1584</v>
      </c>
      <c r="V304" s="126"/>
      <c r="W304" s="127">
        <v>18</v>
      </c>
      <c r="X304" s="127" t="s">
        <v>1714</v>
      </c>
      <c r="Y304" s="123" t="s">
        <v>2505</v>
      </c>
      <c r="Z304" s="128">
        <v>46403</v>
      </c>
      <c r="AA304" s="129">
        <v>14</v>
      </c>
      <c r="AB304" s="125" t="s">
        <v>1490</v>
      </c>
      <c r="AC304" s="125" t="s">
        <v>1512</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1906</v>
      </c>
      <c r="AU304" s="125" t="s">
        <v>1905</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hidden="1" customHeight="1" thickBot="1" x14ac:dyDescent="0.4">
      <c r="A305" s="96">
        <f t="shared" si="4"/>
        <v>300</v>
      </c>
      <c r="B305" s="111">
        <v>2023</v>
      </c>
      <c r="C305" s="96" t="s">
        <v>605</v>
      </c>
      <c r="D305" s="96" t="s">
        <v>1021</v>
      </c>
      <c r="E305" s="112" t="s">
        <v>480</v>
      </c>
      <c r="F305" s="96" t="s">
        <v>56</v>
      </c>
      <c r="G305" s="96" t="s">
        <v>506</v>
      </c>
      <c r="H305" s="45" t="s">
        <v>1259</v>
      </c>
      <c r="I305" s="96" t="s">
        <v>1252</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1624</v>
      </c>
      <c r="U305" s="113" t="s">
        <v>1592</v>
      </c>
      <c r="V305" s="113"/>
      <c r="W305" s="114">
        <v>20</v>
      </c>
      <c r="X305" s="114" t="s">
        <v>1714</v>
      </c>
      <c r="Y305" s="111" t="s">
        <v>2505</v>
      </c>
      <c r="Z305" s="95">
        <v>46463</v>
      </c>
      <c r="AA305" s="115">
        <v>27</v>
      </c>
      <c r="AB305" s="45" t="s">
        <v>1490</v>
      </c>
      <c r="AC305" s="45" t="s">
        <v>1512</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1991</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hidden="1" customHeight="1" thickBot="1" x14ac:dyDescent="0.4">
      <c r="A306" s="96">
        <f t="shared" si="4"/>
        <v>301</v>
      </c>
      <c r="B306" s="123">
        <v>2023</v>
      </c>
      <c r="C306" s="122" t="s">
        <v>605</v>
      </c>
      <c r="D306" s="122" t="s">
        <v>1021</v>
      </c>
      <c r="E306" s="124" t="s">
        <v>480</v>
      </c>
      <c r="F306" s="122" t="s">
        <v>56</v>
      </c>
      <c r="G306" s="122" t="s">
        <v>506</v>
      </c>
      <c r="H306" s="125" t="s">
        <v>1259</v>
      </c>
      <c r="I306" s="122" t="s">
        <v>1252</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2352</v>
      </c>
      <c r="U306" s="126" t="s">
        <v>1592</v>
      </c>
      <c r="V306" s="126"/>
      <c r="W306" s="127">
        <v>20</v>
      </c>
      <c r="X306" s="127" t="s">
        <v>1714</v>
      </c>
      <c r="Y306" s="123" t="s">
        <v>2505</v>
      </c>
      <c r="Z306" s="128">
        <v>46454</v>
      </c>
      <c r="AA306" s="129">
        <v>25.85</v>
      </c>
      <c r="AB306" s="125" t="s">
        <v>1490</v>
      </c>
      <c r="AC306" s="125" t="s">
        <v>1512</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1331</v>
      </c>
      <c r="AU306" s="132" t="s">
        <v>2207</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hidden="1" customHeight="1" thickBot="1" x14ac:dyDescent="0.4">
      <c r="A307" s="96">
        <f t="shared" si="4"/>
        <v>302</v>
      </c>
      <c r="B307" s="96">
        <v>2024</v>
      </c>
      <c r="C307" s="96" t="s">
        <v>605</v>
      </c>
      <c r="D307" s="96" t="s">
        <v>1021</v>
      </c>
      <c r="E307" s="97" t="s">
        <v>1442</v>
      </c>
      <c r="F307" s="45" t="s">
        <v>577</v>
      </c>
      <c r="G307" s="45" t="s">
        <v>694</v>
      </c>
      <c r="H307" s="96" t="s">
        <v>1258</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2651</v>
      </c>
      <c r="U307" s="113" t="s">
        <v>1590</v>
      </c>
      <c r="V307" s="113"/>
      <c r="W307" s="114">
        <v>8</v>
      </c>
      <c r="X307" s="114" t="s">
        <v>1436</v>
      </c>
      <c r="Y307" s="111" t="s">
        <v>2507</v>
      </c>
      <c r="Z307" s="95">
        <v>46265</v>
      </c>
      <c r="AA307" s="115"/>
      <c r="AB307" s="45" t="s">
        <v>1486</v>
      </c>
      <c r="AC307" s="45" t="s">
        <v>2752</v>
      </c>
      <c r="AD307" s="116">
        <v>46265</v>
      </c>
      <c r="AE307" s="112" t="s">
        <v>2502</v>
      </c>
      <c r="AF307" s="45" t="s">
        <v>2048</v>
      </c>
      <c r="AG307" s="45" t="s">
        <v>1444</v>
      </c>
      <c r="AH307" s="45" t="s">
        <v>988</v>
      </c>
      <c r="AI307" s="45"/>
      <c r="AJ307" s="95"/>
      <c r="AK307" s="45"/>
      <c r="AL307" s="45"/>
      <c r="AM307" s="45"/>
      <c r="AN307" s="95">
        <v>46114</v>
      </c>
      <c r="AO307" s="95">
        <v>46136</v>
      </c>
      <c r="AP307" s="95"/>
      <c r="AQ307" s="95"/>
      <c r="AR307" s="117"/>
      <c r="AS307" s="117"/>
      <c r="AT307" s="112"/>
      <c r="AU307" s="118" t="s">
        <v>1455</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hidden="1" customHeight="1" thickBot="1" x14ac:dyDescent="0.4">
      <c r="A308" s="96">
        <f t="shared" si="4"/>
        <v>303</v>
      </c>
      <c r="B308" s="122">
        <v>2024</v>
      </c>
      <c r="C308" s="122" t="s">
        <v>605</v>
      </c>
      <c r="D308" s="122" t="s">
        <v>1021</v>
      </c>
      <c r="E308" s="140" t="s">
        <v>1442</v>
      </c>
      <c r="F308" s="125" t="s">
        <v>577</v>
      </c>
      <c r="G308" s="125" t="s">
        <v>694</v>
      </c>
      <c r="H308" s="122" t="s">
        <v>1258</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2652</v>
      </c>
      <c r="U308" s="126" t="s">
        <v>1590</v>
      </c>
      <c r="V308" s="126"/>
      <c r="W308" s="127">
        <v>8</v>
      </c>
      <c r="X308" s="127" t="s">
        <v>1436</v>
      </c>
      <c r="Y308" s="123" t="s">
        <v>2507</v>
      </c>
      <c r="Z308" s="128">
        <v>46265</v>
      </c>
      <c r="AA308" s="129"/>
      <c r="AB308" s="125" t="s">
        <v>1486</v>
      </c>
      <c r="AC308" s="125" t="s">
        <v>2755</v>
      </c>
      <c r="AD308" s="130">
        <v>46265</v>
      </c>
      <c r="AE308" s="124" t="s">
        <v>2502</v>
      </c>
      <c r="AF308" s="125" t="s">
        <v>2208</v>
      </c>
      <c r="AG308" s="125" t="s">
        <v>1445</v>
      </c>
      <c r="AH308" s="125" t="s">
        <v>988</v>
      </c>
      <c r="AI308" s="125"/>
      <c r="AJ308" s="128"/>
      <c r="AK308" s="125"/>
      <c r="AL308" s="125"/>
      <c r="AM308" s="125"/>
      <c r="AN308" s="128">
        <v>46149</v>
      </c>
      <c r="AO308" s="128">
        <v>46164</v>
      </c>
      <c r="AP308" s="128"/>
      <c r="AQ308" s="128"/>
      <c r="AR308" s="131"/>
      <c r="AS308" s="131"/>
      <c r="AT308" s="124" t="s">
        <v>2720</v>
      </c>
      <c r="AU308" s="132" t="s">
        <v>1456</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hidden="1" thickBot="1" x14ac:dyDescent="0.4">
      <c r="A309" s="96">
        <f t="shared" si="4"/>
        <v>304</v>
      </c>
      <c r="B309" s="96">
        <v>2024</v>
      </c>
      <c r="C309" s="96" t="s">
        <v>605</v>
      </c>
      <c r="D309" s="96" t="s">
        <v>1021</v>
      </c>
      <c r="E309" s="97" t="s">
        <v>1443</v>
      </c>
      <c r="F309" s="45" t="s">
        <v>577</v>
      </c>
      <c r="G309" s="45" t="s">
        <v>694</v>
      </c>
      <c r="H309" s="96" t="s">
        <v>1258</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2651</v>
      </c>
      <c r="U309" s="113" t="s">
        <v>1590</v>
      </c>
      <c r="V309" s="113"/>
      <c r="W309" s="114">
        <v>12</v>
      </c>
      <c r="X309" s="114" t="s">
        <v>1436</v>
      </c>
      <c r="Y309" s="111" t="s">
        <v>2507</v>
      </c>
      <c r="Z309" s="95">
        <v>46265</v>
      </c>
      <c r="AA309" s="115"/>
      <c r="AB309" s="45" t="s">
        <v>1486</v>
      </c>
      <c r="AC309" s="45" t="s">
        <v>2753</v>
      </c>
      <c r="AD309" s="116">
        <v>46265</v>
      </c>
      <c r="AE309" s="112" t="s">
        <v>2502</v>
      </c>
      <c r="AF309" s="45" t="s">
        <v>2049</v>
      </c>
      <c r="AG309" s="45" t="s">
        <v>1446</v>
      </c>
      <c r="AH309" s="45" t="s">
        <v>988</v>
      </c>
      <c r="AI309" s="45"/>
      <c r="AJ309" s="95"/>
      <c r="AK309" s="45"/>
      <c r="AL309" s="45"/>
      <c r="AM309" s="45"/>
      <c r="AN309" s="95">
        <v>46114</v>
      </c>
      <c r="AO309" s="95">
        <v>46139</v>
      </c>
      <c r="AP309" s="95"/>
      <c r="AQ309" s="95"/>
      <c r="AR309" s="117"/>
      <c r="AS309" s="117"/>
      <c r="AT309" s="112"/>
      <c r="AU309" s="118" t="s">
        <v>1457</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hidden="1" customHeight="1" thickBot="1" x14ac:dyDescent="0.4">
      <c r="A310" s="96">
        <f t="shared" si="4"/>
        <v>305</v>
      </c>
      <c r="B310" s="122">
        <v>2024</v>
      </c>
      <c r="C310" s="122" t="s">
        <v>605</v>
      </c>
      <c r="D310" s="122" t="s">
        <v>1021</v>
      </c>
      <c r="E310" s="140" t="s">
        <v>1443</v>
      </c>
      <c r="F310" s="125" t="s">
        <v>577</v>
      </c>
      <c r="G310" s="125" t="s">
        <v>694</v>
      </c>
      <c r="H310" s="122" t="s">
        <v>1258</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2651</v>
      </c>
      <c r="U310" s="126" t="s">
        <v>1590</v>
      </c>
      <c r="V310" s="126"/>
      <c r="W310" s="127">
        <v>12</v>
      </c>
      <c r="X310" s="127" t="s">
        <v>1436</v>
      </c>
      <c r="Y310" s="123" t="s">
        <v>2507</v>
      </c>
      <c r="Z310" s="128">
        <v>46265</v>
      </c>
      <c r="AA310" s="129"/>
      <c r="AB310" s="125" t="s">
        <v>1486</v>
      </c>
      <c r="AC310" s="125" t="s">
        <v>2754</v>
      </c>
      <c r="AD310" s="130">
        <v>46265</v>
      </c>
      <c r="AE310" s="124" t="s">
        <v>2502</v>
      </c>
      <c r="AF310" s="125" t="s">
        <v>2050</v>
      </c>
      <c r="AG310" s="125" t="s">
        <v>1447</v>
      </c>
      <c r="AH310" s="125" t="s">
        <v>988</v>
      </c>
      <c r="AI310" s="125"/>
      <c r="AJ310" s="128"/>
      <c r="AK310" s="125"/>
      <c r="AL310" s="125"/>
      <c r="AM310" s="125"/>
      <c r="AN310" s="128">
        <v>46114</v>
      </c>
      <c r="AO310" s="128">
        <v>46140</v>
      </c>
      <c r="AP310" s="128"/>
      <c r="AQ310" s="128"/>
      <c r="AR310" s="131"/>
      <c r="AS310" s="131"/>
      <c r="AT310" s="124"/>
      <c r="AU310" s="132" t="s">
        <v>1458</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hidden="1" customHeight="1" thickBot="1" x14ac:dyDescent="0.4">
      <c r="A311" s="96">
        <f t="shared" si="4"/>
        <v>306</v>
      </c>
      <c r="B311" s="96">
        <v>2024</v>
      </c>
      <c r="C311" s="96" t="s">
        <v>605</v>
      </c>
      <c r="D311" s="96" t="s">
        <v>1021</v>
      </c>
      <c r="E311" s="97" t="s">
        <v>1443</v>
      </c>
      <c r="F311" s="45" t="s">
        <v>577</v>
      </c>
      <c r="G311" s="45" t="s">
        <v>694</v>
      </c>
      <c r="H311" s="96" t="s">
        <v>1258</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2651</v>
      </c>
      <c r="U311" s="113" t="s">
        <v>1590</v>
      </c>
      <c r="V311" s="113"/>
      <c r="W311" s="114">
        <v>12</v>
      </c>
      <c r="X311" s="114" t="s">
        <v>1436</v>
      </c>
      <c r="Y311" s="111" t="s">
        <v>2507</v>
      </c>
      <c r="Z311" s="95">
        <v>46265</v>
      </c>
      <c r="AA311" s="115"/>
      <c r="AB311" s="45" t="s">
        <v>1486</v>
      </c>
      <c r="AC311" s="45" t="s">
        <v>2756</v>
      </c>
      <c r="AD311" s="116">
        <v>46265</v>
      </c>
      <c r="AE311" s="112" t="s">
        <v>2502</v>
      </c>
      <c r="AF311" s="45" t="s">
        <v>2054</v>
      </c>
      <c r="AG311" s="45" t="s">
        <v>1448</v>
      </c>
      <c r="AH311" s="45" t="s">
        <v>988</v>
      </c>
      <c r="AI311" s="45"/>
      <c r="AJ311" s="95"/>
      <c r="AK311" s="45"/>
      <c r="AL311" s="45"/>
      <c r="AM311" s="45"/>
      <c r="AN311" s="95">
        <v>46114</v>
      </c>
      <c r="AO311" s="95">
        <v>46149</v>
      </c>
      <c r="AP311" s="95"/>
      <c r="AQ311" s="95"/>
      <c r="AR311" s="117"/>
      <c r="AS311" s="117"/>
      <c r="AT311" s="112"/>
      <c r="AU311" s="118" t="s">
        <v>1459</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hidden="1" customHeight="1" thickBot="1" x14ac:dyDescent="0.4">
      <c r="A312" s="96">
        <f t="shared" si="4"/>
        <v>307</v>
      </c>
      <c r="B312" s="122">
        <v>2024</v>
      </c>
      <c r="C312" s="122" t="s">
        <v>605</v>
      </c>
      <c r="D312" s="122" t="s">
        <v>1021</v>
      </c>
      <c r="E312" s="140" t="s">
        <v>1442</v>
      </c>
      <c r="F312" s="125" t="s">
        <v>577</v>
      </c>
      <c r="G312" s="125" t="s">
        <v>694</v>
      </c>
      <c r="H312" s="122" t="s">
        <v>1258</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2651</v>
      </c>
      <c r="U312" s="126" t="s">
        <v>1590</v>
      </c>
      <c r="V312" s="126"/>
      <c r="W312" s="127">
        <v>8</v>
      </c>
      <c r="X312" s="127" t="s">
        <v>1436</v>
      </c>
      <c r="Y312" s="123" t="s">
        <v>2507</v>
      </c>
      <c r="Z312" s="128">
        <v>46265</v>
      </c>
      <c r="AA312" s="129"/>
      <c r="AB312" s="125" t="s">
        <v>1486</v>
      </c>
      <c r="AC312" s="125" t="s">
        <v>2757</v>
      </c>
      <c r="AD312" s="130">
        <v>46265</v>
      </c>
      <c r="AE312" s="124" t="s">
        <v>2502</v>
      </c>
      <c r="AF312" s="125" t="s">
        <v>2051</v>
      </c>
      <c r="AG312" s="125" t="s">
        <v>1449</v>
      </c>
      <c r="AH312" s="125" t="s">
        <v>988</v>
      </c>
      <c r="AI312" s="125"/>
      <c r="AJ312" s="128"/>
      <c r="AK312" s="125"/>
      <c r="AL312" s="125"/>
      <c r="AM312" s="125"/>
      <c r="AN312" s="128">
        <v>46114</v>
      </c>
      <c r="AO312" s="128">
        <v>46141</v>
      </c>
      <c r="AP312" s="128"/>
      <c r="AQ312" s="128"/>
      <c r="AR312" s="131"/>
      <c r="AS312" s="131"/>
      <c r="AT312" s="124"/>
      <c r="AU312" s="132" t="s">
        <v>1460</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hidden="1" customHeight="1" thickBot="1" x14ac:dyDescent="0.4">
      <c r="A313" s="96">
        <f t="shared" si="4"/>
        <v>308</v>
      </c>
      <c r="B313" s="96">
        <v>2024</v>
      </c>
      <c r="C313" s="96" t="s">
        <v>605</v>
      </c>
      <c r="D313" s="96" t="s">
        <v>1021</v>
      </c>
      <c r="E313" s="97" t="s">
        <v>1442</v>
      </c>
      <c r="F313" s="45" t="s">
        <v>577</v>
      </c>
      <c r="G313" s="45" t="s">
        <v>694</v>
      </c>
      <c r="H313" s="96" t="s">
        <v>1258</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2651</v>
      </c>
      <c r="U313" s="113" t="s">
        <v>1590</v>
      </c>
      <c r="V313" s="113"/>
      <c r="W313" s="114">
        <v>8</v>
      </c>
      <c r="X313" s="114" t="s">
        <v>1436</v>
      </c>
      <c r="Y313" s="111" t="s">
        <v>2507</v>
      </c>
      <c r="Z313" s="95">
        <v>46265</v>
      </c>
      <c r="AA313" s="115"/>
      <c r="AB313" s="45" t="s">
        <v>1486</v>
      </c>
      <c r="AC313" s="45" t="s">
        <v>2758</v>
      </c>
      <c r="AD313" s="116">
        <v>46265</v>
      </c>
      <c r="AE313" s="112" t="s">
        <v>2502</v>
      </c>
      <c r="AF313" s="45" t="s">
        <v>2055</v>
      </c>
      <c r="AG313" s="45" t="s">
        <v>1450</v>
      </c>
      <c r="AH313" s="45" t="s">
        <v>988</v>
      </c>
      <c r="AI313" s="45"/>
      <c r="AJ313" s="95"/>
      <c r="AK313" s="45"/>
      <c r="AL313" s="45"/>
      <c r="AM313" s="45"/>
      <c r="AN313" s="95">
        <v>46114</v>
      </c>
      <c r="AO313" s="95">
        <v>46142</v>
      </c>
      <c r="AP313" s="95"/>
      <c r="AQ313" s="95"/>
      <c r="AR313" s="117"/>
      <c r="AS313" s="117"/>
      <c r="AT313" s="112"/>
      <c r="AU313" s="118" t="s">
        <v>1461</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hidden="1" customHeight="1" thickBot="1" x14ac:dyDescent="0.45">
      <c r="A314" s="96">
        <f t="shared" si="4"/>
        <v>309</v>
      </c>
      <c r="B314" s="122">
        <v>2024</v>
      </c>
      <c r="C314" s="122" t="s">
        <v>605</v>
      </c>
      <c r="D314" s="122" t="s">
        <v>1021</v>
      </c>
      <c r="E314" s="140" t="s">
        <v>1443</v>
      </c>
      <c r="F314" s="125" t="s">
        <v>577</v>
      </c>
      <c r="G314" s="125" t="s">
        <v>694</v>
      </c>
      <c r="H314" s="122" t="s">
        <v>1258</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2651</v>
      </c>
      <c r="U314" s="126" t="s">
        <v>1590</v>
      </c>
      <c r="V314" s="126"/>
      <c r="W314" s="127">
        <v>12</v>
      </c>
      <c r="X314" s="127" t="s">
        <v>1436</v>
      </c>
      <c r="Y314" s="123" t="s">
        <v>2507</v>
      </c>
      <c r="Z314" s="128">
        <v>46265</v>
      </c>
      <c r="AA314" s="129"/>
      <c r="AB314" s="125" t="s">
        <v>1486</v>
      </c>
      <c r="AC314" s="125" t="s">
        <v>2759</v>
      </c>
      <c r="AD314" s="130">
        <v>46265</v>
      </c>
      <c r="AE314" s="124" t="s">
        <v>2502</v>
      </c>
      <c r="AF314" s="125" t="s">
        <v>2052</v>
      </c>
      <c r="AG314" s="125" t="s">
        <v>1451</v>
      </c>
      <c r="AH314" s="125" t="s">
        <v>988</v>
      </c>
      <c r="AI314" s="125"/>
      <c r="AJ314" s="128"/>
      <c r="AK314" s="125"/>
      <c r="AL314" s="125"/>
      <c r="AM314" s="125"/>
      <c r="AN314" s="128">
        <v>46114</v>
      </c>
      <c r="AO314" s="128">
        <v>46148</v>
      </c>
      <c r="AP314" s="128"/>
      <c r="AQ314" s="128"/>
      <c r="AR314" s="131"/>
      <c r="AS314" s="131"/>
      <c r="AT314" s="124"/>
      <c r="AU314" s="132" t="s">
        <v>1462</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hidden="1" customHeight="1" thickBot="1" x14ac:dyDescent="0.45">
      <c r="A315" s="96">
        <f t="shared" si="4"/>
        <v>310</v>
      </c>
      <c r="B315" s="96">
        <v>2024</v>
      </c>
      <c r="C315" s="96" t="s">
        <v>605</v>
      </c>
      <c r="D315" s="96" t="s">
        <v>1021</v>
      </c>
      <c r="E315" s="97" t="s">
        <v>1443</v>
      </c>
      <c r="F315" s="45" t="s">
        <v>577</v>
      </c>
      <c r="G315" s="45" t="s">
        <v>694</v>
      </c>
      <c r="H315" s="96" t="s">
        <v>1258</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2652</v>
      </c>
      <c r="U315" s="113" t="s">
        <v>1590</v>
      </c>
      <c r="V315" s="113"/>
      <c r="W315" s="114">
        <v>12</v>
      </c>
      <c r="X315" s="114" t="s">
        <v>1436</v>
      </c>
      <c r="Y315" s="111" t="s">
        <v>2507</v>
      </c>
      <c r="Z315" s="95">
        <v>46265</v>
      </c>
      <c r="AA315" s="115"/>
      <c r="AB315" s="45" t="s">
        <v>1486</v>
      </c>
      <c r="AC315" s="45" t="s">
        <v>2760</v>
      </c>
      <c r="AD315" s="116">
        <v>46265</v>
      </c>
      <c r="AE315" s="112" t="s">
        <v>2502</v>
      </c>
      <c r="AF315" s="45" t="s">
        <v>2047</v>
      </c>
      <c r="AG315" s="45" t="s">
        <v>1452</v>
      </c>
      <c r="AH315" s="45" t="s">
        <v>988</v>
      </c>
      <c r="AI315" s="45"/>
      <c r="AJ315" s="95"/>
      <c r="AK315" s="45"/>
      <c r="AL315" s="45"/>
      <c r="AM315" s="45"/>
      <c r="AN315" s="95">
        <v>46114</v>
      </c>
      <c r="AO315" s="95">
        <v>46134</v>
      </c>
      <c r="AP315" s="95"/>
      <c r="AQ315" s="95"/>
      <c r="AR315" s="117"/>
      <c r="AS315" s="117"/>
      <c r="AT315" s="112" t="s">
        <v>2719</v>
      </c>
      <c r="AU315" s="118" t="s">
        <v>1463</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hidden="1" customHeight="1" thickBot="1" x14ac:dyDescent="0.45">
      <c r="A316" s="96">
        <f t="shared" si="4"/>
        <v>311</v>
      </c>
      <c r="B316" s="122">
        <v>2024</v>
      </c>
      <c r="C316" s="122" t="s">
        <v>605</v>
      </c>
      <c r="D316" s="122" t="s">
        <v>1021</v>
      </c>
      <c r="E316" s="140" t="s">
        <v>1443</v>
      </c>
      <c r="F316" s="125" t="s">
        <v>577</v>
      </c>
      <c r="G316" s="125" t="s">
        <v>694</v>
      </c>
      <c r="H316" s="122" t="s">
        <v>1258</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2651</v>
      </c>
      <c r="U316" s="126" t="s">
        <v>1590</v>
      </c>
      <c r="V316" s="126"/>
      <c r="W316" s="127">
        <v>12</v>
      </c>
      <c r="X316" s="127" t="s">
        <v>1436</v>
      </c>
      <c r="Y316" s="123" t="s">
        <v>2507</v>
      </c>
      <c r="Z316" s="128">
        <v>46265</v>
      </c>
      <c r="AA316" s="129"/>
      <c r="AB316" s="125" t="s">
        <v>1486</v>
      </c>
      <c r="AC316" s="125" t="s">
        <v>2761</v>
      </c>
      <c r="AD316" s="130">
        <v>46265</v>
      </c>
      <c r="AE316" s="124" t="s">
        <v>2502</v>
      </c>
      <c r="AF316" s="125" t="s">
        <v>2053</v>
      </c>
      <c r="AG316" s="125" t="s">
        <v>1453</v>
      </c>
      <c r="AH316" s="125" t="s">
        <v>988</v>
      </c>
      <c r="AI316" s="125"/>
      <c r="AJ316" s="128"/>
      <c r="AK316" s="125"/>
      <c r="AL316" s="125"/>
      <c r="AM316" s="125"/>
      <c r="AN316" s="128">
        <v>46114</v>
      </c>
      <c r="AO316" s="128">
        <v>46163</v>
      </c>
      <c r="AP316" s="128"/>
      <c r="AQ316" s="128"/>
      <c r="AR316" s="131"/>
      <c r="AS316" s="131"/>
      <c r="AT316" s="124"/>
      <c r="AU316" s="132" t="s">
        <v>1461</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hidden="1" customHeight="1" thickBot="1" x14ac:dyDescent="0.45">
      <c r="A317" s="96">
        <f t="shared" si="4"/>
        <v>312</v>
      </c>
      <c r="B317" s="96">
        <v>2024</v>
      </c>
      <c r="C317" s="96" t="s">
        <v>605</v>
      </c>
      <c r="D317" s="96" t="s">
        <v>1021</v>
      </c>
      <c r="E317" s="97" t="s">
        <v>1443</v>
      </c>
      <c r="F317" s="45" t="s">
        <v>577</v>
      </c>
      <c r="G317" s="45" t="s">
        <v>694</v>
      </c>
      <c r="H317" s="96" t="s">
        <v>1258</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2652</v>
      </c>
      <c r="U317" s="113" t="s">
        <v>1590</v>
      </c>
      <c r="V317" s="113"/>
      <c r="W317" s="114">
        <v>12</v>
      </c>
      <c r="X317" s="114" t="s">
        <v>1436</v>
      </c>
      <c r="Y317" s="111" t="s">
        <v>2507</v>
      </c>
      <c r="Z317" s="95">
        <v>46265</v>
      </c>
      <c r="AA317" s="115"/>
      <c r="AB317" s="45" t="s">
        <v>1486</v>
      </c>
      <c r="AC317" s="45" t="s">
        <v>2762</v>
      </c>
      <c r="AD317" s="116">
        <v>46265</v>
      </c>
      <c r="AE317" s="112" t="s">
        <v>2502</v>
      </c>
      <c r="AF317" s="45" t="s">
        <v>2335</v>
      </c>
      <c r="AG317" s="45" t="s">
        <v>1454</v>
      </c>
      <c r="AH317" s="45" t="s">
        <v>988</v>
      </c>
      <c r="AI317" s="45"/>
      <c r="AJ317" s="95"/>
      <c r="AK317" s="45"/>
      <c r="AL317" s="45"/>
      <c r="AM317" s="45"/>
      <c r="AN317" s="95">
        <v>46114</v>
      </c>
      <c r="AO317" s="95">
        <v>46147</v>
      </c>
      <c r="AP317" s="95"/>
      <c r="AQ317" s="95"/>
      <c r="AR317" s="117"/>
      <c r="AS317" s="117"/>
      <c r="AT317" s="112"/>
      <c r="AU317" s="118" t="s">
        <v>1464</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hidden="1" customHeight="1" thickBot="1" x14ac:dyDescent="0.45">
      <c r="A318" s="96">
        <f t="shared" si="4"/>
        <v>313</v>
      </c>
      <c r="B318" s="122">
        <v>2025</v>
      </c>
      <c r="C318" s="122" t="s">
        <v>605</v>
      </c>
      <c r="D318" s="122" t="s">
        <v>1021</v>
      </c>
      <c r="E318" s="140" t="s">
        <v>1465</v>
      </c>
      <c r="F318" s="125" t="s">
        <v>577</v>
      </c>
      <c r="G318" s="125" t="s">
        <v>694</v>
      </c>
      <c r="H318" s="122" t="s">
        <v>1258</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1590</v>
      </c>
      <c r="V318" s="126"/>
      <c r="W318" s="127"/>
      <c r="X318" s="127" t="s">
        <v>1437</v>
      </c>
      <c r="Y318" s="123" t="s">
        <v>2509</v>
      </c>
      <c r="Z318" s="128"/>
      <c r="AA318" s="129"/>
      <c r="AB318" s="125" t="s">
        <v>1474</v>
      </c>
      <c r="AC318" s="125" t="s">
        <v>2613</v>
      </c>
      <c r="AD318" s="130"/>
      <c r="AE318" s="124" t="s">
        <v>1969</v>
      </c>
      <c r="AF318" s="125" t="s">
        <v>1522</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hidden="1" customHeight="1" thickBot="1" x14ac:dyDescent="0.45">
      <c r="A319" s="96">
        <f t="shared" si="4"/>
        <v>314</v>
      </c>
      <c r="B319" s="96">
        <v>2025</v>
      </c>
      <c r="C319" s="96" t="s">
        <v>605</v>
      </c>
      <c r="D319" s="96" t="s">
        <v>1021</v>
      </c>
      <c r="E319" s="97" t="s">
        <v>1465</v>
      </c>
      <c r="F319" s="45" t="s">
        <v>577</v>
      </c>
      <c r="G319" s="45" t="s">
        <v>694</v>
      </c>
      <c r="H319" s="96" t="s">
        <v>1258</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1590</v>
      </c>
      <c r="V319" s="113"/>
      <c r="W319" s="114"/>
      <c r="X319" s="114" t="s">
        <v>1437</v>
      </c>
      <c r="Y319" s="111" t="s">
        <v>2509</v>
      </c>
      <c r="Z319" s="95"/>
      <c r="AA319" s="115"/>
      <c r="AB319" s="45" t="s">
        <v>1474</v>
      </c>
      <c r="AC319" s="45" t="s">
        <v>2614</v>
      </c>
      <c r="AD319" s="116"/>
      <c r="AE319" s="112" t="s">
        <v>1969</v>
      </c>
      <c r="AF319" s="45" t="s">
        <v>1523</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hidden="1" customHeight="1" thickBot="1" x14ac:dyDescent="0.4">
      <c r="A320" s="96">
        <f t="shared" si="4"/>
        <v>315</v>
      </c>
      <c r="B320" s="122">
        <v>2025</v>
      </c>
      <c r="C320" s="122" t="s">
        <v>605</v>
      </c>
      <c r="D320" s="122" t="s">
        <v>1021</v>
      </c>
      <c r="E320" s="140" t="s">
        <v>1465</v>
      </c>
      <c r="F320" s="125" t="s">
        <v>577</v>
      </c>
      <c r="G320" s="125" t="s">
        <v>694</v>
      </c>
      <c r="H320" s="122" t="s">
        <v>1258</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1590</v>
      </c>
      <c r="V320" s="126"/>
      <c r="W320" s="127"/>
      <c r="X320" s="127" t="s">
        <v>1437</v>
      </c>
      <c r="Y320" s="123" t="s">
        <v>2509</v>
      </c>
      <c r="Z320" s="128"/>
      <c r="AA320" s="129"/>
      <c r="AB320" s="125" t="s">
        <v>1475</v>
      </c>
      <c r="AC320" s="125" t="s">
        <v>2343</v>
      </c>
      <c r="AD320" s="130"/>
      <c r="AE320" s="124" t="s">
        <v>1969</v>
      </c>
      <c r="AF320" s="125" t="s">
        <v>1524</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hidden="1" customHeight="1" thickBot="1" x14ac:dyDescent="0.4">
      <c r="A321" s="96">
        <f t="shared" si="4"/>
        <v>316</v>
      </c>
      <c r="B321" s="96">
        <v>2025</v>
      </c>
      <c r="C321" s="96" t="s">
        <v>605</v>
      </c>
      <c r="D321" s="96" t="s">
        <v>1021</v>
      </c>
      <c r="E321" s="97" t="s">
        <v>1465</v>
      </c>
      <c r="F321" s="45" t="s">
        <v>577</v>
      </c>
      <c r="G321" s="45" t="s">
        <v>694</v>
      </c>
      <c r="H321" s="96" t="s">
        <v>1258</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1590</v>
      </c>
      <c r="V321" s="113"/>
      <c r="W321" s="114"/>
      <c r="X321" s="114" t="s">
        <v>1437</v>
      </c>
      <c r="Y321" s="111" t="s">
        <v>2509</v>
      </c>
      <c r="Z321" s="95"/>
      <c r="AA321" s="115"/>
      <c r="AB321" s="45" t="s">
        <v>1474</v>
      </c>
      <c r="AC321" s="45" t="s">
        <v>2615</v>
      </c>
      <c r="AD321" s="116"/>
      <c r="AE321" s="112" t="s">
        <v>1969</v>
      </c>
      <c r="AF321" s="45" t="s">
        <v>1525</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hidden="1" customHeight="1" thickBot="1" x14ac:dyDescent="0.4">
      <c r="A322" s="96">
        <f t="shared" si="4"/>
        <v>317</v>
      </c>
      <c r="B322" s="123">
        <v>2023</v>
      </c>
      <c r="C322" s="122" t="s">
        <v>605</v>
      </c>
      <c r="D322" s="122" t="s">
        <v>1021</v>
      </c>
      <c r="E322" s="124" t="s">
        <v>514</v>
      </c>
      <c r="F322" s="122" t="s">
        <v>51</v>
      </c>
      <c r="G322" s="122" t="s">
        <v>1557</v>
      </c>
      <c r="H322" s="125" t="s">
        <v>1258</v>
      </c>
      <c r="I322" s="122" t="s">
        <v>1254</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1613</v>
      </c>
      <c r="U322" s="126" t="s">
        <v>1590</v>
      </c>
      <c r="V322" s="126"/>
      <c r="W322" s="127">
        <v>37</v>
      </c>
      <c r="X322" s="127" t="s">
        <v>1714</v>
      </c>
      <c r="Y322" s="123" t="s">
        <v>2505</v>
      </c>
      <c r="Z322" s="128">
        <v>47209</v>
      </c>
      <c r="AA322" s="129">
        <v>2</v>
      </c>
      <c r="AB322" s="125"/>
      <c r="AC322" s="125"/>
      <c r="AD322" s="130"/>
      <c r="AE322" s="124" t="s">
        <v>2419</v>
      </c>
      <c r="AF322" s="125" t="s">
        <v>993</v>
      </c>
      <c r="AG322" s="125" t="s">
        <v>673</v>
      </c>
      <c r="AH322" s="125" t="s">
        <v>988</v>
      </c>
      <c r="AI322" s="125"/>
      <c r="AJ322" s="128"/>
      <c r="AK322" s="125" t="s">
        <v>1558</v>
      </c>
      <c r="AL322" s="125"/>
      <c r="AM322" s="125"/>
      <c r="AN322" s="128">
        <v>45818</v>
      </c>
      <c r="AO322" s="128">
        <v>45888</v>
      </c>
      <c r="AP322" s="128">
        <v>45970</v>
      </c>
      <c r="AQ322" s="128">
        <v>46114</v>
      </c>
      <c r="AR322" s="131">
        <v>47209</v>
      </c>
      <c r="AS322" s="131">
        <v>47209</v>
      </c>
      <c r="AT322" s="124" t="s">
        <v>2738</v>
      </c>
      <c r="AU322" s="132" t="s">
        <v>2420</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hidden="1" customHeight="1" thickBot="1" x14ac:dyDescent="0.4">
      <c r="A323" s="96">
        <f t="shared" si="4"/>
        <v>318</v>
      </c>
      <c r="B323" s="111">
        <v>2023</v>
      </c>
      <c r="C323" s="96" t="s">
        <v>1515</v>
      </c>
      <c r="D323" s="96" t="s">
        <v>1021</v>
      </c>
      <c r="E323" s="112" t="s">
        <v>1036</v>
      </c>
      <c r="F323" s="96" t="s">
        <v>611</v>
      </c>
      <c r="G323" s="96" t="s">
        <v>1557</v>
      </c>
      <c r="H323" s="45" t="s">
        <v>1258</v>
      </c>
      <c r="I323" s="96" t="s">
        <v>1254</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1836</v>
      </c>
      <c r="U323" s="113" t="s">
        <v>1593</v>
      </c>
      <c r="V323" s="113" t="s">
        <v>1796</v>
      </c>
      <c r="W323" s="114">
        <v>12</v>
      </c>
      <c r="X323" s="114" t="s">
        <v>1436</v>
      </c>
      <c r="Y323" s="111" t="s">
        <v>2507</v>
      </c>
      <c r="Z323" s="95"/>
      <c r="AA323" s="115"/>
      <c r="AB323" s="45"/>
      <c r="AC323" s="45" t="s">
        <v>2685</v>
      </c>
      <c r="AD323" s="116"/>
      <c r="AE323" s="112" t="s">
        <v>2265</v>
      </c>
      <c r="AF323" s="45" t="s">
        <v>554</v>
      </c>
      <c r="AG323" s="45" t="s">
        <v>2279</v>
      </c>
      <c r="AH323" s="45" t="s">
        <v>988</v>
      </c>
      <c r="AI323" s="45"/>
      <c r="AJ323" s="95"/>
      <c r="AK323" s="45" t="s">
        <v>1401</v>
      </c>
      <c r="AL323" s="45"/>
      <c r="AM323" s="45"/>
      <c r="AN323" s="95">
        <v>45818</v>
      </c>
      <c r="AO323" s="95">
        <v>46052</v>
      </c>
      <c r="AP323" s="95">
        <v>46081</v>
      </c>
      <c r="AQ323" s="95">
        <v>46082</v>
      </c>
      <c r="AR323" s="117"/>
      <c r="AS323" s="117"/>
      <c r="AT323" s="112" t="s">
        <v>2683</v>
      </c>
      <c r="AU323" s="118" t="s">
        <v>2684</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hidden="1" customHeight="1" thickBot="1" x14ac:dyDescent="0.4">
      <c r="A324" s="96">
        <f t="shared" ref="A324:A387" si="5">ROW()-5</f>
        <v>319</v>
      </c>
      <c r="B324" s="123">
        <v>2023</v>
      </c>
      <c r="C324" s="122" t="s">
        <v>1515</v>
      </c>
      <c r="D324" s="122" t="s">
        <v>1021</v>
      </c>
      <c r="E324" s="124" t="s">
        <v>2291</v>
      </c>
      <c r="F324" s="122" t="s">
        <v>611</v>
      </c>
      <c r="G324" s="122" t="s">
        <v>1840</v>
      </c>
      <c r="H324" s="125" t="s">
        <v>1258</v>
      </c>
      <c r="I324" s="122" t="s">
        <v>603</v>
      </c>
      <c r="J324" s="122" t="s">
        <v>2290</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1796</v>
      </c>
      <c r="W324" s="127">
        <v>12</v>
      </c>
      <c r="X324" s="127" t="s">
        <v>1437</v>
      </c>
      <c r="Y324" s="123" t="s">
        <v>2511</v>
      </c>
      <c r="Z324" s="128"/>
      <c r="AA324" s="129"/>
      <c r="AB324" s="125" t="s">
        <v>1528</v>
      </c>
      <c r="AC324" s="125" t="s">
        <v>2319</v>
      </c>
      <c r="AD324" s="130"/>
      <c r="AE324" s="124" t="s">
        <v>1787</v>
      </c>
      <c r="AF324" s="125" t="s">
        <v>997</v>
      </c>
      <c r="AG324" s="125"/>
      <c r="AH324" s="125"/>
      <c r="AI324" s="125"/>
      <c r="AJ324" s="128"/>
      <c r="AK324" s="125"/>
      <c r="AL324" s="125"/>
      <c r="AM324" s="125" t="s">
        <v>716</v>
      </c>
      <c r="AN324" s="128"/>
      <c r="AO324" s="128"/>
      <c r="AP324" s="128"/>
      <c r="AQ324" s="128"/>
      <c r="AR324" s="131"/>
      <c r="AS324" s="131"/>
      <c r="AT324" s="124" t="s">
        <v>2209</v>
      </c>
      <c r="AU324" s="132" t="s">
        <v>2210</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hidden="1" customHeight="1" thickBot="1" x14ac:dyDescent="0.4">
      <c r="A325" s="96">
        <f t="shared" si="5"/>
        <v>320</v>
      </c>
      <c r="B325" s="96">
        <v>2025</v>
      </c>
      <c r="C325" s="96" t="s">
        <v>1515</v>
      </c>
      <c r="D325" s="96" t="s">
        <v>1021</v>
      </c>
      <c r="E325" s="97" t="s">
        <v>2292</v>
      </c>
      <c r="F325" s="45" t="s">
        <v>611</v>
      </c>
      <c r="G325" s="45" t="s">
        <v>1425</v>
      </c>
      <c r="H325" s="96" t="s">
        <v>1258</v>
      </c>
      <c r="I325" s="96" t="s">
        <v>603</v>
      </c>
      <c r="J325" s="96" t="s">
        <v>2290</v>
      </c>
      <c r="K325" s="23">
        <v>384000000</v>
      </c>
      <c r="L325" s="23"/>
      <c r="M325" s="23"/>
      <c r="N325" s="23"/>
      <c r="O325" s="23"/>
      <c r="P325" s="23">
        <v>384000000</v>
      </c>
      <c r="Q325" s="25">
        <f>SUM(PAC!$M325:$P325)</f>
        <v>384000000</v>
      </c>
      <c r="R325" s="25"/>
      <c r="S325" s="25">
        <f>IF(PAC!$R325&gt;0,PAC!$R325,PAC!$Q325)</f>
        <v>384000000</v>
      </c>
      <c r="T325" s="25"/>
      <c r="U325" s="113" t="s">
        <v>594</v>
      </c>
      <c r="V325" s="113" t="s">
        <v>1796</v>
      </c>
      <c r="W325" s="114">
        <v>12</v>
      </c>
      <c r="X325" s="114" t="s">
        <v>1437</v>
      </c>
      <c r="Y325" s="111" t="s">
        <v>2511</v>
      </c>
      <c r="Z325" s="95"/>
      <c r="AA325" s="115"/>
      <c r="AB325" s="45" t="s">
        <v>1528</v>
      </c>
      <c r="AC325" s="45" t="s">
        <v>2319</v>
      </c>
      <c r="AD325" s="116"/>
      <c r="AE325" s="112" t="s">
        <v>1786</v>
      </c>
      <c r="AF325" s="45" t="s">
        <v>1407</v>
      </c>
      <c r="AG325" s="45"/>
      <c r="AH325" s="45"/>
      <c r="AI325" s="45"/>
      <c r="AJ325" s="95"/>
      <c r="AK325" s="45"/>
      <c r="AL325" s="45"/>
      <c r="AM325" s="45"/>
      <c r="AN325" s="95"/>
      <c r="AO325" s="95"/>
      <c r="AP325" s="95"/>
      <c r="AQ325" s="95"/>
      <c r="AR325" s="117"/>
      <c r="AS325" s="117"/>
      <c r="AT325" s="112" t="s">
        <v>1959</v>
      </c>
      <c r="AU325" s="118" t="s">
        <v>1960</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hidden="1" customHeight="1" thickBot="1" x14ac:dyDescent="0.4">
      <c r="A326" s="96">
        <f t="shared" si="5"/>
        <v>321</v>
      </c>
      <c r="B326" s="147">
        <v>2023</v>
      </c>
      <c r="C326" s="146" t="s">
        <v>610</v>
      </c>
      <c r="D326" s="146" t="s">
        <v>1021</v>
      </c>
      <c r="E326" s="148" t="s">
        <v>1711</v>
      </c>
      <c r="F326" s="146" t="s">
        <v>450</v>
      </c>
      <c r="G326" s="146" t="s">
        <v>513</v>
      </c>
      <c r="H326" s="149" t="s">
        <v>1261</v>
      </c>
      <c r="I326" s="146" t="s">
        <v>1253</v>
      </c>
      <c r="J326" s="146" t="s">
        <v>361</v>
      </c>
      <c r="K326" s="150"/>
      <c r="L326" s="150">
        <v>2000000</v>
      </c>
      <c r="M326" s="150">
        <v>800000</v>
      </c>
      <c r="N326" s="150"/>
      <c r="O326" s="150"/>
      <c r="P326" s="150"/>
      <c r="Q326" s="25">
        <f>SUM(PAC!$M326:$P326)</f>
        <v>800000</v>
      </c>
      <c r="R326" s="151"/>
      <c r="S326" s="25">
        <f>IF(PAC!$R326&gt;0,PAC!$R326,PAC!$Q326)</f>
        <v>800000</v>
      </c>
      <c r="T326" s="151"/>
      <c r="U326" s="152" t="s">
        <v>1590</v>
      </c>
      <c r="V326" s="152"/>
      <c r="W326" s="153">
        <v>8</v>
      </c>
      <c r="X326" s="153" t="s">
        <v>1437</v>
      </c>
      <c r="Y326" s="123" t="s">
        <v>2508</v>
      </c>
      <c r="Z326" s="154"/>
      <c r="AA326" s="155"/>
      <c r="AB326" s="149" t="s">
        <v>1481</v>
      </c>
      <c r="AC326" s="149" t="s">
        <v>2496</v>
      </c>
      <c r="AD326" s="156"/>
      <c r="AE326" s="157" t="s">
        <v>2457</v>
      </c>
      <c r="AF326" s="149" t="s">
        <v>498</v>
      </c>
      <c r="AG326" s="149"/>
      <c r="AH326" s="149" t="s">
        <v>988</v>
      </c>
      <c r="AI326" s="149"/>
      <c r="AJ326" s="154"/>
      <c r="AK326" s="149" t="s">
        <v>1042</v>
      </c>
      <c r="AL326" s="149" t="s">
        <v>1333</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hidden="1" customHeight="1" thickBot="1" x14ac:dyDescent="0.4">
      <c r="A327" s="96">
        <f t="shared" si="5"/>
        <v>322</v>
      </c>
      <c r="B327" s="160">
        <v>2023</v>
      </c>
      <c r="C327" s="76" t="s">
        <v>610</v>
      </c>
      <c r="D327" s="76" t="s">
        <v>1021</v>
      </c>
      <c r="E327" s="161" t="s">
        <v>1710</v>
      </c>
      <c r="F327" s="76" t="s">
        <v>450</v>
      </c>
      <c r="G327" s="76" t="s">
        <v>513</v>
      </c>
      <c r="H327" s="162" t="s">
        <v>1256</v>
      </c>
      <c r="I327" s="76" t="s">
        <v>1252</v>
      </c>
      <c r="J327" s="76" t="s">
        <v>361</v>
      </c>
      <c r="K327" s="163"/>
      <c r="L327" s="163">
        <v>2953821.87</v>
      </c>
      <c r="M327" s="163">
        <v>1000000</v>
      </c>
      <c r="N327" s="163"/>
      <c r="O327" s="163"/>
      <c r="P327" s="163"/>
      <c r="Q327" s="25">
        <f>SUM(PAC!$M327:$P327)</f>
        <v>1000000</v>
      </c>
      <c r="R327" s="164"/>
      <c r="S327" s="25">
        <f>IF(PAC!$R327&gt;0,PAC!$R327,PAC!$Q327)</f>
        <v>1000000</v>
      </c>
      <c r="T327" s="164"/>
      <c r="U327" s="165" t="s">
        <v>1590</v>
      </c>
      <c r="V327" s="165"/>
      <c r="W327" s="166">
        <v>9</v>
      </c>
      <c r="X327" s="166" t="s">
        <v>1436</v>
      </c>
      <c r="Y327" s="111" t="s">
        <v>2507</v>
      </c>
      <c r="Z327" s="167"/>
      <c r="AA327" s="168"/>
      <c r="AB327" s="162" t="s">
        <v>1482</v>
      </c>
      <c r="AC327" s="162" t="s">
        <v>2421</v>
      </c>
      <c r="AD327" s="116"/>
      <c r="AE327" s="161" t="s">
        <v>1546</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1768</v>
      </c>
      <c r="AU327" s="162" t="s">
        <v>2400</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hidden="1" customHeight="1" thickBot="1" x14ac:dyDescent="0.4">
      <c r="A328" s="96">
        <f t="shared" si="5"/>
        <v>323</v>
      </c>
      <c r="B328" s="147">
        <v>2023</v>
      </c>
      <c r="C328" s="146" t="s">
        <v>610</v>
      </c>
      <c r="D328" s="146" t="s">
        <v>1021</v>
      </c>
      <c r="E328" s="148" t="s">
        <v>495</v>
      </c>
      <c r="F328" s="146" t="s">
        <v>450</v>
      </c>
      <c r="G328" s="146" t="s">
        <v>513</v>
      </c>
      <c r="H328" s="149" t="s">
        <v>1256</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2459</v>
      </c>
      <c r="U328" s="152" t="s">
        <v>1590</v>
      </c>
      <c r="V328" s="152"/>
      <c r="W328" s="153">
        <v>9</v>
      </c>
      <c r="X328" s="153" t="s">
        <v>1436</v>
      </c>
      <c r="Y328" s="123" t="s">
        <v>2505</v>
      </c>
      <c r="Z328" s="154"/>
      <c r="AA328" s="155"/>
      <c r="AB328" s="149" t="s">
        <v>1490</v>
      </c>
      <c r="AC328" s="171" t="s">
        <v>2604</v>
      </c>
      <c r="AD328" s="156"/>
      <c r="AE328" s="148" t="s">
        <v>2458</v>
      </c>
      <c r="AF328" s="149" t="s">
        <v>496</v>
      </c>
      <c r="AG328" s="149" t="s">
        <v>674</v>
      </c>
      <c r="AH328" s="149" t="s">
        <v>988</v>
      </c>
      <c r="AI328" s="149"/>
      <c r="AJ328" s="154"/>
      <c r="AK328" s="149" t="s">
        <v>1045</v>
      </c>
      <c r="AL328" s="149" t="s">
        <v>1332</v>
      </c>
      <c r="AM328" s="149"/>
      <c r="AN328" s="154">
        <v>46087</v>
      </c>
      <c r="AO328" s="154">
        <v>46127</v>
      </c>
      <c r="AP328" s="154">
        <v>46170</v>
      </c>
      <c r="AQ328" s="154">
        <v>46237</v>
      </c>
      <c r="AR328" s="158"/>
      <c r="AS328" s="158"/>
      <c r="AT328" s="148" t="s">
        <v>1764</v>
      </c>
      <c r="AU328" s="159" t="s">
        <v>2044</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hidden="1" customHeight="1" thickBot="1" x14ac:dyDescent="0.4">
      <c r="A329" s="96">
        <f t="shared" si="5"/>
        <v>324</v>
      </c>
      <c r="B329" s="160">
        <v>2023</v>
      </c>
      <c r="C329" s="76" t="s">
        <v>610</v>
      </c>
      <c r="D329" s="76" t="s">
        <v>1021</v>
      </c>
      <c r="E329" s="161" t="s">
        <v>508</v>
      </c>
      <c r="F329" s="76" t="s">
        <v>450</v>
      </c>
      <c r="G329" s="76" t="s">
        <v>513</v>
      </c>
      <c r="H329" s="162" t="s">
        <v>1256</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2459</v>
      </c>
      <c r="U329" s="165" t="s">
        <v>1590</v>
      </c>
      <c r="V329" s="165"/>
      <c r="W329" s="166">
        <v>9</v>
      </c>
      <c r="X329" s="166" t="s">
        <v>1436</v>
      </c>
      <c r="Y329" s="111" t="s">
        <v>2505</v>
      </c>
      <c r="Z329" s="167"/>
      <c r="AA329" s="168"/>
      <c r="AB329" s="162" t="s">
        <v>1490</v>
      </c>
      <c r="AC329" s="172" t="s">
        <v>2604</v>
      </c>
      <c r="AD329" s="170"/>
      <c r="AE329" s="161" t="s">
        <v>2016</v>
      </c>
      <c r="AF329" s="162" t="s">
        <v>499</v>
      </c>
      <c r="AG329" s="162" t="s">
        <v>675</v>
      </c>
      <c r="AH329" s="162" t="s">
        <v>988</v>
      </c>
      <c r="AI329" s="162"/>
      <c r="AJ329" s="167"/>
      <c r="AK329" s="162" t="s">
        <v>1046</v>
      </c>
      <c r="AL329" s="162" t="s">
        <v>1334</v>
      </c>
      <c r="AM329" s="162"/>
      <c r="AN329" s="167">
        <v>46087</v>
      </c>
      <c r="AO329" s="167">
        <v>46132</v>
      </c>
      <c r="AP329" s="167">
        <v>46175</v>
      </c>
      <c r="AQ329" s="167">
        <v>46254</v>
      </c>
      <c r="AR329" s="169"/>
      <c r="AS329" s="169"/>
      <c r="AT329" s="161" t="s">
        <v>1765</v>
      </c>
      <c r="AU329" s="173" t="s">
        <v>2045</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hidden="1" customHeight="1" thickBot="1" x14ac:dyDescent="0.4">
      <c r="A330" s="96">
        <f t="shared" si="5"/>
        <v>325</v>
      </c>
      <c r="B330" s="147">
        <v>2023</v>
      </c>
      <c r="C330" s="146" t="s">
        <v>610</v>
      </c>
      <c r="D330" s="146" t="s">
        <v>1021</v>
      </c>
      <c r="E330" s="148" t="s">
        <v>1709</v>
      </c>
      <c r="F330" s="146" t="s">
        <v>450</v>
      </c>
      <c r="G330" s="146" t="s">
        <v>513</v>
      </c>
      <c r="H330" s="149" t="s">
        <v>1256</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2460</v>
      </c>
      <c r="U330" s="152" t="s">
        <v>1590</v>
      </c>
      <c r="V330" s="152"/>
      <c r="W330" s="153">
        <v>9</v>
      </c>
      <c r="X330" s="153" t="s">
        <v>1436</v>
      </c>
      <c r="Y330" s="123" t="s">
        <v>2505</v>
      </c>
      <c r="Z330" s="154"/>
      <c r="AA330" s="155"/>
      <c r="AB330" s="149" t="s">
        <v>1490</v>
      </c>
      <c r="AC330" s="171" t="s">
        <v>2604</v>
      </c>
      <c r="AD330" s="156"/>
      <c r="AE330" s="148" t="s">
        <v>2605</v>
      </c>
      <c r="AF330" s="149" t="s">
        <v>500</v>
      </c>
      <c r="AG330" s="149" t="s">
        <v>676</v>
      </c>
      <c r="AH330" s="149" t="s">
        <v>988</v>
      </c>
      <c r="AI330" s="149"/>
      <c r="AJ330" s="154"/>
      <c r="AK330" s="149" t="s">
        <v>1047</v>
      </c>
      <c r="AL330" s="149" t="s">
        <v>1335</v>
      </c>
      <c r="AM330" s="149"/>
      <c r="AN330" s="154">
        <v>46087</v>
      </c>
      <c r="AO330" s="154">
        <v>46129</v>
      </c>
      <c r="AP330" s="154">
        <v>46182</v>
      </c>
      <c r="AQ330" s="154">
        <v>46238</v>
      </c>
      <c r="AR330" s="158"/>
      <c r="AS330" s="158"/>
      <c r="AT330" s="148" t="s">
        <v>1766</v>
      </c>
      <c r="AU330" s="159" t="s">
        <v>2046</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hidden="1" customHeight="1" thickBot="1" x14ac:dyDescent="0.4">
      <c r="A331" s="96">
        <f t="shared" si="5"/>
        <v>326</v>
      </c>
      <c r="B331" s="160">
        <v>2023</v>
      </c>
      <c r="C331" s="76" t="s">
        <v>610</v>
      </c>
      <c r="D331" s="76" t="s">
        <v>1021</v>
      </c>
      <c r="E331" s="161" t="s">
        <v>1708</v>
      </c>
      <c r="F331" s="76" t="s">
        <v>450</v>
      </c>
      <c r="G331" s="76" t="s">
        <v>513</v>
      </c>
      <c r="H331" s="162" t="s">
        <v>1256</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2391</v>
      </c>
      <c r="U331" s="165" t="s">
        <v>1590</v>
      </c>
      <c r="V331" s="165"/>
      <c r="W331" s="166">
        <v>9</v>
      </c>
      <c r="X331" s="166" t="s">
        <v>1436</v>
      </c>
      <c r="Y331" s="111" t="s">
        <v>2505</v>
      </c>
      <c r="Z331" s="167"/>
      <c r="AA331" s="168"/>
      <c r="AB331" s="162" t="s">
        <v>1482</v>
      </c>
      <c r="AC331" s="172" t="s">
        <v>2604</v>
      </c>
      <c r="AD331" s="170"/>
      <c r="AE331" s="161"/>
      <c r="AF331" s="162" t="s">
        <v>501</v>
      </c>
      <c r="AG331" s="162" t="s">
        <v>1337</v>
      </c>
      <c r="AH331" s="162" t="s">
        <v>988</v>
      </c>
      <c r="AI331" s="162"/>
      <c r="AJ331" s="167"/>
      <c r="AK331" s="162" t="s">
        <v>1043</v>
      </c>
      <c r="AL331" s="162" t="s">
        <v>1336</v>
      </c>
      <c r="AM331" s="162"/>
      <c r="AN331" s="167">
        <v>46087</v>
      </c>
      <c r="AO331" s="167">
        <v>46128</v>
      </c>
      <c r="AP331" s="167">
        <v>46211</v>
      </c>
      <c r="AQ331" s="167">
        <v>46254</v>
      </c>
      <c r="AR331" s="169"/>
      <c r="AS331" s="169"/>
      <c r="AT331" s="161" t="s">
        <v>1767</v>
      </c>
      <c r="AU331" s="173" t="s">
        <v>2379</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409.5" hidden="1" customHeight="1" thickBot="1" x14ac:dyDescent="0.4">
      <c r="A332" s="96">
        <f t="shared" si="5"/>
        <v>327</v>
      </c>
      <c r="B332" s="123">
        <v>2023</v>
      </c>
      <c r="C332" s="122" t="s">
        <v>605</v>
      </c>
      <c r="D332" s="122" t="s">
        <v>1021</v>
      </c>
      <c r="E332" s="124" t="s">
        <v>2474</v>
      </c>
      <c r="F332" s="122" t="s">
        <v>577</v>
      </c>
      <c r="G332" s="122" t="s">
        <v>546</v>
      </c>
      <c r="H332" s="125" t="s">
        <v>1258</v>
      </c>
      <c r="I332" s="122" t="s">
        <v>1252</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2362</v>
      </c>
      <c r="U332" s="126" t="s">
        <v>1590</v>
      </c>
      <c r="V332" s="126"/>
      <c r="W332" s="127">
        <v>28</v>
      </c>
      <c r="X332" s="127" t="s">
        <v>1714</v>
      </c>
      <c r="Y332" s="123" t="s">
        <v>2505</v>
      </c>
      <c r="Z332" s="128">
        <v>46902</v>
      </c>
      <c r="AA332" s="129"/>
      <c r="AB332" s="125" t="s">
        <v>1490</v>
      </c>
      <c r="AC332" s="174" t="s">
        <v>2686</v>
      </c>
      <c r="AD332" s="130"/>
      <c r="AE332" s="124" t="s">
        <v>2397</v>
      </c>
      <c r="AF332" s="125" t="s">
        <v>552</v>
      </c>
      <c r="AG332" s="125" t="s">
        <v>2465</v>
      </c>
      <c r="AH332" s="125" t="s">
        <v>988</v>
      </c>
      <c r="AI332" s="124"/>
      <c r="AJ332" s="128"/>
      <c r="AK332" s="125" t="s">
        <v>2393</v>
      </c>
      <c r="AL332" s="125"/>
      <c r="AM332" s="125"/>
      <c r="AN332" s="128">
        <v>45866</v>
      </c>
      <c r="AO332" s="128">
        <v>45930</v>
      </c>
      <c r="AP332" s="128">
        <v>45979</v>
      </c>
      <c r="AQ332" s="128">
        <v>46051</v>
      </c>
      <c r="AR332" s="131">
        <v>46902</v>
      </c>
      <c r="AS332" s="131">
        <v>46902</v>
      </c>
      <c r="AT332" s="124" t="s">
        <v>1439</v>
      </c>
      <c r="AU332" s="175" t="s">
        <v>1598</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310.5" hidden="1" customHeight="1" thickBot="1" x14ac:dyDescent="0.4">
      <c r="A333" s="96">
        <f t="shared" si="5"/>
        <v>328</v>
      </c>
      <c r="B333" s="111">
        <v>2023</v>
      </c>
      <c r="C333" s="96" t="s">
        <v>605</v>
      </c>
      <c r="D333" s="96" t="s">
        <v>1021</v>
      </c>
      <c r="E333" s="112" t="s">
        <v>2475</v>
      </c>
      <c r="F333" s="96" t="s">
        <v>577</v>
      </c>
      <c r="G333" s="96" t="s">
        <v>546</v>
      </c>
      <c r="H333" s="45" t="s">
        <v>1258</v>
      </c>
      <c r="I333" s="96" t="s">
        <v>1252</v>
      </c>
      <c r="J333" s="96" t="s">
        <v>361</v>
      </c>
      <c r="K333" s="23"/>
      <c r="L333" s="23"/>
      <c r="M333" s="23">
        <v>14634916.33</v>
      </c>
      <c r="N333" s="23"/>
      <c r="O333" s="23"/>
      <c r="P333" s="23"/>
      <c r="Q333" s="25">
        <f>SUM(PAC!$M333:$P333)</f>
        <v>14634916.33</v>
      </c>
      <c r="R333" s="25">
        <v>14634916.33</v>
      </c>
      <c r="S333" s="25">
        <f>IF(PAC!$R333&gt;0,PAC!$R333,PAC!$Q333)</f>
        <v>14634916.33</v>
      </c>
      <c r="T333" s="25" t="s">
        <v>2353</v>
      </c>
      <c r="U333" s="113" t="s">
        <v>1590</v>
      </c>
      <c r="V333" s="113"/>
      <c r="W333" s="114">
        <v>20</v>
      </c>
      <c r="X333" s="114" t="s">
        <v>1714</v>
      </c>
      <c r="Y333" s="111" t="s">
        <v>2505</v>
      </c>
      <c r="Z333" s="95">
        <v>46822</v>
      </c>
      <c r="AA333" s="115"/>
      <c r="AB333" s="45" t="s">
        <v>1490</v>
      </c>
      <c r="AC333" s="176" t="s">
        <v>2450</v>
      </c>
      <c r="AD333" s="116"/>
      <c r="AE333" s="112" t="s">
        <v>2397</v>
      </c>
      <c r="AF333" s="45" t="s">
        <v>552</v>
      </c>
      <c r="AG333" s="45" t="s">
        <v>2396</v>
      </c>
      <c r="AH333" s="45" t="s">
        <v>988</v>
      </c>
      <c r="AI333" s="112"/>
      <c r="AJ333" s="95"/>
      <c r="AK333" s="45" t="s">
        <v>2394</v>
      </c>
      <c r="AL333" s="45"/>
      <c r="AM333" s="45"/>
      <c r="AN333" s="95">
        <v>46076</v>
      </c>
      <c r="AO333" s="95">
        <v>46142</v>
      </c>
      <c r="AP333" s="95">
        <v>46190</v>
      </c>
      <c r="AQ333" s="95">
        <v>46213</v>
      </c>
      <c r="AR333" s="117">
        <v>46822</v>
      </c>
      <c r="AS333" s="117">
        <v>46822</v>
      </c>
      <c r="AT333" s="112" t="s">
        <v>1440</v>
      </c>
      <c r="AU333" s="177" t="s">
        <v>1418</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hidden="1" customHeight="1" thickBot="1" x14ac:dyDescent="0.4">
      <c r="A334" s="96">
        <f t="shared" si="5"/>
        <v>329</v>
      </c>
      <c r="B334" s="123">
        <v>2023</v>
      </c>
      <c r="C334" s="122" t="s">
        <v>605</v>
      </c>
      <c r="D334" s="122" t="s">
        <v>1021</v>
      </c>
      <c r="E334" s="124" t="s">
        <v>2476</v>
      </c>
      <c r="F334" s="122" t="s">
        <v>577</v>
      </c>
      <c r="G334" s="122" t="s">
        <v>546</v>
      </c>
      <c r="H334" s="125" t="s">
        <v>1258</v>
      </c>
      <c r="I334" s="122" t="s">
        <v>1252</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2392</v>
      </c>
      <c r="U334" s="126" t="s">
        <v>1590</v>
      </c>
      <c r="V334" s="126"/>
      <c r="W334" s="127">
        <v>24</v>
      </c>
      <c r="X334" s="127" t="s">
        <v>1714</v>
      </c>
      <c r="Y334" s="123" t="s">
        <v>2505</v>
      </c>
      <c r="Z334" s="128">
        <v>46944</v>
      </c>
      <c r="AA334" s="129"/>
      <c r="AB334" s="125" t="s">
        <v>1490</v>
      </c>
      <c r="AC334" s="174" t="s">
        <v>2451</v>
      </c>
      <c r="AD334" s="130"/>
      <c r="AE334" s="124" t="s">
        <v>2397</v>
      </c>
      <c r="AF334" s="125" t="s">
        <v>552</v>
      </c>
      <c r="AG334" s="125" t="s">
        <v>2398</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1434</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hidden="1" customHeight="1" thickBot="1" x14ac:dyDescent="0.4">
      <c r="A335" s="96">
        <f t="shared" si="5"/>
        <v>330</v>
      </c>
      <c r="B335" s="111">
        <v>2023</v>
      </c>
      <c r="C335" s="96" t="s">
        <v>605</v>
      </c>
      <c r="D335" s="96" t="s">
        <v>1021</v>
      </c>
      <c r="E335" s="112" t="s">
        <v>2477</v>
      </c>
      <c r="F335" s="96" t="s">
        <v>577</v>
      </c>
      <c r="G335" s="96" t="s">
        <v>546</v>
      </c>
      <c r="H335" s="45" t="s">
        <v>1258</v>
      </c>
      <c r="I335" s="96" t="s">
        <v>1252</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2362</v>
      </c>
      <c r="U335" s="113" t="s">
        <v>1590</v>
      </c>
      <c r="V335" s="113"/>
      <c r="W335" s="114">
        <v>28</v>
      </c>
      <c r="X335" s="114" t="s">
        <v>1714</v>
      </c>
      <c r="Y335" s="111" t="s">
        <v>2505</v>
      </c>
      <c r="Z335" s="95">
        <v>47067</v>
      </c>
      <c r="AA335" s="115"/>
      <c r="AB335" s="45" t="s">
        <v>1490</v>
      </c>
      <c r="AC335" s="176" t="s">
        <v>2461</v>
      </c>
      <c r="AD335" s="116"/>
      <c r="AE335" s="112" t="s">
        <v>2397</v>
      </c>
      <c r="AF335" s="45" t="s">
        <v>552</v>
      </c>
      <c r="AG335" s="45" t="s">
        <v>2399</v>
      </c>
      <c r="AH335" s="45" t="s">
        <v>988</v>
      </c>
      <c r="AI335" s="112"/>
      <c r="AJ335" s="95"/>
      <c r="AK335" s="45" t="s">
        <v>2395</v>
      </c>
      <c r="AL335" s="45"/>
      <c r="AM335" s="45"/>
      <c r="AN335" s="95">
        <v>46063</v>
      </c>
      <c r="AO335" s="95">
        <v>46136</v>
      </c>
      <c r="AP335" s="95">
        <v>46190</v>
      </c>
      <c r="AQ335" s="95">
        <v>46213</v>
      </c>
      <c r="AR335" s="117">
        <v>47067</v>
      </c>
      <c r="AS335" s="117">
        <v>47067</v>
      </c>
      <c r="AT335" s="112"/>
      <c r="AU335" s="177" t="s">
        <v>1419</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hidden="1" customHeight="1" thickBot="1" x14ac:dyDescent="0.4">
      <c r="A336" s="96">
        <f t="shared" si="5"/>
        <v>331</v>
      </c>
      <c r="B336" s="123">
        <v>2023</v>
      </c>
      <c r="C336" s="122" t="s">
        <v>605</v>
      </c>
      <c r="D336" s="122" t="s">
        <v>1021</v>
      </c>
      <c r="E336" s="124" t="s">
        <v>2211</v>
      </c>
      <c r="F336" s="122" t="s">
        <v>577</v>
      </c>
      <c r="G336" s="122" t="s">
        <v>546</v>
      </c>
      <c r="H336" s="125" t="s">
        <v>1258</v>
      </c>
      <c r="I336" s="122" t="s">
        <v>1252</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1593</v>
      </c>
      <c r="V336" s="126" t="s">
        <v>1796</v>
      </c>
      <c r="W336" s="127"/>
      <c r="X336" s="127" t="s">
        <v>1437</v>
      </c>
      <c r="Y336" s="123" t="s">
        <v>2508</v>
      </c>
      <c r="Z336" s="128"/>
      <c r="AA336" s="129"/>
      <c r="AB336" s="125" t="s">
        <v>1503</v>
      </c>
      <c r="AC336" s="174" t="s">
        <v>2612</v>
      </c>
      <c r="AD336" s="130">
        <v>46295</v>
      </c>
      <c r="AE336" s="124" t="s">
        <v>1545</v>
      </c>
      <c r="AF336" s="125" t="s">
        <v>592</v>
      </c>
      <c r="AG336" s="125" t="s">
        <v>2179</v>
      </c>
      <c r="AH336" s="125"/>
      <c r="AI336" s="125"/>
      <c r="AJ336" s="128"/>
      <c r="AK336" s="125" t="s">
        <v>1077</v>
      </c>
      <c r="AL336" s="125"/>
      <c r="AM336" s="125"/>
      <c r="AN336" s="128"/>
      <c r="AO336" s="128"/>
      <c r="AP336" s="128"/>
      <c r="AQ336" s="128"/>
      <c r="AR336" s="131"/>
      <c r="AS336" s="131"/>
      <c r="AT336" s="124" t="s">
        <v>2611</v>
      </c>
      <c r="AU336" s="175" t="s">
        <v>1495</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hidden="1" customHeight="1" thickBot="1" x14ac:dyDescent="0.4">
      <c r="A337" s="96">
        <f t="shared" si="5"/>
        <v>332</v>
      </c>
      <c r="B337" s="96">
        <v>2025</v>
      </c>
      <c r="C337" s="96" t="s">
        <v>605</v>
      </c>
      <c r="D337" s="96" t="s">
        <v>1021</v>
      </c>
      <c r="E337" s="112" t="s">
        <v>2212</v>
      </c>
      <c r="F337" s="96" t="s">
        <v>577</v>
      </c>
      <c r="G337" s="96" t="s">
        <v>546</v>
      </c>
      <c r="H337" s="45" t="s">
        <v>1258</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1593</v>
      </c>
      <c r="V337" s="113" t="s">
        <v>1796</v>
      </c>
      <c r="W337" s="114"/>
      <c r="X337" s="114" t="s">
        <v>1437</v>
      </c>
      <c r="Y337" s="111" t="s">
        <v>2511</v>
      </c>
      <c r="Z337" s="95"/>
      <c r="AA337" s="115"/>
      <c r="AB337" s="45" t="s">
        <v>1529</v>
      </c>
      <c r="AC337" s="45" t="s">
        <v>1973</v>
      </c>
      <c r="AD337" s="116">
        <v>46325</v>
      </c>
      <c r="AE337" s="112" t="s">
        <v>1330</v>
      </c>
      <c r="AF337" s="45" t="s">
        <v>850</v>
      </c>
      <c r="AG337" s="45"/>
      <c r="AH337" s="45"/>
      <c r="AI337" s="45"/>
      <c r="AJ337" s="95"/>
      <c r="AK337" s="45"/>
      <c r="AL337" s="45"/>
      <c r="AM337" s="45" t="s">
        <v>716</v>
      </c>
      <c r="AN337" s="95"/>
      <c r="AO337" s="95"/>
      <c r="AP337" s="95"/>
      <c r="AQ337" s="95"/>
      <c r="AR337" s="117"/>
      <c r="AS337" s="117"/>
      <c r="AT337" s="112" t="s">
        <v>2213</v>
      </c>
      <c r="AU337" s="118" t="s">
        <v>1409</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hidden="1" customHeight="1" thickBot="1" x14ac:dyDescent="0.4">
      <c r="A338" s="96">
        <f t="shared" si="5"/>
        <v>333</v>
      </c>
      <c r="B338" s="122">
        <v>2025</v>
      </c>
      <c r="C338" s="122" t="s">
        <v>605</v>
      </c>
      <c r="D338" s="122" t="s">
        <v>1021</v>
      </c>
      <c r="E338" s="124" t="s">
        <v>2214</v>
      </c>
      <c r="F338" s="122" t="s">
        <v>577</v>
      </c>
      <c r="G338" s="122" t="s">
        <v>546</v>
      </c>
      <c r="H338" s="125" t="s">
        <v>1258</v>
      </c>
      <c r="I338" s="122" t="s">
        <v>1252</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1593</v>
      </c>
      <c r="V338" s="126" t="s">
        <v>1796</v>
      </c>
      <c r="W338" s="127"/>
      <c r="X338" s="127" t="s">
        <v>1437</v>
      </c>
      <c r="Y338" s="123" t="s">
        <v>2511</v>
      </c>
      <c r="Z338" s="128"/>
      <c r="AA338" s="129"/>
      <c r="AB338" s="125" t="s">
        <v>1529</v>
      </c>
      <c r="AC338" s="125" t="s">
        <v>1973</v>
      </c>
      <c r="AD338" s="130">
        <v>46325</v>
      </c>
      <c r="AE338" s="124" t="s">
        <v>1330</v>
      </c>
      <c r="AF338" s="125" t="s">
        <v>851</v>
      </c>
      <c r="AG338" s="125"/>
      <c r="AH338" s="125"/>
      <c r="AI338" s="125"/>
      <c r="AJ338" s="128"/>
      <c r="AK338" s="125"/>
      <c r="AL338" s="125"/>
      <c r="AM338" s="125"/>
      <c r="AN338" s="128"/>
      <c r="AO338" s="128"/>
      <c r="AP338" s="128"/>
      <c r="AQ338" s="128"/>
      <c r="AR338" s="131"/>
      <c r="AS338" s="131"/>
      <c r="AT338" s="124" t="s">
        <v>2215</v>
      </c>
      <c r="AU338" s="132" t="s">
        <v>1409</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hidden="1" customHeight="1" thickBot="1" x14ac:dyDescent="0.4">
      <c r="A339" s="96">
        <f t="shared" si="5"/>
        <v>334</v>
      </c>
      <c r="B339" s="96">
        <v>2025</v>
      </c>
      <c r="C339" s="96" t="s">
        <v>605</v>
      </c>
      <c r="D339" s="96" t="s">
        <v>1021</v>
      </c>
      <c r="E339" s="112" t="s">
        <v>2216</v>
      </c>
      <c r="F339" s="96" t="s">
        <v>577</v>
      </c>
      <c r="G339" s="96" t="s">
        <v>546</v>
      </c>
      <c r="H339" s="45" t="s">
        <v>1258</v>
      </c>
      <c r="I339" s="96" t="s">
        <v>1252</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1593</v>
      </c>
      <c r="V339" s="113" t="s">
        <v>1796</v>
      </c>
      <c r="W339" s="114"/>
      <c r="X339" s="114" t="s">
        <v>1437</v>
      </c>
      <c r="Y339" s="111" t="s">
        <v>2511</v>
      </c>
      <c r="Z339" s="95"/>
      <c r="AA339" s="115"/>
      <c r="AB339" s="45" t="s">
        <v>1529</v>
      </c>
      <c r="AC339" s="45" t="s">
        <v>1973</v>
      </c>
      <c r="AD339" s="116">
        <v>46325</v>
      </c>
      <c r="AE339" s="112" t="s">
        <v>1330</v>
      </c>
      <c r="AF339" s="45" t="s">
        <v>852</v>
      </c>
      <c r="AG339" s="45"/>
      <c r="AH339" s="45"/>
      <c r="AI339" s="45"/>
      <c r="AJ339" s="95"/>
      <c r="AK339" s="45"/>
      <c r="AL339" s="45"/>
      <c r="AM339" s="45"/>
      <c r="AN339" s="95"/>
      <c r="AO339" s="95"/>
      <c r="AP339" s="95"/>
      <c r="AQ339" s="95"/>
      <c r="AR339" s="117"/>
      <c r="AS339" s="117"/>
      <c r="AT339" s="112" t="s">
        <v>2217</v>
      </c>
      <c r="AU339" s="118" t="s">
        <v>1409</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hidden="1" customHeight="1" thickBot="1" x14ac:dyDescent="0.4">
      <c r="A340" s="96">
        <f t="shared" si="5"/>
        <v>335</v>
      </c>
      <c r="B340" s="122">
        <v>2025</v>
      </c>
      <c r="C340" s="122" t="s">
        <v>605</v>
      </c>
      <c r="D340" s="122" t="s">
        <v>1021</v>
      </c>
      <c r="E340" s="124" t="s">
        <v>2218</v>
      </c>
      <c r="F340" s="122" t="s">
        <v>577</v>
      </c>
      <c r="G340" s="122" t="s">
        <v>546</v>
      </c>
      <c r="H340" s="125" t="s">
        <v>1258</v>
      </c>
      <c r="I340" s="122" t="s">
        <v>1252</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1593</v>
      </c>
      <c r="V340" s="126" t="s">
        <v>1796</v>
      </c>
      <c r="W340" s="127"/>
      <c r="X340" s="127" t="s">
        <v>1437</v>
      </c>
      <c r="Y340" s="123" t="s">
        <v>2511</v>
      </c>
      <c r="Z340" s="128"/>
      <c r="AA340" s="129"/>
      <c r="AB340" s="125" t="s">
        <v>1529</v>
      </c>
      <c r="AC340" s="125" t="s">
        <v>1973</v>
      </c>
      <c r="AD340" s="130">
        <v>46325</v>
      </c>
      <c r="AE340" s="124" t="s">
        <v>1330</v>
      </c>
      <c r="AF340" s="125" t="s">
        <v>853</v>
      </c>
      <c r="AG340" s="125"/>
      <c r="AH340" s="125"/>
      <c r="AI340" s="125"/>
      <c r="AJ340" s="128"/>
      <c r="AK340" s="125"/>
      <c r="AL340" s="125"/>
      <c r="AM340" s="125"/>
      <c r="AN340" s="128"/>
      <c r="AO340" s="128"/>
      <c r="AP340" s="128"/>
      <c r="AQ340" s="128"/>
      <c r="AR340" s="131"/>
      <c r="AS340" s="131"/>
      <c r="AT340" s="124" t="s">
        <v>1430</v>
      </c>
      <c r="AU340" s="132" t="s">
        <v>1428</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hidden="1" customHeight="1" thickBot="1" x14ac:dyDescent="0.4">
      <c r="A341" s="96">
        <f t="shared" si="5"/>
        <v>336</v>
      </c>
      <c r="B341" s="96">
        <v>2025</v>
      </c>
      <c r="C341" s="96" t="s">
        <v>605</v>
      </c>
      <c r="D341" s="96" t="s">
        <v>1021</v>
      </c>
      <c r="E341" s="112" t="s">
        <v>2219</v>
      </c>
      <c r="F341" s="96" t="s">
        <v>577</v>
      </c>
      <c r="G341" s="96" t="s">
        <v>546</v>
      </c>
      <c r="H341" s="45" t="s">
        <v>1258</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1593</v>
      </c>
      <c r="V341" s="113" t="s">
        <v>1796</v>
      </c>
      <c r="W341" s="114"/>
      <c r="X341" s="114" t="s">
        <v>1437</v>
      </c>
      <c r="Y341" s="111" t="s">
        <v>2511</v>
      </c>
      <c r="Z341" s="95"/>
      <c r="AA341" s="115"/>
      <c r="AB341" s="45" t="s">
        <v>1529</v>
      </c>
      <c r="AC341" s="45" t="s">
        <v>1973</v>
      </c>
      <c r="AD341" s="116">
        <v>46325</v>
      </c>
      <c r="AE341" s="112" t="s">
        <v>1330</v>
      </c>
      <c r="AF341" s="45" t="s">
        <v>854</v>
      </c>
      <c r="AG341" s="45"/>
      <c r="AH341" s="45"/>
      <c r="AI341" s="45"/>
      <c r="AJ341" s="95"/>
      <c r="AK341" s="45"/>
      <c r="AL341" s="45"/>
      <c r="AM341" s="45"/>
      <c r="AN341" s="95"/>
      <c r="AO341" s="95"/>
      <c r="AP341" s="95"/>
      <c r="AQ341" s="95"/>
      <c r="AR341" s="117"/>
      <c r="AS341" s="117"/>
      <c r="AT341" s="138" t="s">
        <v>1431</v>
      </c>
      <c r="AU341" s="118" t="s">
        <v>1429</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hidden="1" customHeight="1" thickBot="1" x14ac:dyDescent="0.4">
      <c r="A342" s="96">
        <f t="shared" si="5"/>
        <v>337</v>
      </c>
      <c r="B342" s="122">
        <v>2025</v>
      </c>
      <c r="C342" s="122" t="s">
        <v>605</v>
      </c>
      <c r="D342" s="122" t="s">
        <v>1021</v>
      </c>
      <c r="E342" s="124" t="s">
        <v>859</v>
      </c>
      <c r="F342" s="122" t="s">
        <v>577</v>
      </c>
      <c r="G342" s="122" t="s">
        <v>546</v>
      </c>
      <c r="H342" s="125" t="s">
        <v>1258</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1437</v>
      </c>
      <c r="Y342" s="123" t="s">
        <v>2521</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1271</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hidden="1" customHeight="1" thickBot="1" x14ac:dyDescent="0.4">
      <c r="A343" s="96">
        <f t="shared" si="5"/>
        <v>338</v>
      </c>
      <c r="B343" s="96">
        <v>2025</v>
      </c>
      <c r="C343" s="96" t="s">
        <v>605</v>
      </c>
      <c r="D343" s="96" t="s">
        <v>1021</v>
      </c>
      <c r="E343" s="112" t="s">
        <v>2220</v>
      </c>
      <c r="F343" s="96" t="s">
        <v>577</v>
      </c>
      <c r="G343" s="96" t="s">
        <v>546</v>
      </c>
      <c r="H343" s="45" t="s">
        <v>1258</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1593</v>
      </c>
      <c r="V343" s="113" t="s">
        <v>1796</v>
      </c>
      <c r="W343" s="114"/>
      <c r="X343" s="114" t="s">
        <v>1437</v>
      </c>
      <c r="Y343" s="111" t="s">
        <v>2511</v>
      </c>
      <c r="Z343" s="95"/>
      <c r="AA343" s="115"/>
      <c r="AB343" s="45" t="s">
        <v>1529</v>
      </c>
      <c r="AC343" s="45" t="s">
        <v>1973</v>
      </c>
      <c r="AD343" s="116">
        <v>46325</v>
      </c>
      <c r="AE343" s="112" t="s">
        <v>1330</v>
      </c>
      <c r="AF343" s="45" t="s">
        <v>856</v>
      </c>
      <c r="AG343" s="45"/>
      <c r="AH343" s="45"/>
      <c r="AI343" s="45"/>
      <c r="AJ343" s="95"/>
      <c r="AK343" s="45"/>
      <c r="AL343" s="45"/>
      <c r="AM343" s="45" t="s">
        <v>716</v>
      </c>
      <c r="AN343" s="95"/>
      <c r="AO343" s="95"/>
      <c r="AP343" s="95"/>
      <c r="AQ343" s="95"/>
      <c r="AR343" s="117"/>
      <c r="AS343" s="117"/>
      <c r="AT343" s="138" t="s">
        <v>2221</v>
      </c>
      <c r="AU343" s="118" t="s">
        <v>1409</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hidden="1" customHeight="1" thickBot="1" x14ac:dyDescent="0.4">
      <c r="A344" s="96">
        <f t="shared" si="5"/>
        <v>339</v>
      </c>
      <c r="B344" s="122">
        <v>2025</v>
      </c>
      <c r="C344" s="122" t="s">
        <v>605</v>
      </c>
      <c r="D344" s="122" t="s">
        <v>1021</v>
      </c>
      <c r="E344" s="124" t="s">
        <v>860</v>
      </c>
      <c r="F344" s="122" t="s">
        <v>577</v>
      </c>
      <c r="G344" s="122" t="s">
        <v>546</v>
      </c>
      <c r="H344" s="125" t="s">
        <v>1258</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1437</v>
      </c>
      <c r="Y344" s="123" t="s">
        <v>2521</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1270</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hidden="1" customHeight="1" thickBot="1" x14ac:dyDescent="0.4">
      <c r="A345" s="96">
        <f t="shared" si="5"/>
        <v>340</v>
      </c>
      <c r="B345" s="96">
        <v>2025</v>
      </c>
      <c r="C345" s="96" t="s">
        <v>605</v>
      </c>
      <c r="D345" s="96" t="s">
        <v>1021</v>
      </c>
      <c r="E345" s="112" t="s">
        <v>2222</v>
      </c>
      <c r="F345" s="96" t="s">
        <v>577</v>
      </c>
      <c r="G345" s="96" t="s">
        <v>546</v>
      </c>
      <c r="H345" s="45" t="s">
        <v>1258</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1593</v>
      </c>
      <c r="V345" s="113" t="s">
        <v>1796</v>
      </c>
      <c r="W345" s="114"/>
      <c r="X345" s="114" t="s">
        <v>1437</v>
      </c>
      <c r="Y345" s="111" t="s">
        <v>2511</v>
      </c>
      <c r="Z345" s="95"/>
      <c r="AA345" s="115"/>
      <c r="AB345" s="45" t="s">
        <v>1529</v>
      </c>
      <c r="AC345" s="45" t="s">
        <v>1973</v>
      </c>
      <c r="AD345" s="116">
        <v>46325</v>
      </c>
      <c r="AE345" s="112" t="s">
        <v>1330</v>
      </c>
      <c r="AF345" s="45" t="s">
        <v>858</v>
      </c>
      <c r="AG345" s="45"/>
      <c r="AH345" s="45"/>
      <c r="AI345" s="45"/>
      <c r="AJ345" s="95"/>
      <c r="AK345" s="45"/>
      <c r="AL345" s="45"/>
      <c r="AM345" s="45"/>
      <c r="AN345" s="95"/>
      <c r="AO345" s="95"/>
      <c r="AP345" s="95"/>
      <c r="AQ345" s="95"/>
      <c r="AR345" s="117"/>
      <c r="AS345" s="117"/>
      <c r="AT345" s="138"/>
      <c r="AU345" s="118" t="s">
        <v>1409</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hidden="1" customHeight="1" thickBot="1" x14ac:dyDescent="0.4">
      <c r="A346" s="96">
        <f t="shared" si="5"/>
        <v>341</v>
      </c>
      <c r="B346" s="122">
        <v>2025</v>
      </c>
      <c r="C346" s="122" t="s">
        <v>605</v>
      </c>
      <c r="D346" s="122" t="s">
        <v>1021</v>
      </c>
      <c r="E346" s="124" t="s">
        <v>898</v>
      </c>
      <c r="F346" s="122" t="s">
        <v>577</v>
      </c>
      <c r="G346" s="122" t="s">
        <v>546</v>
      </c>
      <c r="H346" s="125" t="s">
        <v>1258</v>
      </c>
      <c r="I346" s="122" t="s">
        <v>1252</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1437</v>
      </c>
      <c r="Y346" s="123" t="s">
        <v>2521</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hidden="1" customHeight="1" thickBot="1" x14ac:dyDescent="0.4">
      <c r="A347" s="96">
        <f t="shared" si="5"/>
        <v>342</v>
      </c>
      <c r="B347" s="96">
        <v>2025</v>
      </c>
      <c r="C347" s="96" t="s">
        <v>605</v>
      </c>
      <c r="D347" s="96" t="s">
        <v>1021</v>
      </c>
      <c r="E347" s="112" t="s">
        <v>2223</v>
      </c>
      <c r="F347" s="96" t="s">
        <v>577</v>
      </c>
      <c r="G347" s="96" t="s">
        <v>546</v>
      </c>
      <c r="H347" s="45" t="s">
        <v>1258</v>
      </c>
      <c r="I347" s="96" t="s">
        <v>1252</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1593</v>
      </c>
      <c r="V347" s="113" t="s">
        <v>1796</v>
      </c>
      <c r="W347" s="114"/>
      <c r="X347" s="114" t="s">
        <v>1437</v>
      </c>
      <c r="Y347" s="111" t="s">
        <v>2511</v>
      </c>
      <c r="Z347" s="95"/>
      <c r="AA347" s="115"/>
      <c r="AB347" s="45" t="s">
        <v>1529</v>
      </c>
      <c r="AC347" s="45" t="s">
        <v>1973</v>
      </c>
      <c r="AD347" s="116">
        <v>46325</v>
      </c>
      <c r="AE347" s="112" t="s">
        <v>1330</v>
      </c>
      <c r="AF347" s="45" t="s">
        <v>900</v>
      </c>
      <c r="AG347" s="45"/>
      <c r="AH347" s="45"/>
      <c r="AI347" s="45"/>
      <c r="AJ347" s="95"/>
      <c r="AK347" s="45"/>
      <c r="AL347" s="45"/>
      <c r="AM347" s="45"/>
      <c r="AN347" s="95"/>
      <c r="AO347" s="95"/>
      <c r="AP347" s="95"/>
      <c r="AQ347" s="95"/>
      <c r="AR347" s="117"/>
      <c r="AS347" s="117"/>
      <c r="AT347" s="112" t="s">
        <v>2224</v>
      </c>
      <c r="AU347" s="118" t="s">
        <v>1409</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hidden="1" customHeight="1" thickBot="1" x14ac:dyDescent="0.4">
      <c r="A348" s="96">
        <f t="shared" si="5"/>
        <v>343</v>
      </c>
      <c r="B348" s="122">
        <v>2025</v>
      </c>
      <c r="C348" s="122" t="s">
        <v>605</v>
      </c>
      <c r="D348" s="122" t="s">
        <v>1021</v>
      </c>
      <c r="E348" s="124" t="s">
        <v>2225</v>
      </c>
      <c r="F348" s="122" t="s">
        <v>577</v>
      </c>
      <c r="G348" s="122" t="s">
        <v>546</v>
      </c>
      <c r="H348" s="125" t="s">
        <v>1258</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1593</v>
      </c>
      <c r="V348" s="126" t="s">
        <v>1796</v>
      </c>
      <c r="W348" s="127"/>
      <c r="X348" s="127" t="s">
        <v>1437</v>
      </c>
      <c r="Y348" s="123" t="s">
        <v>2511</v>
      </c>
      <c r="Z348" s="128"/>
      <c r="AA348" s="129"/>
      <c r="AB348" s="125" t="s">
        <v>1529</v>
      </c>
      <c r="AC348" s="125" t="s">
        <v>1973</v>
      </c>
      <c r="AD348" s="130">
        <v>46325</v>
      </c>
      <c r="AE348" s="124" t="s">
        <v>1330</v>
      </c>
      <c r="AF348" s="125" t="s">
        <v>921</v>
      </c>
      <c r="AG348" s="125"/>
      <c r="AH348" s="125"/>
      <c r="AI348" s="125"/>
      <c r="AJ348" s="128"/>
      <c r="AK348" s="125"/>
      <c r="AL348" s="125"/>
      <c r="AM348" s="125"/>
      <c r="AN348" s="128"/>
      <c r="AO348" s="128"/>
      <c r="AP348" s="128"/>
      <c r="AQ348" s="128"/>
      <c r="AR348" s="131"/>
      <c r="AS348" s="131"/>
      <c r="AT348" s="124" t="s">
        <v>1327</v>
      </c>
      <c r="AU348" s="132" t="s">
        <v>1409</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hidden="1" customHeight="1" thickBot="1" x14ac:dyDescent="0.4">
      <c r="A349" s="96">
        <f t="shared" si="5"/>
        <v>344</v>
      </c>
      <c r="B349" s="96">
        <v>2025</v>
      </c>
      <c r="C349" s="96" t="s">
        <v>605</v>
      </c>
      <c r="D349" s="96" t="s">
        <v>1021</v>
      </c>
      <c r="E349" s="112" t="s">
        <v>1581</v>
      </c>
      <c r="F349" s="96" t="s">
        <v>577</v>
      </c>
      <c r="G349" s="96" t="s">
        <v>546</v>
      </c>
      <c r="H349" s="45" t="s">
        <v>1258</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1437</v>
      </c>
      <c r="Y349" s="111" t="s">
        <v>2521</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hidden="1" customHeight="1" thickBot="1" x14ac:dyDescent="0.4">
      <c r="A350" s="96">
        <f t="shared" si="5"/>
        <v>345</v>
      </c>
      <c r="B350" s="122">
        <v>2025</v>
      </c>
      <c r="C350" s="122" t="s">
        <v>605</v>
      </c>
      <c r="D350" s="122" t="s">
        <v>1021</v>
      </c>
      <c r="E350" s="124" t="s">
        <v>2226</v>
      </c>
      <c r="F350" s="122" t="s">
        <v>577</v>
      </c>
      <c r="G350" s="122" t="s">
        <v>546</v>
      </c>
      <c r="H350" s="125" t="s">
        <v>1258</v>
      </c>
      <c r="I350" s="122" t="s">
        <v>1252</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1593</v>
      </c>
      <c r="V350" s="126" t="s">
        <v>1796</v>
      </c>
      <c r="W350" s="127"/>
      <c r="X350" s="127" t="s">
        <v>1437</v>
      </c>
      <c r="Y350" s="123" t="s">
        <v>2511</v>
      </c>
      <c r="Z350" s="128"/>
      <c r="AA350" s="129"/>
      <c r="AB350" s="125" t="s">
        <v>1529</v>
      </c>
      <c r="AC350" s="125" t="s">
        <v>1973</v>
      </c>
      <c r="AD350" s="130">
        <v>46325</v>
      </c>
      <c r="AE350" s="124" t="s">
        <v>1330</v>
      </c>
      <c r="AF350" s="125" t="s">
        <v>952</v>
      </c>
      <c r="AG350" s="125"/>
      <c r="AH350" s="125"/>
      <c r="AI350" s="125"/>
      <c r="AJ350" s="128"/>
      <c r="AK350" s="125"/>
      <c r="AL350" s="125"/>
      <c r="AM350" s="125"/>
      <c r="AN350" s="128"/>
      <c r="AO350" s="128"/>
      <c r="AP350" s="128"/>
      <c r="AQ350" s="128"/>
      <c r="AR350" s="131"/>
      <c r="AS350" s="131"/>
      <c r="AT350" s="137" t="s">
        <v>2227</v>
      </c>
      <c r="AU350" s="132" t="s">
        <v>1409</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hidden="1" customHeight="1" thickBot="1" x14ac:dyDescent="0.4">
      <c r="A351" s="96">
        <f t="shared" si="5"/>
        <v>346</v>
      </c>
      <c r="B351" s="96">
        <v>2025</v>
      </c>
      <c r="C351" s="96" t="s">
        <v>605</v>
      </c>
      <c r="D351" s="96" t="s">
        <v>1021</v>
      </c>
      <c r="E351" s="112" t="s">
        <v>2228</v>
      </c>
      <c r="F351" s="96" t="s">
        <v>577</v>
      </c>
      <c r="G351" s="96" t="s">
        <v>546</v>
      </c>
      <c r="H351" s="45" t="s">
        <v>1258</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1593</v>
      </c>
      <c r="V351" s="113" t="s">
        <v>1796</v>
      </c>
      <c r="W351" s="114"/>
      <c r="X351" s="114" t="s">
        <v>1437</v>
      </c>
      <c r="Y351" s="111" t="s">
        <v>2511</v>
      </c>
      <c r="Z351" s="95"/>
      <c r="AA351" s="115"/>
      <c r="AB351" s="45" t="s">
        <v>1529</v>
      </c>
      <c r="AC351" s="45" t="s">
        <v>1973</v>
      </c>
      <c r="AD351" s="116">
        <v>46325</v>
      </c>
      <c r="AE351" s="112" t="s">
        <v>1330</v>
      </c>
      <c r="AF351" s="45" t="s">
        <v>1011</v>
      </c>
      <c r="AG351" s="45"/>
      <c r="AH351" s="45"/>
      <c r="AI351" s="45"/>
      <c r="AJ351" s="95"/>
      <c r="AK351" s="45"/>
      <c r="AL351" s="45"/>
      <c r="AM351" s="45"/>
      <c r="AN351" s="95"/>
      <c r="AO351" s="95"/>
      <c r="AP351" s="95"/>
      <c r="AQ351" s="95"/>
      <c r="AR351" s="117"/>
      <c r="AS351" s="117"/>
      <c r="AT351" s="138" t="s">
        <v>2229</v>
      </c>
      <c r="AU351" s="118" t="s">
        <v>1409</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hidden="1" customHeight="1" thickBot="1" x14ac:dyDescent="0.4">
      <c r="A352" s="96">
        <f t="shared" si="5"/>
        <v>347</v>
      </c>
      <c r="B352" s="122">
        <v>2023</v>
      </c>
      <c r="C352" s="122" t="s">
        <v>605</v>
      </c>
      <c r="D352" s="122" t="s">
        <v>1021</v>
      </c>
      <c r="E352" s="140" t="s">
        <v>2712</v>
      </c>
      <c r="F352" s="125" t="s">
        <v>577</v>
      </c>
      <c r="G352" s="125" t="s">
        <v>546</v>
      </c>
      <c r="H352" s="122" t="s">
        <v>1258</v>
      </c>
      <c r="I352" s="122" t="s">
        <v>1252</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1582</v>
      </c>
      <c r="V352" s="126"/>
      <c r="W352" s="127"/>
      <c r="X352" s="127" t="s">
        <v>1437</v>
      </c>
      <c r="Y352" s="123" t="s">
        <v>2508</v>
      </c>
      <c r="Z352" s="128">
        <v>46291</v>
      </c>
      <c r="AA352" s="129"/>
      <c r="AB352" s="125" t="s">
        <v>1481</v>
      </c>
      <c r="AC352" s="125" t="s">
        <v>2529</v>
      </c>
      <c r="AD352" s="130">
        <v>46291</v>
      </c>
      <c r="AE352" s="124" t="s">
        <v>2495</v>
      </c>
      <c r="AF352" s="125" t="s">
        <v>552</v>
      </c>
      <c r="AG352" s="125" t="s">
        <v>2494</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hidden="1" customHeight="1" thickBot="1" x14ac:dyDescent="0.4">
      <c r="A353" s="96">
        <f t="shared" si="5"/>
        <v>348</v>
      </c>
      <c r="B353" s="96">
        <v>2023</v>
      </c>
      <c r="C353" s="96" t="s">
        <v>605</v>
      </c>
      <c r="D353" s="96" t="s">
        <v>1021</v>
      </c>
      <c r="E353" s="97" t="s">
        <v>2602</v>
      </c>
      <c r="F353" s="45" t="s">
        <v>577</v>
      </c>
      <c r="G353" s="45" t="s">
        <v>546</v>
      </c>
      <c r="H353" s="96" t="s">
        <v>1258</v>
      </c>
      <c r="I353" s="96" t="s">
        <v>1252</v>
      </c>
      <c r="J353" s="96" t="s">
        <v>361</v>
      </c>
      <c r="K353" s="23"/>
      <c r="L353" s="23"/>
      <c r="M353" s="23"/>
      <c r="N353" s="23"/>
      <c r="O353" s="23"/>
      <c r="P353" s="23">
        <v>1208369.17</v>
      </c>
      <c r="Q353" s="25">
        <f>SUM(PAC!$M353:$P353)</f>
        <v>1208369.17</v>
      </c>
      <c r="R353" s="25"/>
      <c r="S353" s="25">
        <f>IF(PAC!$R353&gt;0,PAC!$R353,PAC!$Q353)</f>
        <v>1208369.17</v>
      </c>
      <c r="T353" s="25"/>
      <c r="U353" s="113" t="s">
        <v>1593</v>
      </c>
      <c r="V353" s="113" t="s">
        <v>1796</v>
      </c>
      <c r="W353" s="114">
        <v>9</v>
      </c>
      <c r="X353" s="114" t="s">
        <v>1436</v>
      </c>
      <c r="Y353" s="111" t="s">
        <v>2507</v>
      </c>
      <c r="Z353" s="95">
        <v>46265</v>
      </c>
      <c r="AA353" s="115"/>
      <c r="AB353" s="45" t="s">
        <v>1482</v>
      </c>
      <c r="AC353" s="45" t="s">
        <v>2600</v>
      </c>
      <c r="AD353" s="116">
        <v>46265</v>
      </c>
      <c r="AE353" s="112" t="s">
        <v>2601</v>
      </c>
      <c r="AF353" s="45" t="s">
        <v>592</v>
      </c>
      <c r="AG353" s="45" t="s">
        <v>2179</v>
      </c>
      <c r="AH353" s="45"/>
      <c r="AI353" s="45"/>
      <c r="AJ353" s="95"/>
      <c r="AK353" s="45" t="s">
        <v>2603</v>
      </c>
      <c r="AL353" s="45"/>
      <c r="AM353" s="45"/>
      <c r="AN353" s="95">
        <v>46239</v>
      </c>
      <c r="AO353" s="95">
        <v>46265</v>
      </c>
      <c r="AP353" s="95"/>
      <c r="AQ353" s="95"/>
      <c r="AR353" s="117"/>
      <c r="AS353" s="117"/>
      <c r="AT353" s="112" t="s">
        <v>2625</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hidden="1" customHeight="1" thickBot="1" x14ac:dyDescent="0.4">
      <c r="A354" s="96">
        <f t="shared" si="5"/>
        <v>349</v>
      </c>
      <c r="B354" s="123">
        <v>2023</v>
      </c>
      <c r="C354" s="122" t="s">
        <v>605</v>
      </c>
      <c r="D354" s="122" t="s">
        <v>1021</v>
      </c>
      <c r="E354" s="124" t="s">
        <v>478</v>
      </c>
      <c r="F354" s="122" t="s">
        <v>56</v>
      </c>
      <c r="G354" s="122" t="s">
        <v>505</v>
      </c>
      <c r="H354" s="125" t="s">
        <v>1259</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1625</v>
      </c>
      <c r="U354" s="126" t="s">
        <v>1584</v>
      </c>
      <c r="V354" s="126"/>
      <c r="W354" s="127">
        <v>12</v>
      </c>
      <c r="X354" s="127" t="s">
        <v>1510</v>
      </c>
      <c r="Y354" s="123" t="s">
        <v>2517</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1965</v>
      </c>
      <c r="AU354" s="132" t="s">
        <v>2230</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hidden="1" customHeight="1" thickBot="1" x14ac:dyDescent="0.4">
      <c r="A355" s="96">
        <f t="shared" si="5"/>
        <v>350</v>
      </c>
      <c r="B355" s="111">
        <v>2023</v>
      </c>
      <c r="C355" s="96" t="s">
        <v>605</v>
      </c>
      <c r="D355" s="96" t="s">
        <v>1021</v>
      </c>
      <c r="E355" s="112" t="s">
        <v>478</v>
      </c>
      <c r="F355" s="96" t="s">
        <v>56</v>
      </c>
      <c r="G355" s="96" t="s">
        <v>505</v>
      </c>
      <c r="H355" s="45" t="s">
        <v>1259</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1625</v>
      </c>
      <c r="U355" s="113" t="s">
        <v>1584</v>
      </c>
      <c r="V355" s="113"/>
      <c r="W355" s="114">
        <v>12</v>
      </c>
      <c r="X355" s="114" t="s">
        <v>1714</v>
      </c>
      <c r="Y355" s="111" t="s">
        <v>2505</v>
      </c>
      <c r="Z355" s="95">
        <v>46403</v>
      </c>
      <c r="AA355" s="115">
        <v>21.62</v>
      </c>
      <c r="AB355" s="45" t="s">
        <v>1490</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1966</v>
      </c>
      <c r="AU355" s="45" t="s">
        <v>1876</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hidden="1" customHeight="1" thickBot="1" x14ac:dyDescent="0.4">
      <c r="A356" s="96">
        <f t="shared" si="5"/>
        <v>351</v>
      </c>
      <c r="B356" s="123">
        <v>2023</v>
      </c>
      <c r="C356" s="122" t="s">
        <v>605</v>
      </c>
      <c r="D356" s="122" t="s">
        <v>1021</v>
      </c>
      <c r="E356" s="124" t="s">
        <v>478</v>
      </c>
      <c r="F356" s="122" t="s">
        <v>56</v>
      </c>
      <c r="G356" s="122" t="s">
        <v>505</v>
      </c>
      <c r="H356" s="125" t="s">
        <v>1259</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1626</v>
      </c>
      <c r="U356" s="126" t="s">
        <v>1584</v>
      </c>
      <c r="V356" s="126"/>
      <c r="W356" s="127">
        <v>12</v>
      </c>
      <c r="X356" s="127" t="s">
        <v>1714</v>
      </c>
      <c r="Y356" s="123" t="s">
        <v>2505</v>
      </c>
      <c r="Z356" s="128">
        <v>46265</v>
      </c>
      <c r="AA356" s="129">
        <v>96.11</v>
      </c>
      <c r="AB356" s="125" t="s">
        <v>1490</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1967</v>
      </c>
      <c r="AU356" s="132" t="s">
        <v>2231</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hidden="1" customHeight="1" thickBot="1" x14ac:dyDescent="0.4">
      <c r="A357" s="96">
        <f t="shared" si="5"/>
        <v>352</v>
      </c>
      <c r="B357" s="96">
        <v>2025</v>
      </c>
      <c r="C357" s="96" t="s">
        <v>605</v>
      </c>
      <c r="D357" s="96" t="s">
        <v>1021</v>
      </c>
      <c r="E357" s="112" t="s">
        <v>478</v>
      </c>
      <c r="F357" s="96" t="s">
        <v>56</v>
      </c>
      <c r="G357" s="96" t="s">
        <v>505</v>
      </c>
      <c r="H357" s="45" t="s">
        <v>1259</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2066</v>
      </c>
      <c r="U357" s="113" t="s">
        <v>1584</v>
      </c>
      <c r="V357" s="113"/>
      <c r="W357" s="114">
        <v>12</v>
      </c>
      <c r="X357" s="114" t="s">
        <v>1436</v>
      </c>
      <c r="Y357" s="111" t="s">
        <v>2505</v>
      </c>
      <c r="Z357" s="95"/>
      <c r="AA357" s="115">
        <v>4</v>
      </c>
      <c r="AB357" s="45" t="s">
        <v>1487</v>
      </c>
      <c r="AC357" s="45" t="s">
        <v>2356</v>
      </c>
      <c r="AD357" s="116"/>
      <c r="AE357" s="178"/>
      <c r="AF357" s="45" t="s">
        <v>1877</v>
      </c>
      <c r="AG357" s="45" t="s">
        <v>1618</v>
      </c>
      <c r="AH357" s="45" t="s">
        <v>988</v>
      </c>
      <c r="AI357" s="45"/>
      <c r="AJ357" s="95"/>
      <c r="AK357" s="45" t="s">
        <v>2109</v>
      </c>
      <c r="AL357" s="45" t="s">
        <v>2113</v>
      </c>
      <c r="AM357" s="45" t="s">
        <v>715</v>
      </c>
      <c r="AN357" s="95">
        <v>46063</v>
      </c>
      <c r="AO357" s="95">
        <v>46120</v>
      </c>
      <c r="AP357" s="95">
        <v>46158</v>
      </c>
      <c r="AQ357" s="95">
        <v>46161</v>
      </c>
      <c r="AR357" s="117">
        <v>46526</v>
      </c>
      <c r="AS357" s="117">
        <v>46526</v>
      </c>
      <c r="AT357" s="112" t="s">
        <v>2357</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hidden="1" customHeight="1" thickBot="1" x14ac:dyDescent="0.4">
      <c r="A358" s="96">
        <f t="shared" si="5"/>
        <v>353</v>
      </c>
      <c r="B358" s="122">
        <v>2025</v>
      </c>
      <c r="C358" s="122" t="s">
        <v>605</v>
      </c>
      <c r="D358" s="122" t="s">
        <v>1021</v>
      </c>
      <c r="E358" s="124" t="s">
        <v>478</v>
      </c>
      <c r="F358" s="122" t="s">
        <v>56</v>
      </c>
      <c r="G358" s="122" t="s">
        <v>505</v>
      </c>
      <c r="H358" s="125" t="s">
        <v>1259</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2333</v>
      </c>
      <c r="U358" s="126" t="s">
        <v>1590</v>
      </c>
      <c r="V358" s="126"/>
      <c r="W358" s="127">
        <v>10</v>
      </c>
      <c r="X358" s="127" t="s">
        <v>1436</v>
      </c>
      <c r="Y358" s="123" t="s">
        <v>2505</v>
      </c>
      <c r="Z358" s="128"/>
      <c r="AA358" s="129"/>
      <c r="AB358" s="125" t="s">
        <v>1487</v>
      </c>
      <c r="AC358" s="125" t="s">
        <v>2356</v>
      </c>
      <c r="AD358" s="130"/>
      <c r="AE358" s="179"/>
      <c r="AF358" s="125" t="s">
        <v>1878</v>
      </c>
      <c r="AG358" s="125" t="s">
        <v>1619</v>
      </c>
      <c r="AH358" s="125" t="s">
        <v>988</v>
      </c>
      <c r="AI358" s="125"/>
      <c r="AJ358" s="128"/>
      <c r="AK358" s="125" t="s">
        <v>2110</v>
      </c>
      <c r="AL358" s="125" t="s">
        <v>2114</v>
      </c>
      <c r="AM358" s="125" t="s">
        <v>716</v>
      </c>
      <c r="AN358" s="128">
        <v>46063</v>
      </c>
      <c r="AO358" s="128">
        <v>46171</v>
      </c>
      <c r="AP358" s="128">
        <v>46192</v>
      </c>
      <c r="AQ358" s="128">
        <v>46192</v>
      </c>
      <c r="AR358" s="131">
        <v>46557</v>
      </c>
      <c r="AS358" s="131">
        <v>46557</v>
      </c>
      <c r="AT358" s="124" t="s">
        <v>2358</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hidden="1" customHeight="1" thickBot="1" x14ac:dyDescent="0.4">
      <c r="A359" s="96">
        <f t="shared" si="5"/>
        <v>354</v>
      </c>
      <c r="B359" s="96">
        <v>2025</v>
      </c>
      <c r="C359" s="96" t="s">
        <v>605</v>
      </c>
      <c r="D359" s="96" t="s">
        <v>1021</v>
      </c>
      <c r="E359" s="112" t="s">
        <v>478</v>
      </c>
      <c r="F359" s="96" t="s">
        <v>56</v>
      </c>
      <c r="G359" s="96" t="s">
        <v>505</v>
      </c>
      <c r="H359" s="45" t="s">
        <v>1259</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2062</v>
      </c>
      <c r="U359" s="113" t="s">
        <v>1584</v>
      </c>
      <c r="V359" s="113"/>
      <c r="W359" s="114">
        <v>12</v>
      </c>
      <c r="X359" s="114" t="s">
        <v>1714</v>
      </c>
      <c r="Y359" s="111" t="s">
        <v>2505</v>
      </c>
      <c r="Z359" s="95">
        <v>46506</v>
      </c>
      <c r="AA359" s="115">
        <v>2.3199999999999998</v>
      </c>
      <c r="AB359" s="45" t="s">
        <v>1490</v>
      </c>
      <c r="AC359" s="45" t="s">
        <v>1512</v>
      </c>
      <c r="AD359" s="116"/>
      <c r="AE359" s="112"/>
      <c r="AF359" s="45" t="s">
        <v>1879</v>
      </c>
      <c r="AG359" s="45" t="s">
        <v>2123</v>
      </c>
      <c r="AH359" s="45" t="s">
        <v>988</v>
      </c>
      <c r="AI359" s="45"/>
      <c r="AJ359" s="95"/>
      <c r="AK359" s="45" t="s">
        <v>2064</v>
      </c>
      <c r="AL359" s="45" t="s">
        <v>2063</v>
      </c>
      <c r="AM359" s="45" t="s">
        <v>715</v>
      </c>
      <c r="AN359" s="95">
        <v>46063</v>
      </c>
      <c r="AO359" s="95">
        <v>46118</v>
      </c>
      <c r="AP359" s="95">
        <v>46141</v>
      </c>
      <c r="AQ359" s="95">
        <v>46141</v>
      </c>
      <c r="AR359" s="117">
        <v>46506</v>
      </c>
      <c r="AS359" s="117">
        <v>46506</v>
      </c>
      <c r="AT359" s="112" t="s">
        <v>2364</v>
      </c>
      <c r="AU359" s="45" t="s">
        <v>2365</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47.75" hidden="1" thickBot="1" x14ac:dyDescent="0.4">
      <c r="A360" s="96">
        <f t="shared" si="5"/>
        <v>355</v>
      </c>
      <c r="B360" s="123">
        <v>2023</v>
      </c>
      <c r="C360" s="122" t="s">
        <v>610</v>
      </c>
      <c r="D360" s="122" t="s">
        <v>1021</v>
      </c>
      <c r="E360" s="124" t="s">
        <v>1411</v>
      </c>
      <c r="F360" s="122" t="s">
        <v>577</v>
      </c>
      <c r="G360" s="122" t="s">
        <v>569</v>
      </c>
      <c r="H360" s="125" t="s">
        <v>1258</v>
      </c>
      <c r="I360" s="122" t="s">
        <v>1252</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1675</v>
      </c>
      <c r="U360" s="126" t="s">
        <v>1582</v>
      </c>
      <c r="V360" s="126"/>
      <c r="W360" s="127">
        <v>13</v>
      </c>
      <c r="X360" s="127" t="s">
        <v>1714</v>
      </c>
      <c r="Y360" s="123" t="s">
        <v>2505</v>
      </c>
      <c r="Z360" s="128">
        <v>46514</v>
      </c>
      <c r="AA360" s="129">
        <v>1.6</v>
      </c>
      <c r="AB360" s="125" t="s">
        <v>1490</v>
      </c>
      <c r="AC360" s="124" t="s">
        <v>2817</v>
      </c>
      <c r="AD360" s="130"/>
      <c r="AE360" s="124"/>
      <c r="AF360" s="125" t="s">
        <v>607</v>
      </c>
      <c r="AG360" s="125" t="s">
        <v>2621</v>
      </c>
      <c r="AH360" s="125" t="s">
        <v>988</v>
      </c>
      <c r="AI360" s="125"/>
      <c r="AJ360" s="128"/>
      <c r="AK360" s="125"/>
      <c r="AL360" s="125"/>
      <c r="AM360" s="125"/>
      <c r="AN360" s="128">
        <v>45887</v>
      </c>
      <c r="AO360" s="128">
        <v>45909</v>
      </c>
      <c r="AP360" s="128">
        <v>45965</v>
      </c>
      <c r="AQ360" s="128">
        <v>46119</v>
      </c>
      <c r="AR360" s="131">
        <v>46514</v>
      </c>
      <c r="AS360" s="131">
        <v>46514</v>
      </c>
      <c r="AT360" s="124" t="s">
        <v>2616</v>
      </c>
      <c r="AU360" s="137" t="s">
        <v>1417</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89.75" hidden="1" thickBot="1" x14ac:dyDescent="0.4">
      <c r="A361" s="96">
        <f>ROW()-5</f>
        <v>356</v>
      </c>
      <c r="B361" s="111">
        <v>2023</v>
      </c>
      <c r="C361" s="96" t="s">
        <v>610</v>
      </c>
      <c r="D361" s="96" t="s">
        <v>1021</v>
      </c>
      <c r="E361" s="112" t="s">
        <v>1412</v>
      </c>
      <c r="F361" s="96" t="s">
        <v>577</v>
      </c>
      <c r="G361" s="96" t="s">
        <v>569</v>
      </c>
      <c r="H361" s="45" t="s">
        <v>1258</v>
      </c>
      <c r="I361" s="96" t="s">
        <v>1252</v>
      </c>
      <c r="J361" s="96" t="s">
        <v>359</v>
      </c>
      <c r="K361" s="23"/>
      <c r="L361" s="23">
        <v>780000</v>
      </c>
      <c r="M361" s="23">
        <v>780000</v>
      </c>
      <c r="N361" s="23"/>
      <c r="O361" s="23"/>
      <c r="P361" s="23"/>
      <c r="Q361" s="25">
        <f>SUM(PAC!$M361:$P361)</f>
        <v>780000</v>
      </c>
      <c r="R361" s="25">
        <v>355403.13</v>
      </c>
      <c r="S361" s="25">
        <f>IF(PAC!$R361&gt;0,PAC!$R361,PAC!$Q361)</f>
        <v>355403.13</v>
      </c>
      <c r="T361" s="25" t="s">
        <v>1675</v>
      </c>
      <c r="U361" s="113" t="s">
        <v>1582</v>
      </c>
      <c r="V361" s="113"/>
      <c r="W361" s="114">
        <v>13</v>
      </c>
      <c r="X361" s="114" t="s">
        <v>1714</v>
      </c>
      <c r="Y361" s="111" t="s">
        <v>2505</v>
      </c>
      <c r="Z361" s="95">
        <v>46514</v>
      </c>
      <c r="AA361" s="115">
        <v>1.76</v>
      </c>
      <c r="AB361" s="45" t="s">
        <v>1490</v>
      </c>
      <c r="AC361" s="112" t="s">
        <v>2817</v>
      </c>
      <c r="AD361" s="116"/>
      <c r="AE361" s="112"/>
      <c r="AF361" s="45" t="s">
        <v>607</v>
      </c>
      <c r="AG361" s="45" t="s">
        <v>2620</v>
      </c>
      <c r="AH361" s="45" t="s">
        <v>988</v>
      </c>
      <c r="AI361" s="45"/>
      <c r="AJ361" s="95"/>
      <c r="AK361" s="45"/>
      <c r="AL361" s="45"/>
      <c r="AM361" s="45"/>
      <c r="AN361" s="95">
        <v>45887</v>
      </c>
      <c r="AO361" s="95">
        <v>45909</v>
      </c>
      <c r="AP361" s="95">
        <v>45965</v>
      </c>
      <c r="AQ361" s="95">
        <v>46119</v>
      </c>
      <c r="AR361" s="117">
        <v>46514</v>
      </c>
      <c r="AS361" s="117">
        <v>46514</v>
      </c>
      <c r="AT361" s="112" t="s">
        <v>2617</v>
      </c>
      <c r="AU361" s="138" t="s">
        <v>1417</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231.75" hidden="1" thickBot="1" x14ac:dyDescent="0.4">
      <c r="A362" s="96">
        <f t="shared" si="5"/>
        <v>357</v>
      </c>
      <c r="B362" s="123">
        <v>2023</v>
      </c>
      <c r="C362" s="122" t="s">
        <v>610</v>
      </c>
      <c r="D362" s="122" t="s">
        <v>1021</v>
      </c>
      <c r="E362" s="124" t="s">
        <v>553</v>
      </c>
      <c r="F362" s="122" t="s">
        <v>577</v>
      </c>
      <c r="G362" s="122" t="s">
        <v>569</v>
      </c>
      <c r="H362" s="125" t="s">
        <v>1258</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1590</v>
      </c>
      <c r="V362" s="126"/>
      <c r="W362" s="127"/>
      <c r="X362" s="127" t="s">
        <v>1437</v>
      </c>
      <c r="Y362" s="123" t="s">
        <v>2508</v>
      </c>
      <c r="Z362" s="128">
        <v>46262</v>
      </c>
      <c r="AA362" s="129"/>
      <c r="AB362" s="125" t="s">
        <v>1481</v>
      </c>
      <c r="AC362" s="124" t="s">
        <v>2687</v>
      </c>
      <c r="AD362" s="130">
        <v>46262</v>
      </c>
      <c r="AE362" s="124" t="s">
        <v>2083</v>
      </c>
      <c r="AF362" s="125" t="s">
        <v>609</v>
      </c>
      <c r="AG362" s="125" t="s">
        <v>2180</v>
      </c>
      <c r="AH362" s="125" t="s">
        <v>988</v>
      </c>
      <c r="AI362" s="125"/>
      <c r="AJ362" s="128"/>
      <c r="AK362" s="125"/>
      <c r="AL362" s="125"/>
      <c r="AM362" s="125"/>
      <c r="AN362" s="128"/>
      <c r="AO362" s="128"/>
      <c r="AP362" s="128"/>
      <c r="AQ362" s="128"/>
      <c r="AR362" s="131"/>
      <c r="AS362" s="131"/>
      <c r="AT362" s="124" t="s">
        <v>2618</v>
      </c>
      <c r="AU362" s="137" t="s">
        <v>1416</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126.75" hidden="1" thickBot="1" x14ac:dyDescent="0.4">
      <c r="A363" s="96">
        <f t="shared" si="5"/>
        <v>358</v>
      </c>
      <c r="B363" s="111">
        <v>2023</v>
      </c>
      <c r="C363" s="96" t="s">
        <v>610</v>
      </c>
      <c r="D363" s="96" t="s">
        <v>1021</v>
      </c>
      <c r="E363" s="112" t="s">
        <v>708</v>
      </c>
      <c r="F363" s="96" t="s">
        <v>577</v>
      </c>
      <c r="G363" s="96" t="s">
        <v>569</v>
      </c>
      <c r="H363" s="45" t="s">
        <v>1258</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1590</v>
      </c>
      <c r="V363" s="113"/>
      <c r="W363" s="114"/>
      <c r="X363" s="114" t="s">
        <v>1437</v>
      </c>
      <c r="Y363" s="111" t="s">
        <v>2508</v>
      </c>
      <c r="Z363" s="95">
        <v>46262</v>
      </c>
      <c r="AA363" s="115"/>
      <c r="AB363" s="45" t="s">
        <v>1481</v>
      </c>
      <c r="AC363" s="112" t="s">
        <v>2688</v>
      </c>
      <c r="AD363" s="116">
        <v>46262</v>
      </c>
      <c r="AE363" s="112" t="s">
        <v>2083</v>
      </c>
      <c r="AF363" s="45" t="s">
        <v>608</v>
      </c>
      <c r="AG363" s="45" t="s">
        <v>2622</v>
      </c>
      <c r="AH363" s="45" t="s">
        <v>988</v>
      </c>
      <c r="AI363" s="45"/>
      <c r="AJ363" s="95"/>
      <c r="AK363" s="45"/>
      <c r="AL363" s="45"/>
      <c r="AM363" s="45"/>
      <c r="AN363" s="95"/>
      <c r="AO363" s="95"/>
      <c r="AP363" s="95"/>
      <c r="AQ363" s="95"/>
      <c r="AR363" s="117"/>
      <c r="AS363" s="117"/>
      <c r="AT363" s="112" t="s">
        <v>2619</v>
      </c>
      <c r="AU363" s="138" t="s">
        <v>1416</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126.75" hidden="1" thickBot="1" x14ac:dyDescent="0.4">
      <c r="A364" s="96">
        <f t="shared" si="5"/>
        <v>359</v>
      </c>
      <c r="B364" s="123">
        <v>2023</v>
      </c>
      <c r="C364" s="122" t="s">
        <v>610</v>
      </c>
      <c r="D364" s="122" t="s">
        <v>1021</v>
      </c>
      <c r="E364" s="124" t="s">
        <v>709</v>
      </c>
      <c r="F364" s="122" t="s">
        <v>577</v>
      </c>
      <c r="G364" s="122" t="s">
        <v>569</v>
      </c>
      <c r="H364" s="125" t="s">
        <v>1258</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1590</v>
      </c>
      <c r="V364" s="126"/>
      <c r="W364" s="127"/>
      <c r="X364" s="127" t="s">
        <v>1437</v>
      </c>
      <c r="Y364" s="123" t="s">
        <v>2508</v>
      </c>
      <c r="Z364" s="128">
        <v>46262</v>
      </c>
      <c r="AA364" s="129"/>
      <c r="AB364" s="125" t="s">
        <v>1481</v>
      </c>
      <c r="AC364" s="124" t="s">
        <v>2688</v>
      </c>
      <c r="AD364" s="130">
        <v>46262</v>
      </c>
      <c r="AE364" s="124" t="s">
        <v>2083</v>
      </c>
      <c r="AF364" s="125" t="s">
        <v>608</v>
      </c>
      <c r="AG364" s="125" t="s">
        <v>2622</v>
      </c>
      <c r="AH364" s="125" t="s">
        <v>988</v>
      </c>
      <c r="AI364" s="125"/>
      <c r="AJ364" s="128"/>
      <c r="AK364" s="125"/>
      <c r="AL364" s="125"/>
      <c r="AM364" s="125"/>
      <c r="AN364" s="128"/>
      <c r="AO364" s="128"/>
      <c r="AP364" s="128"/>
      <c r="AQ364" s="128"/>
      <c r="AR364" s="131"/>
      <c r="AS364" s="131"/>
      <c r="AT364" s="124" t="s">
        <v>2619</v>
      </c>
      <c r="AU364" s="137" t="s">
        <v>1416</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126.75" hidden="1" thickBot="1" x14ac:dyDescent="0.4">
      <c r="A365" s="96">
        <f t="shared" si="5"/>
        <v>360</v>
      </c>
      <c r="B365" s="111">
        <v>2023</v>
      </c>
      <c r="C365" s="96" t="s">
        <v>610</v>
      </c>
      <c r="D365" s="96" t="s">
        <v>1021</v>
      </c>
      <c r="E365" s="112" t="s">
        <v>710</v>
      </c>
      <c r="F365" s="96" t="s">
        <v>577</v>
      </c>
      <c r="G365" s="96" t="s">
        <v>569</v>
      </c>
      <c r="H365" s="45" t="s">
        <v>1258</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1590</v>
      </c>
      <c r="V365" s="113"/>
      <c r="W365" s="114"/>
      <c r="X365" s="114" t="s">
        <v>1437</v>
      </c>
      <c r="Y365" s="111" t="s">
        <v>2508</v>
      </c>
      <c r="Z365" s="95">
        <v>46262</v>
      </c>
      <c r="AA365" s="115"/>
      <c r="AB365" s="45" t="s">
        <v>1481</v>
      </c>
      <c r="AC365" s="112" t="s">
        <v>2688</v>
      </c>
      <c r="AD365" s="116">
        <v>46262</v>
      </c>
      <c r="AE365" s="112" t="s">
        <v>2083</v>
      </c>
      <c r="AF365" s="45" t="s">
        <v>608</v>
      </c>
      <c r="AG365" s="45" t="s">
        <v>2622</v>
      </c>
      <c r="AH365" s="45" t="s">
        <v>988</v>
      </c>
      <c r="AI365" s="45"/>
      <c r="AJ365" s="95"/>
      <c r="AK365" s="45"/>
      <c r="AL365" s="45"/>
      <c r="AM365" s="45"/>
      <c r="AN365" s="95"/>
      <c r="AO365" s="95"/>
      <c r="AP365" s="95"/>
      <c r="AQ365" s="95"/>
      <c r="AR365" s="117"/>
      <c r="AS365" s="117"/>
      <c r="AT365" s="112" t="s">
        <v>2619</v>
      </c>
      <c r="AU365" s="138" t="s">
        <v>1416</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126.75" hidden="1" thickBot="1" x14ac:dyDescent="0.4">
      <c r="A366" s="96">
        <f t="shared" si="5"/>
        <v>361</v>
      </c>
      <c r="B366" s="123">
        <v>2023</v>
      </c>
      <c r="C366" s="122" t="s">
        <v>610</v>
      </c>
      <c r="D366" s="122" t="s">
        <v>1021</v>
      </c>
      <c r="E366" s="124" t="s">
        <v>711</v>
      </c>
      <c r="F366" s="122" t="s">
        <v>577</v>
      </c>
      <c r="G366" s="122" t="s">
        <v>569</v>
      </c>
      <c r="H366" s="125" t="s">
        <v>1258</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1590</v>
      </c>
      <c r="V366" s="126"/>
      <c r="W366" s="127"/>
      <c r="X366" s="127" t="s">
        <v>1437</v>
      </c>
      <c r="Y366" s="123" t="s">
        <v>2508</v>
      </c>
      <c r="Z366" s="128">
        <v>46262</v>
      </c>
      <c r="AA366" s="129"/>
      <c r="AB366" s="125" t="s">
        <v>1481</v>
      </c>
      <c r="AC366" s="124" t="s">
        <v>2688</v>
      </c>
      <c r="AD366" s="130">
        <v>46262</v>
      </c>
      <c r="AE366" s="124" t="s">
        <v>2083</v>
      </c>
      <c r="AF366" s="125" t="s">
        <v>608</v>
      </c>
      <c r="AG366" s="125" t="s">
        <v>2622</v>
      </c>
      <c r="AH366" s="125" t="s">
        <v>988</v>
      </c>
      <c r="AI366" s="125"/>
      <c r="AJ366" s="128"/>
      <c r="AK366" s="125"/>
      <c r="AL366" s="125"/>
      <c r="AM366" s="125"/>
      <c r="AN366" s="128"/>
      <c r="AO366" s="128"/>
      <c r="AP366" s="128"/>
      <c r="AQ366" s="128"/>
      <c r="AR366" s="131"/>
      <c r="AS366" s="131"/>
      <c r="AT366" s="124" t="s">
        <v>2619</v>
      </c>
      <c r="AU366" s="137" t="s">
        <v>1416</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47.75" hidden="1" thickBot="1" x14ac:dyDescent="0.4">
      <c r="A367" s="96">
        <f t="shared" si="5"/>
        <v>362</v>
      </c>
      <c r="B367" s="96">
        <v>2025</v>
      </c>
      <c r="C367" s="96" t="s">
        <v>610</v>
      </c>
      <c r="D367" s="96" t="s">
        <v>1021</v>
      </c>
      <c r="E367" s="97" t="s">
        <v>2321</v>
      </c>
      <c r="F367" s="45" t="s">
        <v>577</v>
      </c>
      <c r="G367" s="45" t="s">
        <v>569</v>
      </c>
      <c r="H367" s="96" t="s">
        <v>1258</v>
      </c>
      <c r="I367" s="96" t="s">
        <v>1252</v>
      </c>
      <c r="J367" s="96" t="s">
        <v>361</v>
      </c>
      <c r="K367" s="23"/>
      <c r="L367" s="23">
        <v>12954384</v>
      </c>
      <c r="M367" s="23">
        <v>12954384</v>
      </c>
      <c r="N367" s="23"/>
      <c r="O367" s="23"/>
      <c r="P367" s="23"/>
      <c r="Q367" s="25">
        <f>SUM(PAC!$M367:$P367)</f>
        <v>12954384</v>
      </c>
      <c r="R367" s="25"/>
      <c r="S367" s="25">
        <f>IF(PAC!$R367&gt;0,PAC!$R367,PAC!$Q367)</f>
        <v>12954384</v>
      </c>
      <c r="T367" s="25"/>
      <c r="U367" s="113" t="s">
        <v>1582</v>
      </c>
      <c r="V367" s="113"/>
      <c r="W367" s="114"/>
      <c r="X367" s="114" t="s">
        <v>1437</v>
      </c>
      <c r="Y367" s="111" t="s">
        <v>2508</v>
      </c>
      <c r="Z367" s="95"/>
      <c r="AA367" s="115"/>
      <c r="AB367" s="45"/>
      <c r="AC367" s="45" t="s">
        <v>2498</v>
      </c>
      <c r="AD367" s="116"/>
      <c r="AE367" s="112"/>
      <c r="AF367" s="45" t="s">
        <v>2322</v>
      </c>
      <c r="AG367" s="45" t="s">
        <v>2623</v>
      </c>
      <c r="AH367" s="45" t="s">
        <v>2006</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hidden="1" customHeight="1" thickBot="1" x14ac:dyDescent="0.4">
      <c r="A368" s="96">
        <f t="shared" si="5"/>
        <v>363</v>
      </c>
      <c r="B368" s="122">
        <v>2023</v>
      </c>
      <c r="C368" s="122" t="s">
        <v>1515</v>
      </c>
      <c r="D368" s="122" t="s">
        <v>1021</v>
      </c>
      <c r="E368" s="122" t="s">
        <v>1681</v>
      </c>
      <c r="F368" s="122" t="s">
        <v>577</v>
      </c>
      <c r="G368" s="122" t="s">
        <v>566</v>
      </c>
      <c r="H368" s="122" t="s">
        <v>1258</v>
      </c>
      <c r="I368" s="122" t="s">
        <v>603</v>
      </c>
      <c r="J368" s="122" t="s">
        <v>449</v>
      </c>
      <c r="K368" s="36"/>
      <c r="L368" s="36">
        <v>2730026.2</v>
      </c>
      <c r="M368" s="36">
        <v>2730026.2</v>
      </c>
      <c r="N368" s="36"/>
      <c r="O368" s="36"/>
      <c r="P368" s="36"/>
      <c r="Q368" s="25">
        <f>SUM(PAC!$M368:$P368)</f>
        <v>2730026.2</v>
      </c>
      <c r="R368" s="38"/>
      <c r="S368" s="25">
        <f>IF(PAC!$R368&gt;0,PAC!$R368,PAC!$Q368)</f>
        <v>2730026.2</v>
      </c>
      <c r="T368" s="38"/>
      <c r="U368" s="126" t="s">
        <v>1590</v>
      </c>
      <c r="V368" s="126"/>
      <c r="W368" s="141"/>
      <c r="X368" s="127" t="s">
        <v>1437</v>
      </c>
      <c r="Y368" s="123" t="s">
        <v>2508</v>
      </c>
      <c r="Z368" s="128">
        <v>46263</v>
      </c>
      <c r="AA368" s="122"/>
      <c r="AB368" s="125" t="s">
        <v>1475</v>
      </c>
      <c r="AC368" s="180" t="s">
        <v>2275</v>
      </c>
      <c r="AD368" s="130"/>
      <c r="AE368" s="180" t="s">
        <v>1506</v>
      </c>
      <c r="AF368" s="122" t="s">
        <v>2232</v>
      </c>
      <c r="AG368" s="122" t="s">
        <v>1013</v>
      </c>
      <c r="AH368" s="125" t="s">
        <v>2006</v>
      </c>
      <c r="AI368" s="181" t="s">
        <v>1526</v>
      </c>
      <c r="AJ368" s="130">
        <v>46263</v>
      </c>
      <c r="AK368" s="125" t="s">
        <v>1719</v>
      </c>
      <c r="AL368" s="125"/>
      <c r="AM368" s="122"/>
      <c r="AN368" s="128"/>
      <c r="AO368" s="128"/>
      <c r="AP368" s="128"/>
      <c r="AQ368" s="128"/>
      <c r="AR368" s="131"/>
      <c r="AS368" s="131"/>
      <c r="AT368" s="122" t="s">
        <v>2233</v>
      </c>
      <c r="AU368" s="122" t="s">
        <v>1427</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hidden="1" customHeight="1" thickBot="1" x14ac:dyDescent="0.4">
      <c r="A369" s="96">
        <f t="shared" si="5"/>
        <v>364</v>
      </c>
      <c r="B369" s="96">
        <v>2023</v>
      </c>
      <c r="C369" s="96" t="s">
        <v>605</v>
      </c>
      <c r="D369" s="96" t="s">
        <v>1021</v>
      </c>
      <c r="E369" s="96" t="s">
        <v>1682</v>
      </c>
      <c r="F369" s="96" t="s">
        <v>577</v>
      </c>
      <c r="G369" s="96" t="s">
        <v>566</v>
      </c>
      <c r="H369" s="96" t="s">
        <v>1258</v>
      </c>
      <c r="I369" s="96" t="s">
        <v>603</v>
      </c>
      <c r="J369" s="96" t="s">
        <v>449</v>
      </c>
      <c r="K369" s="23"/>
      <c r="L369" s="23">
        <v>25675694.460000001</v>
      </c>
      <c r="M369" s="23">
        <v>25675694</v>
      </c>
      <c r="N369" s="23"/>
      <c r="O369" s="23"/>
      <c r="P369" s="23"/>
      <c r="Q369" s="25">
        <f>SUM(PAC!$M369:$P369)</f>
        <v>25675694</v>
      </c>
      <c r="R369" s="25"/>
      <c r="S369" s="25">
        <f>IF(PAC!$R369&gt;0,PAC!$R369,PAC!$Q369)</f>
        <v>25675694</v>
      </c>
      <c r="T369" s="25"/>
      <c r="U369" s="113" t="s">
        <v>1590</v>
      </c>
      <c r="V369" s="113"/>
      <c r="W369" s="45" t="s">
        <v>1733</v>
      </c>
      <c r="X369" s="114" t="s">
        <v>1437</v>
      </c>
      <c r="Y369" s="111" t="s">
        <v>2508</v>
      </c>
      <c r="Z369" s="95">
        <v>46263</v>
      </c>
      <c r="AA369" s="116"/>
      <c r="AB369" s="116" t="s">
        <v>1475</v>
      </c>
      <c r="AC369" s="182" t="s">
        <v>2275</v>
      </c>
      <c r="AD369" s="116"/>
      <c r="AE369" s="183" t="s">
        <v>1507</v>
      </c>
      <c r="AF369" s="116" t="s">
        <v>662</v>
      </c>
      <c r="AG369" s="116" t="s">
        <v>1012</v>
      </c>
      <c r="AH369" s="45" t="s">
        <v>2006</v>
      </c>
      <c r="AI369" s="183" t="s">
        <v>1535</v>
      </c>
      <c r="AJ369" s="116">
        <v>46263</v>
      </c>
      <c r="AK369" s="116" t="s">
        <v>1720</v>
      </c>
      <c r="AL369" s="116"/>
      <c r="AM369" s="116"/>
      <c r="AN369" s="95"/>
      <c r="AO369" s="95"/>
      <c r="AP369" s="95"/>
      <c r="AQ369" s="95"/>
      <c r="AR369" s="116"/>
      <c r="AS369" s="116"/>
      <c r="AT369" s="116" t="s">
        <v>1856</v>
      </c>
      <c r="AU369" s="116" t="s">
        <v>1427</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hidden="1" customHeight="1" thickBot="1" x14ac:dyDescent="0.4">
      <c r="A370" s="96">
        <f t="shared" si="5"/>
        <v>365</v>
      </c>
      <c r="B370" s="122">
        <v>2025</v>
      </c>
      <c r="C370" s="122" t="s">
        <v>605</v>
      </c>
      <c r="D370" s="122" t="s">
        <v>1021</v>
      </c>
      <c r="E370" s="122" t="s">
        <v>1246</v>
      </c>
      <c r="F370" s="122" t="s">
        <v>577</v>
      </c>
      <c r="G370" s="122" t="s">
        <v>566</v>
      </c>
      <c r="H370" s="122" t="s">
        <v>1258</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1594</v>
      </c>
      <c r="V370" s="126"/>
      <c r="W370" s="122"/>
      <c r="X370" s="127" t="s">
        <v>1437</v>
      </c>
      <c r="Y370" s="123" t="s">
        <v>2521</v>
      </c>
      <c r="Z370" s="128"/>
      <c r="AA370" s="122"/>
      <c r="AB370" s="122"/>
      <c r="AC370" s="122"/>
      <c r="AD370" s="130"/>
      <c r="AE370" s="122"/>
      <c r="AF370" s="122" t="s">
        <v>1247</v>
      </c>
      <c r="AG370" s="122"/>
      <c r="AH370" s="122"/>
      <c r="AI370" s="122"/>
      <c r="AJ370" s="184"/>
      <c r="AK370" s="122"/>
      <c r="AL370" s="122"/>
      <c r="AM370" s="122"/>
      <c r="AN370" s="128"/>
      <c r="AO370" s="128"/>
      <c r="AP370" s="128"/>
      <c r="AQ370" s="128"/>
      <c r="AR370" s="122"/>
      <c r="AS370" s="122"/>
      <c r="AT370" s="122" t="s">
        <v>1248</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hidden="1" customHeight="1" thickBot="1" x14ac:dyDescent="0.4">
      <c r="A371" s="96">
        <f t="shared" si="5"/>
        <v>366</v>
      </c>
      <c r="B371" s="96">
        <v>2025</v>
      </c>
      <c r="C371" s="96" t="s">
        <v>605</v>
      </c>
      <c r="D371" s="96" t="s">
        <v>1021</v>
      </c>
      <c r="E371" s="185" t="s">
        <v>1249</v>
      </c>
      <c r="F371" s="96" t="s">
        <v>577</v>
      </c>
      <c r="G371" s="96" t="s">
        <v>566</v>
      </c>
      <c r="H371" s="96" t="s">
        <v>1258</v>
      </c>
      <c r="I371" s="96" t="s">
        <v>603</v>
      </c>
      <c r="J371" s="96" t="s">
        <v>449</v>
      </c>
      <c r="K371" s="23">
        <v>42500000</v>
      </c>
      <c r="L371" s="23">
        <v>42500000</v>
      </c>
      <c r="M371" s="23"/>
      <c r="N371" s="23"/>
      <c r="O371" s="23"/>
      <c r="P371" s="23"/>
      <c r="Q371" s="25">
        <f>SUM(PAC!$M371:$P371)</f>
        <v>0</v>
      </c>
      <c r="R371" s="25"/>
      <c r="S371" s="25">
        <f>IF(PAC!$R371&gt;0,PAC!$R371,PAC!$Q371)</f>
        <v>0</v>
      </c>
      <c r="T371" s="25"/>
      <c r="U371" s="113" t="s">
        <v>1594</v>
      </c>
      <c r="V371" s="113"/>
      <c r="W371" s="114"/>
      <c r="X371" s="114" t="s">
        <v>1437</v>
      </c>
      <c r="Y371" s="111" t="s">
        <v>2521</v>
      </c>
      <c r="Z371" s="95"/>
      <c r="AA371" s="115"/>
      <c r="AB371" s="45"/>
      <c r="AC371" s="96"/>
      <c r="AD371" s="116"/>
      <c r="AE371" s="112"/>
      <c r="AF371" s="45" t="s">
        <v>1250</v>
      </c>
      <c r="AG371" s="45"/>
      <c r="AH371" s="45"/>
      <c r="AI371" s="45"/>
      <c r="AJ371" s="95"/>
      <c r="AK371" s="45"/>
      <c r="AL371" s="45"/>
      <c r="AM371" s="45"/>
      <c r="AN371" s="95"/>
      <c r="AO371" s="95"/>
      <c r="AP371" s="95"/>
      <c r="AQ371" s="95"/>
      <c r="AR371" s="117"/>
      <c r="AS371" s="117"/>
      <c r="AT371" s="112" t="s">
        <v>1248</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hidden="1" customHeight="1" thickBot="1" x14ac:dyDescent="0.4">
      <c r="A372" s="96">
        <f t="shared" si="5"/>
        <v>367</v>
      </c>
      <c r="B372" s="123">
        <v>2023</v>
      </c>
      <c r="C372" s="122" t="s">
        <v>605</v>
      </c>
      <c r="D372" s="122" t="s">
        <v>1021</v>
      </c>
      <c r="E372" s="124" t="s">
        <v>1304</v>
      </c>
      <c r="F372" s="122" t="s">
        <v>577</v>
      </c>
      <c r="G372" s="122" t="s">
        <v>541</v>
      </c>
      <c r="H372" s="125" t="s">
        <v>1257</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1917</v>
      </c>
      <c r="U372" s="126" t="s">
        <v>1593</v>
      </c>
      <c r="V372" s="126" t="s">
        <v>1796</v>
      </c>
      <c r="W372" s="127"/>
      <c r="X372" s="127" t="s">
        <v>1436</v>
      </c>
      <c r="Y372" s="123" t="s">
        <v>2507</v>
      </c>
      <c r="Z372" s="128"/>
      <c r="AA372" s="129">
        <v>0</v>
      </c>
      <c r="AB372" s="125" t="s">
        <v>1489</v>
      </c>
      <c r="AC372" s="132" t="s">
        <v>2588</v>
      </c>
      <c r="AD372" s="130"/>
      <c r="AE372" s="137" t="s">
        <v>1731</v>
      </c>
      <c r="AF372" s="125" t="s">
        <v>547</v>
      </c>
      <c r="AG372" s="125" t="s">
        <v>2188</v>
      </c>
      <c r="AH372" s="125"/>
      <c r="AI372" s="125"/>
      <c r="AJ372" s="128"/>
      <c r="AK372" s="125"/>
      <c r="AL372" s="125"/>
      <c r="AM372" s="125"/>
      <c r="AN372" s="128">
        <v>45840</v>
      </c>
      <c r="AO372" s="128">
        <v>46007</v>
      </c>
      <c r="AP372" s="128">
        <v>46086</v>
      </c>
      <c r="AQ372" s="128"/>
      <c r="AR372" s="131"/>
      <c r="AS372" s="131"/>
      <c r="AT372" s="135" t="s">
        <v>2587</v>
      </c>
      <c r="AU372" s="132" t="s">
        <v>1918</v>
      </c>
      <c r="AV372" s="130"/>
      <c r="AW372" s="129" t="s">
        <v>1671</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hidden="1" customHeight="1" thickBot="1" x14ac:dyDescent="0.4">
      <c r="A373" s="96">
        <f t="shared" si="5"/>
        <v>368</v>
      </c>
      <c r="B373" s="111">
        <v>2023</v>
      </c>
      <c r="C373" s="96" t="s">
        <v>605</v>
      </c>
      <c r="D373" s="96" t="s">
        <v>1021</v>
      </c>
      <c r="E373" s="112" t="s">
        <v>542</v>
      </c>
      <c r="F373" s="96" t="s">
        <v>577</v>
      </c>
      <c r="G373" s="96" t="s">
        <v>541</v>
      </c>
      <c r="H373" s="45" t="s">
        <v>1257</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1593</v>
      </c>
      <c r="V373" s="113" t="s">
        <v>1796</v>
      </c>
      <c r="W373" s="114"/>
      <c r="X373" s="114" t="s">
        <v>1436</v>
      </c>
      <c r="Y373" s="111" t="s">
        <v>2507</v>
      </c>
      <c r="Z373" s="95"/>
      <c r="AA373" s="115"/>
      <c r="AB373" s="45" t="s">
        <v>1482</v>
      </c>
      <c r="AC373" s="118" t="s">
        <v>2708</v>
      </c>
      <c r="AD373" s="116">
        <v>46321</v>
      </c>
      <c r="AE373" s="138" t="s">
        <v>2709</v>
      </c>
      <c r="AF373" s="45" t="s">
        <v>548</v>
      </c>
      <c r="AG373" s="45" t="s">
        <v>2187</v>
      </c>
      <c r="AH373" s="45"/>
      <c r="AI373" s="45"/>
      <c r="AJ373" s="95"/>
      <c r="AK373" s="45"/>
      <c r="AL373" s="45"/>
      <c r="AM373" s="45"/>
      <c r="AN373" s="95">
        <v>46247</v>
      </c>
      <c r="AO373" s="95">
        <v>46321</v>
      </c>
      <c r="AP373" s="95"/>
      <c r="AQ373" s="95"/>
      <c r="AR373" s="117"/>
      <c r="AS373" s="117"/>
      <c r="AT373" s="134" t="s">
        <v>2234</v>
      </c>
      <c r="AU373" s="138" t="s">
        <v>2710</v>
      </c>
      <c r="AV373" s="116"/>
      <c r="AW373" s="115" t="s">
        <v>1671</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hidden="1" customHeight="1" thickBot="1" x14ac:dyDescent="0.4">
      <c r="A374" s="96">
        <f t="shared" si="5"/>
        <v>369</v>
      </c>
      <c r="B374" s="123">
        <v>2023</v>
      </c>
      <c r="C374" s="122" t="s">
        <v>605</v>
      </c>
      <c r="D374" s="122" t="s">
        <v>1021</v>
      </c>
      <c r="E374" s="124" t="s">
        <v>543</v>
      </c>
      <c r="F374" s="122" t="s">
        <v>577</v>
      </c>
      <c r="G374" s="122" t="s">
        <v>541</v>
      </c>
      <c r="H374" s="125" t="s">
        <v>1257</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2164</v>
      </c>
      <c r="U374" s="126" t="s">
        <v>1593</v>
      </c>
      <c r="V374" s="126" t="s">
        <v>1796</v>
      </c>
      <c r="W374" s="127"/>
      <c r="X374" s="127" t="s">
        <v>1714</v>
      </c>
      <c r="Y374" s="123" t="s">
        <v>2505</v>
      </c>
      <c r="Z374" s="131">
        <v>47310</v>
      </c>
      <c r="AA374" s="129"/>
      <c r="AB374" s="125" t="s">
        <v>1490</v>
      </c>
      <c r="AC374" s="132" t="s">
        <v>2590</v>
      </c>
      <c r="AD374" s="130"/>
      <c r="AE374" s="137" t="s">
        <v>1490</v>
      </c>
      <c r="AF374" s="125" t="s">
        <v>549</v>
      </c>
      <c r="AG374" s="125" t="s">
        <v>2186</v>
      </c>
      <c r="AH374" s="125"/>
      <c r="AI374" s="125"/>
      <c r="AJ374" s="128"/>
      <c r="AK374" s="125"/>
      <c r="AL374" s="125"/>
      <c r="AM374" s="125"/>
      <c r="AN374" s="128">
        <v>46027</v>
      </c>
      <c r="AO374" s="128">
        <v>46100</v>
      </c>
      <c r="AP374" s="128">
        <v>46164</v>
      </c>
      <c r="AQ374" s="128">
        <v>46230</v>
      </c>
      <c r="AR374" s="131">
        <v>47310</v>
      </c>
      <c r="AS374" s="131">
        <v>47310</v>
      </c>
      <c r="AT374" s="135" t="s">
        <v>2589</v>
      </c>
      <c r="AU374" s="137" t="s">
        <v>2413</v>
      </c>
      <c r="AV374" s="130"/>
      <c r="AW374" s="129" t="s">
        <v>1671</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hidden="1" customHeight="1" thickBot="1" x14ac:dyDescent="0.4">
      <c r="A375" s="96">
        <f t="shared" si="5"/>
        <v>370</v>
      </c>
      <c r="B375" s="111">
        <v>2023</v>
      </c>
      <c r="C375" s="96" t="s">
        <v>605</v>
      </c>
      <c r="D375" s="96" t="s">
        <v>1021</v>
      </c>
      <c r="E375" s="112" t="s">
        <v>544</v>
      </c>
      <c r="F375" s="96" t="s">
        <v>577</v>
      </c>
      <c r="G375" s="96" t="s">
        <v>541</v>
      </c>
      <c r="H375" s="45" t="s">
        <v>1257</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2410</v>
      </c>
      <c r="U375" s="113" t="s">
        <v>1593</v>
      </c>
      <c r="V375" s="113" t="s">
        <v>1796</v>
      </c>
      <c r="W375" s="114"/>
      <c r="X375" s="114" t="s">
        <v>1714</v>
      </c>
      <c r="Y375" s="111" t="s">
        <v>2505</v>
      </c>
      <c r="Z375" s="117">
        <v>47254</v>
      </c>
      <c r="AA375" s="115">
        <v>0</v>
      </c>
      <c r="AB375" s="45" t="s">
        <v>1490</v>
      </c>
      <c r="AC375" s="118" t="s">
        <v>2298</v>
      </c>
      <c r="AD375" s="117">
        <v>47254</v>
      </c>
      <c r="AE375" s="138" t="s">
        <v>1490</v>
      </c>
      <c r="AF375" s="45" t="s">
        <v>550</v>
      </c>
      <c r="AG375" s="45" t="s">
        <v>2185</v>
      </c>
      <c r="AH375" s="45"/>
      <c r="AI375" s="45"/>
      <c r="AJ375" s="95"/>
      <c r="AK375" s="45"/>
      <c r="AL375" s="45"/>
      <c r="AM375" s="45"/>
      <c r="AN375" s="95">
        <v>45835</v>
      </c>
      <c r="AO375" s="95">
        <v>45908</v>
      </c>
      <c r="AP375" s="95">
        <v>46007</v>
      </c>
      <c r="AQ375" s="95">
        <v>46174</v>
      </c>
      <c r="AR375" s="117">
        <v>47254</v>
      </c>
      <c r="AS375" s="117">
        <v>47254</v>
      </c>
      <c r="AT375" s="134" t="s">
        <v>2409</v>
      </c>
      <c r="AU375" s="45" t="s">
        <v>2408</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hidden="1" customHeight="1" thickBot="1" x14ac:dyDescent="0.4">
      <c r="A376" s="96">
        <f t="shared" si="5"/>
        <v>371</v>
      </c>
      <c r="B376" s="123">
        <v>2023</v>
      </c>
      <c r="C376" s="122" t="s">
        <v>605</v>
      </c>
      <c r="D376" s="122" t="s">
        <v>1021</v>
      </c>
      <c r="E376" s="124" t="s">
        <v>545</v>
      </c>
      <c r="F376" s="122" t="s">
        <v>577</v>
      </c>
      <c r="G376" s="122" t="s">
        <v>541</v>
      </c>
      <c r="H376" s="125" t="s">
        <v>1257</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1816</v>
      </c>
      <c r="U376" s="126" t="s">
        <v>1593</v>
      </c>
      <c r="V376" s="126" t="s">
        <v>1796</v>
      </c>
      <c r="W376" s="127"/>
      <c r="X376" s="127" t="s">
        <v>1436</v>
      </c>
      <c r="Y376" s="123" t="s">
        <v>2507</v>
      </c>
      <c r="Z376" s="128"/>
      <c r="AA376" s="129">
        <v>0</v>
      </c>
      <c r="AB376" s="125" t="s">
        <v>1489</v>
      </c>
      <c r="AC376" s="132" t="s">
        <v>2411</v>
      </c>
      <c r="AD376" s="130"/>
      <c r="AE376" s="137" t="s">
        <v>1731</v>
      </c>
      <c r="AF376" s="125" t="s">
        <v>551</v>
      </c>
      <c r="AG376" s="125" t="s">
        <v>2184</v>
      </c>
      <c r="AH376" s="125"/>
      <c r="AI376" s="125"/>
      <c r="AJ376" s="128"/>
      <c r="AK376" s="125"/>
      <c r="AL376" s="125"/>
      <c r="AM376" s="125"/>
      <c r="AN376" s="128">
        <v>45931</v>
      </c>
      <c r="AO376" s="128">
        <v>46049</v>
      </c>
      <c r="AP376" s="128">
        <v>46092</v>
      </c>
      <c r="AQ376" s="128"/>
      <c r="AR376" s="131"/>
      <c r="AS376" s="131"/>
      <c r="AT376" s="135" t="s">
        <v>2543</v>
      </c>
      <c r="AU376" s="132" t="s">
        <v>1923</v>
      </c>
      <c r="AV376" s="130"/>
      <c r="AW376" s="129" t="s">
        <v>1671</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hidden="1" customHeight="1" thickBot="1" x14ac:dyDescent="0.4">
      <c r="A377" s="96">
        <f t="shared" si="5"/>
        <v>372</v>
      </c>
      <c r="B377" s="111">
        <v>2023</v>
      </c>
      <c r="C377" s="96" t="s">
        <v>605</v>
      </c>
      <c r="D377" s="96" t="s">
        <v>1021</v>
      </c>
      <c r="E377" s="112" t="s">
        <v>536</v>
      </c>
      <c r="F377" s="96" t="s">
        <v>577</v>
      </c>
      <c r="G377" s="96" t="s">
        <v>541</v>
      </c>
      <c r="H377" s="45" t="s">
        <v>1257</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1981</v>
      </c>
      <c r="U377" s="113" t="s">
        <v>1590</v>
      </c>
      <c r="V377" s="113"/>
      <c r="W377" s="114">
        <v>24</v>
      </c>
      <c r="X377" s="114" t="s">
        <v>1436</v>
      </c>
      <c r="Y377" s="111" t="s">
        <v>2507</v>
      </c>
      <c r="Z377" s="95"/>
      <c r="AA377" s="115">
        <v>0</v>
      </c>
      <c r="AB377" s="45" t="s">
        <v>1486</v>
      </c>
      <c r="AC377" s="118" t="s">
        <v>2299</v>
      </c>
      <c r="AD377" s="116"/>
      <c r="AE377" s="118" t="s">
        <v>1962</v>
      </c>
      <c r="AF377" s="45" t="s">
        <v>580</v>
      </c>
      <c r="AG377" s="45" t="s">
        <v>2658</v>
      </c>
      <c r="AH377" s="45" t="s">
        <v>988</v>
      </c>
      <c r="AI377" s="45"/>
      <c r="AJ377" s="95">
        <v>46669</v>
      </c>
      <c r="AK377" s="45"/>
      <c r="AL377" s="45"/>
      <c r="AM377" s="45"/>
      <c r="AN377" s="95">
        <v>45940</v>
      </c>
      <c r="AO377" s="95">
        <v>46013</v>
      </c>
      <c r="AP377" s="95">
        <v>46111</v>
      </c>
      <c r="AQ377" s="95"/>
      <c r="AR377" s="117"/>
      <c r="AS377" s="117"/>
      <c r="AT377" s="118" t="s">
        <v>2412</v>
      </c>
      <c r="AU377" s="118"/>
      <c r="AV377" s="116"/>
      <c r="AW377" s="115" t="s">
        <v>1671</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hidden="1" customHeight="1" thickBot="1" x14ac:dyDescent="0.4">
      <c r="A378" s="96">
        <f t="shared" si="5"/>
        <v>373</v>
      </c>
      <c r="B378" s="123">
        <v>2023</v>
      </c>
      <c r="C378" s="122" t="s">
        <v>605</v>
      </c>
      <c r="D378" s="122" t="s">
        <v>1021</v>
      </c>
      <c r="E378" s="124" t="s">
        <v>537</v>
      </c>
      <c r="F378" s="122" t="s">
        <v>577</v>
      </c>
      <c r="G378" s="122" t="s">
        <v>541</v>
      </c>
      <c r="H378" s="125" t="s">
        <v>1257</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1645</v>
      </c>
      <c r="U378" s="126" t="s">
        <v>1590</v>
      </c>
      <c r="V378" s="126"/>
      <c r="W378" s="127">
        <v>18</v>
      </c>
      <c r="X378" s="127" t="s">
        <v>1714</v>
      </c>
      <c r="Y378" s="123" t="s">
        <v>2505</v>
      </c>
      <c r="Z378" s="131">
        <v>46569</v>
      </c>
      <c r="AA378" s="129">
        <v>18</v>
      </c>
      <c r="AB378" s="125" t="s">
        <v>1490</v>
      </c>
      <c r="AC378" s="132" t="s">
        <v>2162</v>
      </c>
      <c r="AD378" s="131">
        <v>46569</v>
      </c>
      <c r="AE378" s="137" t="s">
        <v>1310</v>
      </c>
      <c r="AF378" s="125" t="s">
        <v>587</v>
      </c>
      <c r="AG378" s="125" t="s">
        <v>2659</v>
      </c>
      <c r="AH378" s="125" t="s">
        <v>988</v>
      </c>
      <c r="AI378" s="125"/>
      <c r="AJ378" s="128">
        <v>46495</v>
      </c>
      <c r="AK378" s="125"/>
      <c r="AL378" s="125"/>
      <c r="AM378" s="125"/>
      <c r="AN378" s="128">
        <v>45750</v>
      </c>
      <c r="AO378" s="128">
        <v>45824</v>
      </c>
      <c r="AP378" s="128">
        <v>45888</v>
      </c>
      <c r="AQ378" s="128">
        <v>46029</v>
      </c>
      <c r="AR378" s="131">
        <v>46569</v>
      </c>
      <c r="AS378" s="131">
        <v>46569</v>
      </c>
      <c r="AT378" s="135" t="s">
        <v>2585</v>
      </c>
      <c r="AU378" s="132" t="s">
        <v>2406</v>
      </c>
      <c r="AV378" s="130"/>
      <c r="AW378" s="129" t="s">
        <v>1671</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hidden="1" customHeight="1" thickBot="1" x14ac:dyDescent="0.4">
      <c r="A379" s="96">
        <f t="shared" si="5"/>
        <v>374</v>
      </c>
      <c r="B379" s="111">
        <v>2023</v>
      </c>
      <c r="C379" s="96" t="s">
        <v>605</v>
      </c>
      <c r="D379" s="96" t="s">
        <v>1021</v>
      </c>
      <c r="E379" s="112" t="s">
        <v>538</v>
      </c>
      <c r="F379" s="96" t="s">
        <v>577</v>
      </c>
      <c r="G379" s="96" t="s">
        <v>541</v>
      </c>
      <c r="H379" s="45" t="s">
        <v>1257</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1590</v>
      </c>
      <c r="V379" s="113"/>
      <c r="W379" s="114"/>
      <c r="X379" s="114" t="s">
        <v>1436</v>
      </c>
      <c r="Y379" s="111" t="s">
        <v>2507</v>
      </c>
      <c r="Z379" s="95"/>
      <c r="AA379" s="115"/>
      <c r="AB379" s="45" t="s">
        <v>1483</v>
      </c>
      <c r="AC379" s="211" t="s">
        <v>2697</v>
      </c>
      <c r="AD379" s="116"/>
      <c r="AE379" s="138" t="s">
        <v>2300</v>
      </c>
      <c r="AF379" s="45" t="s">
        <v>588</v>
      </c>
      <c r="AG379" s="45" t="s">
        <v>2660</v>
      </c>
      <c r="AH379" s="45" t="s">
        <v>988</v>
      </c>
      <c r="AI379" s="45"/>
      <c r="AJ379" s="95">
        <v>47226</v>
      </c>
      <c r="AK379" s="45"/>
      <c r="AL379" s="45"/>
      <c r="AM379" s="45"/>
      <c r="AN379" s="95">
        <v>46020</v>
      </c>
      <c r="AO379" s="95">
        <v>46244</v>
      </c>
      <c r="AP379" s="95"/>
      <c r="AQ379" s="95"/>
      <c r="AR379" s="117"/>
      <c r="AS379" s="117"/>
      <c r="AT379" s="134"/>
      <c r="AU379" s="118" t="s">
        <v>2698</v>
      </c>
      <c r="AV379" s="116"/>
      <c r="AW379" s="115" t="s">
        <v>1671</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hidden="1" customHeight="1" thickBot="1" x14ac:dyDescent="0.4">
      <c r="A380" s="96">
        <f t="shared" si="5"/>
        <v>375</v>
      </c>
      <c r="B380" s="123">
        <v>2023</v>
      </c>
      <c r="C380" s="122" t="s">
        <v>605</v>
      </c>
      <c r="D380" s="122" t="s">
        <v>1021</v>
      </c>
      <c r="E380" s="124" t="s">
        <v>539</v>
      </c>
      <c r="F380" s="122" t="s">
        <v>577</v>
      </c>
      <c r="G380" s="122" t="s">
        <v>541</v>
      </c>
      <c r="H380" s="125" t="s">
        <v>1257</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1644</v>
      </c>
      <c r="U380" s="126" t="s">
        <v>1590</v>
      </c>
      <c r="V380" s="126"/>
      <c r="W380" s="127">
        <v>36</v>
      </c>
      <c r="X380" s="127" t="s">
        <v>1436</v>
      </c>
      <c r="Y380" s="123" t="s">
        <v>2505</v>
      </c>
      <c r="Z380" s="128"/>
      <c r="AA380" s="129">
        <v>46</v>
      </c>
      <c r="AB380" s="125" t="s">
        <v>1485</v>
      </c>
      <c r="AC380" s="125" t="s">
        <v>2499</v>
      </c>
      <c r="AD380" s="130"/>
      <c r="AE380" s="137" t="s">
        <v>1926</v>
      </c>
      <c r="AF380" s="125" t="s">
        <v>589</v>
      </c>
      <c r="AG380" s="125" t="s">
        <v>2661</v>
      </c>
      <c r="AH380" s="125" t="s">
        <v>988</v>
      </c>
      <c r="AI380" s="125"/>
      <c r="AJ380" s="128">
        <v>47226</v>
      </c>
      <c r="AK380" s="125"/>
      <c r="AL380" s="125"/>
      <c r="AM380" s="125"/>
      <c r="AN380" s="128">
        <v>45633</v>
      </c>
      <c r="AO380" s="128">
        <v>45712</v>
      </c>
      <c r="AP380" s="128">
        <v>45791</v>
      </c>
      <c r="AQ380" s="128">
        <v>45873</v>
      </c>
      <c r="AR380" s="131">
        <v>46953</v>
      </c>
      <c r="AS380" s="131">
        <v>46953</v>
      </c>
      <c r="AT380" s="135" t="s">
        <v>2582</v>
      </c>
      <c r="AU380" s="132" t="s">
        <v>2405</v>
      </c>
      <c r="AV380" s="130"/>
      <c r="AW380" s="129" t="s">
        <v>1671</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hidden="1" customHeight="1" thickBot="1" x14ac:dyDescent="0.4">
      <c r="A381" s="96">
        <f t="shared" si="5"/>
        <v>376</v>
      </c>
      <c r="B381" s="111">
        <v>2023</v>
      </c>
      <c r="C381" s="96" t="s">
        <v>605</v>
      </c>
      <c r="D381" s="96" t="s">
        <v>1021</v>
      </c>
      <c r="E381" s="112" t="s">
        <v>540</v>
      </c>
      <c r="F381" s="96" t="s">
        <v>577</v>
      </c>
      <c r="G381" s="96" t="s">
        <v>541</v>
      </c>
      <c r="H381" s="45" t="s">
        <v>1257</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1646</v>
      </c>
      <c r="U381" s="113" t="s">
        <v>1590</v>
      </c>
      <c r="V381" s="113"/>
      <c r="W381" s="114">
        <v>30</v>
      </c>
      <c r="X381" s="114" t="s">
        <v>1714</v>
      </c>
      <c r="Y381" s="111" t="s">
        <v>2505</v>
      </c>
      <c r="Z381" s="117">
        <v>46928</v>
      </c>
      <c r="AA381" s="115">
        <v>13</v>
      </c>
      <c r="AB381" s="45" t="s">
        <v>1490</v>
      </c>
      <c r="AC381" s="118" t="s">
        <v>2163</v>
      </c>
      <c r="AD381" s="117">
        <v>46928</v>
      </c>
      <c r="AE381" s="138" t="s">
        <v>1310</v>
      </c>
      <c r="AF381" s="45" t="s">
        <v>590</v>
      </c>
      <c r="AG381" s="45" t="s">
        <v>2662</v>
      </c>
      <c r="AH381" s="45" t="s">
        <v>988</v>
      </c>
      <c r="AI381" s="45"/>
      <c r="AJ381" s="95">
        <v>47035</v>
      </c>
      <c r="AK381" s="45"/>
      <c r="AL381" s="45"/>
      <c r="AM381" s="45"/>
      <c r="AN381" s="95">
        <v>45737</v>
      </c>
      <c r="AO381" s="95">
        <v>45806</v>
      </c>
      <c r="AP381" s="95">
        <v>45889</v>
      </c>
      <c r="AQ381" s="95">
        <v>46028</v>
      </c>
      <c r="AR381" s="117">
        <v>46928</v>
      </c>
      <c r="AS381" s="117">
        <v>46928</v>
      </c>
      <c r="AT381" s="134" t="s">
        <v>2586</v>
      </c>
      <c r="AU381" s="118" t="s">
        <v>2407</v>
      </c>
      <c r="AV381" s="116"/>
      <c r="AW381" s="115" t="s">
        <v>1671</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hidden="1" customHeight="1" thickBot="1" x14ac:dyDescent="0.4">
      <c r="A382" s="96">
        <f t="shared" si="5"/>
        <v>377</v>
      </c>
      <c r="B382" s="122">
        <v>2025</v>
      </c>
      <c r="C382" s="122" t="s">
        <v>605</v>
      </c>
      <c r="D382" s="122" t="s">
        <v>1021</v>
      </c>
      <c r="E382" s="124" t="s">
        <v>865</v>
      </c>
      <c r="F382" s="122" t="s">
        <v>577</v>
      </c>
      <c r="G382" s="122" t="s">
        <v>541</v>
      </c>
      <c r="H382" s="125" t="s">
        <v>1257</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1796</v>
      </c>
      <c r="W382" s="127"/>
      <c r="X382" s="127" t="s">
        <v>1437</v>
      </c>
      <c r="Y382" s="123" t="s">
        <v>2511</v>
      </c>
      <c r="Z382" s="128"/>
      <c r="AA382" s="129"/>
      <c r="AB382" s="125" t="s">
        <v>1529</v>
      </c>
      <c r="AC382" s="125" t="s">
        <v>2551</v>
      </c>
      <c r="AD382" s="130">
        <v>46325</v>
      </c>
      <c r="AE382" s="124" t="s">
        <v>2060</v>
      </c>
      <c r="AF382" s="125" t="s">
        <v>866</v>
      </c>
      <c r="AG382" s="125"/>
      <c r="AH382" s="125"/>
      <c r="AI382" s="125"/>
      <c r="AJ382" s="128"/>
      <c r="AK382" s="125"/>
      <c r="AL382" s="125"/>
      <c r="AM382" s="125"/>
      <c r="AN382" s="128">
        <v>46266</v>
      </c>
      <c r="AO382" s="128"/>
      <c r="AP382" s="128"/>
      <c r="AQ382" s="128"/>
      <c r="AR382" s="131"/>
      <c r="AS382" s="131"/>
      <c r="AT382" s="180" t="s">
        <v>2556</v>
      </c>
      <c r="AU382" s="125" t="s">
        <v>1782</v>
      </c>
      <c r="AV382" s="130"/>
      <c r="AW382" s="141" t="s">
        <v>1629</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hidden="1" customHeight="1" thickBot="1" x14ac:dyDescent="0.4">
      <c r="A383" s="96">
        <f t="shared" si="5"/>
        <v>378</v>
      </c>
      <c r="B383" s="96">
        <v>2025</v>
      </c>
      <c r="C383" s="96" t="s">
        <v>605</v>
      </c>
      <c r="D383" s="96" t="s">
        <v>1021</v>
      </c>
      <c r="E383" s="112" t="s">
        <v>558</v>
      </c>
      <c r="F383" s="96" t="s">
        <v>577</v>
      </c>
      <c r="G383" s="96" t="s">
        <v>541</v>
      </c>
      <c r="H383" s="45" t="s">
        <v>1257</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1796</v>
      </c>
      <c r="W383" s="114"/>
      <c r="X383" s="114" t="s">
        <v>1437</v>
      </c>
      <c r="Y383" s="111" t="s">
        <v>2511</v>
      </c>
      <c r="Z383" s="95"/>
      <c r="AA383" s="115"/>
      <c r="AB383" s="45" t="s">
        <v>1529</v>
      </c>
      <c r="AC383" s="45" t="s">
        <v>2558</v>
      </c>
      <c r="AD383" s="116">
        <v>46325</v>
      </c>
      <c r="AE383" s="112" t="s">
        <v>1977</v>
      </c>
      <c r="AF383" s="45" t="s">
        <v>867</v>
      </c>
      <c r="AG383" s="45"/>
      <c r="AH383" s="45"/>
      <c r="AI383" s="45"/>
      <c r="AJ383" s="95"/>
      <c r="AK383" s="45"/>
      <c r="AL383" s="45"/>
      <c r="AM383" s="45" t="s">
        <v>716</v>
      </c>
      <c r="AN383" s="95">
        <v>46507</v>
      </c>
      <c r="AO383" s="95"/>
      <c r="AP383" s="95"/>
      <c r="AQ383" s="95"/>
      <c r="AR383" s="117"/>
      <c r="AS383" s="117"/>
      <c r="AT383" s="182" t="s">
        <v>2557</v>
      </c>
      <c r="AU383" s="45" t="s">
        <v>1782</v>
      </c>
      <c r="AV383" s="116"/>
      <c r="AW383" s="139" t="s">
        <v>1630</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hidden="1" customHeight="1" thickBot="1" x14ac:dyDescent="0.4">
      <c r="A384" s="96">
        <f t="shared" si="5"/>
        <v>379</v>
      </c>
      <c r="B384" s="122">
        <v>2025</v>
      </c>
      <c r="C384" s="122" t="s">
        <v>605</v>
      </c>
      <c r="D384" s="122" t="s">
        <v>1021</v>
      </c>
      <c r="E384" s="124" t="s">
        <v>2346</v>
      </c>
      <c r="F384" s="122" t="s">
        <v>577</v>
      </c>
      <c r="G384" s="122" t="s">
        <v>541</v>
      </c>
      <c r="H384" s="125" t="s">
        <v>1257</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1796</v>
      </c>
      <c r="W384" s="127"/>
      <c r="X384" s="127" t="s">
        <v>1437</v>
      </c>
      <c r="Y384" s="123" t="s">
        <v>2507</v>
      </c>
      <c r="Z384" s="128"/>
      <c r="AA384" s="129"/>
      <c r="AB384" s="125" t="s">
        <v>1529</v>
      </c>
      <c r="AC384" s="125" t="s">
        <v>2347</v>
      </c>
      <c r="AD384" s="130">
        <v>46325</v>
      </c>
      <c r="AE384" s="124" t="s">
        <v>2348</v>
      </c>
      <c r="AF384" s="125" t="s">
        <v>868</v>
      </c>
      <c r="AG384" s="125"/>
      <c r="AH384" s="125"/>
      <c r="AI384" s="125"/>
      <c r="AJ384" s="128"/>
      <c r="AK384" s="125"/>
      <c r="AL384" s="125"/>
      <c r="AM384" s="125"/>
      <c r="AN384" s="128">
        <v>46192</v>
      </c>
      <c r="AO384" s="128">
        <v>46268</v>
      </c>
      <c r="AP384" s="128"/>
      <c r="AQ384" s="128"/>
      <c r="AR384" s="131"/>
      <c r="AS384" s="131"/>
      <c r="AT384" s="180" t="s">
        <v>2349</v>
      </c>
      <c r="AU384" s="125" t="s">
        <v>2424</v>
      </c>
      <c r="AV384" s="130"/>
      <c r="AW384" s="122" t="s">
        <v>1630</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hidden="1" customHeight="1" thickBot="1" x14ac:dyDescent="0.4">
      <c r="A385" s="96">
        <f t="shared" si="5"/>
        <v>380</v>
      </c>
      <c r="B385" s="96">
        <v>2025</v>
      </c>
      <c r="C385" s="96" t="s">
        <v>605</v>
      </c>
      <c r="D385" s="96" t="s">
        <v>1021</v>
      </c>
      <c r="E385" s="112" t="s">
        <v>2540</v>
      </c>
      <c r="F385" s="96" t="s">
        <v>577</v>
      </c>
      <c r="G385" s="96" t="s">
        <v>541</v>
      </c>
      <c r="H385" s="45" t="s">
        <v>1257</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1796</v>
      </c>
      <c r="W385" s="114"/>
      <c r="X385" s="114" t="s">
        <v>1437</v>
      </c>
      <c r="Y385" s="111" t="s">
        <v>2507</v>
      </c>
      <c r="Z385" s="95"/>
      <c r="AA385" s="115"/>
      <c r="AB385" s="45" t="s">
        <v>1529</v>
      </c>
      <c r="AC385" s="45" t="s">
        <v>2560</v>
      </c>
      <c r="AD385" s="116">
        <v>46325</v>
      </c>
      <c r="AE385" s="112" t="s">
        <v>2060</v>
      </c>
      <c r="AF385" s="45" t="s">
        <v>869</v>
      </c>
      <c r="AG385" s="45"/>
      <c r="AH385" s="45"/>
      <c r="AI385" s="45"/>
      <c r="AJ385" s="95"/>
      <c r="AK385" s="45"/>
      <c r="AL385" s="45"/>
      <c r="AM385" s="45"/>
      <c r="AN385" s="95">
        <v>46233</v>
      </c>
      <c r="AO385" s="95">
        <v>46275</v>
      </c>
      <c r="AP385" s="95"/>
      <c r="AQ385" s="95"/>
      <c r="AR385" s="117"/>
      <c r="AS385" s="117"/>
      <c r="AT385" s="182" t="s">
        <v>2559</v>
      </c>
      <c r="AU385" s="45" t="s">
        <v>1782</v>
      </c>
      <c r="AV385" s="116"/>
      <c r="AW385" s="139" t="s">
        <v>1630</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hidden="1" customHeight="1" thickBot="1" x14ac:dyDescent="0.4">
      <c r="A386" s="96">
        <f t="shared" si="5"/>
        <v>381</v>
      </c>
      <c r="B386" s="122">
        <v>2025</v>
      </c>
      <c r="C386" s="122" t="s">
        <v>605</v>
      </c>
      <c r="D386" s="122" t="s">
        <v>1021</v>
      </c>
      <c r="E386" s="124" t="s">
        <v>880</v>
      </c>
      <c r="F386" s="122" t="s">
        <v>577</v>
      </c>
      <c r="G386" s="122" t="s">
        <v>541</v>
      </c>
      <c r="H386" s="125" t="s">
        <v>1257</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1796</v>
      </c>
      <c r="W386" s="127"/>
      <c r="X386" s="127" t="s">
        <v>1437</v>
      </c>
      <c r="Y386" s="123" t="s">
        <v>2508</v>
      </c>
      <c r="Z386" s="128"/>
      <c r="AA386" s="129"/>
      <c r="AB386" s="125" t="s">
        <v>1529</v>
      </c>
      <c r="AC386" s="125" t="s">
        <v>2425</v>
      </c>
      <c r="AD386" s="130">
        <v>46325</v>
      </c>
      <c r="AE386" s="124" t="s">
        <v>2060</v>
      </c>
      <c r="AF386" s="125" t="s">
        <v>870</v>
      </c>
      <c r="AG386" s="125"/>
      <c r="AH386" s="125"/>
      <c r="AI386" s="125"/>
      <c r="AJ386" s="128"/>
      <c r="AK386" s="125"/>
      <c r="AL386" s="125"/>
      <c r="AM386" s="125" t="s">
        <v>716</v>
      </c>
      <c r="AN386" s="128">
        <v>46266</v>
      </c>
      <c r="AO386" s="128"/>
      <c r="AP386" s="128"/>
      <c r="AQ386" s="128"/>
      <c r="AR386" s="131"/>
      <c r="AS386" s="131"/>
      <c r="AT386" s="180" t="s">
        <v>2561</v>
      </c>
      <c r="AU386" s="125" t="s">
        <v>1782</v>
      </c>
      <c r="AV386" s="130"/>
      <c r="AW386" s="141" t="s">
        <v>1630</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hidden="1" customHeight="1" thickBot="1" x14ac:dyDescent="0.4">
      <c r="A387" s="96">
        <f t="shared" si="5"/>
        <v>382</v>
      </c>
      <c r="B387" s="96">
        <v>2025</v>
      </c>
      <c r="C387" s="96" t="s">
        <v>605</v>
      </c>
      <c r="D387" s="96" t="s">
        <v>1021</v>
      </c>
      <c r="E387" s="112" t="s">
        <v>562</v>
      </c>
      <c r="F387" s="96" t="s">
        <v>577</v>
      </c>
      <c r="G387" s="96" t="s">
        <v>541</v>
      </c>
      <c r="H387" s="45" t="s">
        <v>1257</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1796</v>
      </c>
      <c r="W387" s="114"/>
      <c r="X387" s="114" t="s">
        <v>1437</v>
      </c>
      <c r="Y387" s="111" t="s">
        <v>2511</v>
      </c>
      <c r="Z387" s="95"/>
      <c r="AA387" s="115"/>
      <c r="AB387" s="45" t="s">
        <v>1529</v>
      </c>
      <c r="AC387" s="45" t="s">
        <v>2427</v>
      </c>
      <c r="AD387" s="116">
        <v>46325</v>
      </c>
      <c r="AE387" s="112" t="s">
        <v>1978</v>
      </c>
      <c r="AF387" s="45" t="s">
        <v>871</v>
      </c>
      <c r="AG387" s="45"/>
      <c r="AH387" s="45"/>
      <c r="AI387" s="45"/>
      <c r="AJ387" s="95"/>
      <c r="AK387" s="45"/>
      <c r="AL387" s="45"/>
      <c r="AM387" s="45" t="s">
        <v>716</v>
      </c>
      <c r="AN387" s="95">
        <v>46388</v>
      </c>
      <c r="AO387" s="95"/>
      <c r="AP387" s="95"/>
      <c r="AQ387" s="95"/>
      <c r="AR387" s="117"/>
      <c r="AS387" s="117"/>
      <c r="AT387" s="112" t="s">
        <v>2426</v>
      </c>
      <c r="AU387" s="45" t="s">
        <v>1782</v>
      </c>
      <c r="AV387" s="116"/>
      <c r="AW387" s="139" t="s">
        <v>1630</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hidden="1" customHeight="1" thickBot="1" x14ac:dyDescent="0.4">
      <c r="A388" s="96">
        <f t="shared" ref="A388:A451" si="7">ROW()-5</f>
        <v>383</v>
      </c>
      <c r="B388" s="122">
        <v>2025</v>
      </c>
      <c r="C388" s="122" t="s">
        <v>605</v>
      </c>
      <c r="D388" s="122" t="s">
        <v>1021</v>
      </c>
      <c r="E388" s="124" t="s">
        <v>559</v>
      </c>
      <c r="F388" s="122" t="s">
        <v>577</v>
      </c>
      <c r="G388" s="122" t="s">
        <v>541</v>
      </c>
      <c r="H388" s="125" t="s">
        <v>1257</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1796</v>
      </c>
      <c r="W388" s="127"/>
      <c r="X388" s="127" t="s">
        <v>1437</v>
      </c>
      <c r="Y388" s="123" t="s">
        <v>2511</v>
      </c>
      <c r="Z388" s="128"/>
      <c r="AA388" s="129"/>
      <c r="AB388" s="125" t="s">
        <v>1529</v>
      </c>
      <c r="AC388" s="125" t="s">
        <v>2429</v>
      </c>
      <c r="AD388" s="130">
        <v>46325</v>
      </c>
      <c r="AE388" s="124" t="s">
        <v>1978</v>
      </c>
      <c r="AF388" s="125" t="s">
        <v>872</v>
      </c>
      <c r="AG388" s="125"/>
      <c r="AH388" s="125"/>
      <c r="AI388" s="125"/>
      <c r="AJ388" s="128"/>
      <c r="AK388" s="125"/>
      <c r="AL388" s="125"/>
      <c r="AM388" s="125" t="s">
        <v>716</v>
      </c>
      <c r="AN388" s="128">
        <v>46296</v>
      </c>
      <c r="AO388" s="128"/>
      <c r="AP388" s="128"/>
      <c r="AQ388" s="128"/>
      <c r="AR388" s="131"/>
      <c r="AS388" s="131"/>
      <c r="AT388" s="180" t="s">
        <v>2428</v>
      </c>
      <c r="AU388" s="125" t="s">
        <v>1782</v>
      </c>
      <c r="AV388" s="130"/>
      <c r="AW388" s="141" t="s">
        <v>1630</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hidden="1" customHeight="1" thickBot="1" x14ac:dyDescent="0.4">
      <c r="A389" s="96">
        <f t="shared" si="7"/>
        <v>384</v>
      </c>
      <c r="B389" s="96">
        <v>2025</v>
      </c>
      <c r="C389" s="96" t="s">
        <v>605</v>
      </c>
      <c r="D389" s="96" t="s">
        <v>1021</v>
      </c>
      <c r="E389" s="112" t="s">
        <v>563</v>
      </c>
      <c r="F389" s="96" t="s">
        <v>577</v>
      </c>
      <c r="G389" s="96" t="s">
        <v>541</v>
      </c>
      <c r="H389" s="45" t="s">
        <v>1257</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1796</v>
      </c>
      <c r="W389" s="114"/>
      <c r="X389" s="114" t="s">
        <v>1437</v>
      </c>
      <c r="Y389" s="111" t="s">
        <v>2511</v>
      </c>
      <c r="Z389" s="95"/>
      <c r="AA389" s="115"/>
      <c r="AB389" s="45" t="s">
        <v>1529</v>
      </c>
      <c r="AC389" s="45" t="s">
        <v>2431</v>
      </c>
      <c r="AD389" s="116">
        <v>46325</v>
      </c>
      <c r="AE389" s="112" t="s">
        <v>1978</v>
      </c>
      <c r="AF389" s="45" t="s">
        <v>873</v>
      </c>
      <c r="AG389" s="45"/>
      <c r="AH389" s="45"/>
      <c r="AI389" s="45"/>
      <c r="AJ389" s="95"/>
      <c r="AK389" s="45"/>
      <c r="AL389" s="45"/>
      <c r="AM389" s="45" t="s">
        <v>716</v>
      </c>
      <c r="AN389" s="95">
        <v>46388</v>
      </c>
      <c r="AO389" s="95"/>
      <c r="AP389" s="95"/>
      <c r="AQ389" s="95"/>
      <c r="AR389" s="117"/>
      <c r="AS389" s="117"/>
      <c r="AT389" s="112" t="s">
        <v>2430</v>
      </c>
      <c r="AU389" s="45" t="s">
        <v>1782</v>
      </c>
      <c r="AV389" s="116"/>
      <c r="AW389" s="139" t="s">
        <v>1630</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hidden="1" customHeight="1" thickBot="1" x14ac:dyDescent="0.4">
      <c r="A390" s="96">
        <f t="shared" si="7"/>
        <v>385</v>
      </c>
      <c r="B390" s="122">
        <v>2025</v>
      </c>
      <c r="C390" s="122" t="s">
        <v>605</v>
      </c>
      <c r="D390" s="122" t="s">
        <v>1021</v>
      </c>
      <c r="E390" s="124" t="s">
        <v>1715</v>
      </c>
      <c r="F390" s="122" t="s">
        <v>577</v>
      </c>
      <c r="G390" s="122" t="s">
        <v>541</v>
      </c>
      <c r="H390" s="125" t="s">
        <v>1257</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1796</v>
      </c>
      <c r="W390" s="127"/>
      <c r="X390" s="127" t="s">
        <v>1437</v>
      </c>
      <c r="Y390" s="123" t="s">
        <v>2511</v>
      </c>
      <c r="Z390" s="128"/>
      <c r="AA390" s="129"/>
      <c r="AB390" s="125" t="s">
        <v>1529</v>
      </c>
      <c r="AC390" s="129" t="s">
        <v>2546</v>
      </c>
      <c r="AD390" s="130">
        <v>46325</v>
      </c>
      <c r="AE390" s="186" t="s">
        <v>1977</v>
      </c>
      <c r="AF390" s="125" t="s">
        <v>874</v>
      </c>
      <c r="AG390" s="125"/>
      <c r="AH390" s="125"/>
      <c r="AI390" s="125"/>
      <c r="AJ390" s="128"/>
      <c r="AK390" s="125"/>
      <c r="AL390" s="125"/>
      <c r="AM390" s="125"/>
      <c r="AN390" s="128">
        <v>46539</v>
      </c>
      <c r="AO390" s="128"/>
      <c r="AP390" s="128"/>
      <c r="AQ390" s="128"/>
      <c r="AR390" s="131"/>
      <c r="AS390" s="131"/>
      <c r="AT390" s="124" t="s">
        <v>2562</v>
      </c>
      <c r="AU390" s="125" t="s">
        <v>1782</v>
      </c>
      <c r="AV390" s="130"/>
      <c r="AW390" s="122" t="s">
        <v>2538</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hidden="1" customHeight="1" thickBot="1" x14ac:dyDescent="0.4">
      <c r="A391" s="96">
        <f t="shared" si="7"/>
        <v>386</v>
      </c>
      <c r="B391" s="96">
        <v>2025</v>
      </c>
      <c r="C391" s="96" t="s">
        <v>605</v>
      </c>
      <c r="D391" s="96" t="s">
        <v>1021</v>
      </c>
      <c r="E391" s="112" t="s">
        <v>564</v>
      </c>
      <c r="F391" s="96" t="s">
        <v>577</v>
      </c>
      <c r="G391" s="96" t="s">
        <v>541</v>
      </c>
      <c r="H391" s="45" t="s">
        <v>1257</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1796</v>
      </c>
      <c r="W391" s="114"/>
      <c r="X391" s="114" t="s">
        <v>1437</v>
      </c>
      <c r="Y391" s="111" t="s">
        <v>2511</v>
      </c>
      <c r="Z391" s="95"/>
      <c r="AA391" s="115"/>
      <c r="AB391" s="45" t="s">
        <v>1529</v>
      </c>
      <c r="AC391" s="45" t="s">
        <v>2434</v>
      </c>
      <c r="AD391" s="116">
        <v>46325</v>
      </c>
      <c r="AE391" s="112" t="s">
        <v>1977</v>
      </c>
      <c r="AF391" s="45" t="s">
        <v>875</v>
      </c>
      <c r="AG391" s="45"/>
      <c r="AH391" s="45"/>
      <c r="AI391" s="45"/>
      <c r="AJ391" s="95"/>
      <c r="AK391" s="45"/>
      <c r="AL391" s="45"/>
      <c r="AM391" s="45" t="s">
        <v>716</v>
      </c>
      <c r="AN391" s="95">
        <v>46327</v>
      </c>
      <c r="AO391" s="95"/>
      <c r="AP391" s="95"/>
      <c r="AQ391" s="95"/>
      <c r="AR391" s="117"/>
      <c r="AS391" s="117"/>
      <c r="AT391" s="112" t="s">
        <v>2433</v>
      </c>
      <c r="AU391" s="45" t="s">
        <v>1782</v>
      </c>
      <c r="AV391" s="116"/>
      <c r="AW391" s="139" t="s">
        <v>1630</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hidden="1" customHeight="1" thickBot="1" x14ac:dyDescent="0.4">
      <c r="A392" s="96">
        <f t="shared" si="7"/>
        <v>387</v>
      </c>
      <c r="B392" s="122">
        <v>2025</v>
      </c>
      <c r="C392" s="122" t="s">
        <v>605</v>
      </c>
      <c r="D392" s="122" t="s">
        <v>1021</v>
      </c>
      <c r="E392" s="124" t="s">
        <v>561</v>
      </c>
      <c r="F392" s="122" t="s">
        <v>577</v>
      </c>
      <c r="G392" s="122" t="s">
        <v>541</v>
      </c>
      <c r="H392" s="125" t="s">
        <v>1257</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1796</v>
      </c>
      <c r="W392" s="127"/>
      <c r="X392" s="127" t="s">
        <v>1437</v>
      </c>
      <c r="Y392" s="123" t="s">
        <v>2508</v>
      </c>
      <c r="Z392" s="128"/>
      <c r="AA392" s="129"/>
      <c r="AB392" s="125" t="s">
        <v>1529</v>
      </c>
      <c r="AC392" s="125" t="s">
        <v>2436</v>
      </c>
      <c r="AD392" s="130">
        <v>46325</v>
      </c>
      <c r="AE392" s="124" t="s">
        <v>1977</v>
      </c>
      <c r="AF392" s="125" t="s">
        <v>876</v>
      </c>
      <c r="AG392" s="125"/>
      <c r="AH392" s="125"/>
      <c r="AI392" s="125"/>
      <c r="AJ392" s="128"/>
      <c r="AK392" s="125"/>
      <c r="AL392" s="125"/>
      <c r="AM392" s="125" t="s">
        <v>716</v>
      </c>
      <c r="AN392" s="128">
        <v>46356</v>
      </c>
      <c r="AO392" s="128"/>
      <c r="AP392" s="128"/>
      <c r="AQ392" s="128"/>
      <c r="AR392" s="131"/>
      <c r="AS392" s="131"/>
      <c r="AT392" s="124" t="s">
        <v>2435</v>
      </c>
      <c r="AU392" s="125" t="s">
        <v>1782</v>
      </c>
      <c r="AV392" s="130"/>
      <c r="AW392" s="141" t="s">
        <v>1630</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hidden="1" customHeight="1" thickBot="1" x14ac:dyDescent="0.4">
      <c r="A393" s="96">
        <f t="shared" si="7"/>
        <v>388</v>
      </c>
      <c r="B393" s="96">
        <v>2025</v>
      </c>
      <c r="C393" s="96" t="s">
        <v>605</v>
      </c>
      <c r="D393" s="96" t="s">
        <v>1021</v>
      </c>
      <c r="E393" s="112" t="s">
        <v>565</v>
      </c>
      <c r="F393" s="96" t="s">
        <v>577</v>
      </c>
      <c r="G393" s="96" t="s">
        <v>541</v>
      </c>
      <c r="H393" s="45" t="s">
        <v>1257</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1796</v>
      </c>
      <c r="W393" s="114"/>
      <c r="X393" s="114" t="s">
        <v>1437</v>
      </c>
      <c r="Y393" s="111" t="s">
        <v>2511</v>
      </c>
      <c r="Z393" s="95"/>
      <c r="AA393" s="115"/>
      <c r="AB393" s="45" t="s">
        <v>1529</v>
      </c>
      <c r="AC393" s="45" t="s">
        <v>2438</v>
      </c>
      <c r="AD393" s="116">
        <v>46325</v>
      </c>
      <c r="AE393" s="112" t="s">
        <v>1978</v>
      </c>
      <c r="AF393" s="45" t="s">
        <v>877</v>
      </c>
      <c r="AG393" s="45"/>
      <c r="AH393" s="45"/>
      <c r="AI393" s="45"/>
      <c r="AJ393" s="95"/>
      <c r="AK393" s="45"/>
      <c r="AL393" s="45"/>
      <c r="AM393" s="45"/>
      <c r="AN393" s="95">
        <v>46631</v>
      </c>
      <c r="AO393" s="95"/>
      <c r="AP393" s="95"/>
      <c r="AQ393" s="95"/>
      <c r="AR393" s="117"/>
      <c r="AS393" s="117"/>
      <c r="AT393" s="112" t="s">
        <v>2437</v>
      </c>
      <c r="AU393" s="45" t="s">
        <v>1782</v>
      </c>
      <c r="AV393" s="116"/>
      <c r="AW393" s="139" t="s">
        <v>1630</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hidden="1" customHeight="1" thickBot="1" x14ac:dyDescent="0.4">
      <c r="A394" s="96">
        <f t="shared" si="7"/>
        <v>389</v>
      </c>
      <c r="B394" s="122">
        <v>2025</v>
      </c>
      <c r="C394" s="122" t="s">
        <v>605</v>
      </c>
      <c r="D394" s="122" t="s">
        <v>1021</v>
      </c>
      <c r="E394" s="124" t="s">
        <v>560</v>
      </c>
      <c r="F394" s="122" t="s">
        <v>577</v>
      </c>
      <c r="G394" s="122" t="s">
        <v>541</v>
      </c>
      <c r="H394" s="125" t="s">
        <v>1257</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1796</v>
      </c>
      <c r="W394" s="127"/>
      <c r="X394" s="127" t="s">
        <v>1437</v>
      </c>
      <c r="Y394" s="123" t="s">
        <v>2511</v>
      </c>
      <c r="Z394" s="128"/>
      <c r="AA394" s="129"/>
      <c r="AB394" s="125" t="s">
        <v>1529</v>
      </c>
      <c r="AC394" s="125" t="s">
        <v>2440</v>
      </c>
      <c r="AD394" s="130">
        <v>46325</v>
      </c>
      <c r="AE394" s="124" t="s">
        <v>1978</v>
      </c>
      <c r="AF394" s="125" t="s">
        <v>878</v>
      </c>
      <c r="AG394" s="125"/>
      <c r="AH394" s="125"/>
      <c r="AI394" s="125"/>
      <c r="AJ394" s="128"/>
      <c r="AK394" s="125"/>
      <c r="AL394" s="125"/>
      <c r="AM394" s="125" t="s">
        <v>716</v>
      </c>
      <c r="AN394" s="128">
        <v>46569</v>
      </c>
      <c r="AO394" s="128"/>
      <c r="AP394" s="128"/>
      <c r="AQ394" s="128"/>
      <c r="AR394" s="131"/>
      <c r="AS394" s="131"/>
      <c r="AT394" s="124" t="s">
        <v>2439</v>
      </c>
      <c r="AU394" s="125" t="s">
        <v>1782</v>
      </c>
      <c r="AV394" s="130"/>
      <c r="AW394" s="141" t="s">
        <v>1630</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hidden="1" customHeight="1" thickBot="1" x14ac:dyDescent="0.4">
      <c r="A395" s="96">
        <f t="shared" si="7"/>
        <v>390</v>
      </c>
      <c r="B395" s="96">
        <v>2025</v>
      </c>
      <c r="C395" s="96" t="s">
        <v>605</v>
      </c>
      <c r="D395" s="96" t="s">
        <v>1021</v>
      </c>
      <c r="E395" s="112" t="s">
        <v>902</v>
      </c>
      <c r="F395" s="96" t="s">
        <v>577</v>
      </c>
      <c r="G395" s="96" t="s">
        <v>541</v>
      </c>
      <c r="H395" s="45" t="s">
        <v>1257</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1796</v>
      </c>
      <c r="W395" s="114"/>
      <c r="X395" s="114" t="s">
        <v>1437</v>
      </c>
      <c r="Y395" s="111" t="s">
        <v>2511</v>
      </c>
      <c r="Z395" s="95"/>
      <c r="AA395" s="115"/>
      <c r="AB395" s="45" t="s">
        <v>1529</v>
      </c>
      <c r="AC395" s="45" t="s">
        <v>2564</v>
      </c>
      <c r="AD395" s="116">
        <v>46325</v>
      </c>
      <c r="AE395" s="112" t="s">
        <v>1977</v>
      </c>
      <c r="AF395" s="45" t="s">
        <v>907</v>
      </c>
      <c r="AG395" s="45"/>
      <c r="AH395" s="45"/>
      <c r="AI395" s="45"/>
      <c r="AJ395" s="95"/>
      <c r="AK395" s="45"/>
      <c r="AL395" s="45"/>
      <c r="AM395" s="45"/>
      <c r="AN395" s="95">
        <v>46537</v>
      </c>
      <c r="AO395" s="95"/>
      <c r="AP395" s="95"/>
      <c r="AQ395" s="95"/>
      <c r="AR395" s="117"/>
      <c r="AS395" s="117"/>
      <c r="AT395" s="112" t="s">
        <v>2563</v>
      </c>
      <c r="AU395" s="45" t="s">
        <v>1782</v>
      </c>
      <c r="AV395" s="116"/>
      <c r="AW395" s="139" t="s">
        <v>1630</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hidden="1" customHeight="1" thickBot="1" x14ac:dyDescent="0.4">
      <c r="A396" s="96">
        <f t="shared" si="7"/>
        <v>391</v>
      </c>
      <c r="B396" s="122">
        <v>2025</v>
      </c>
      <c r="C396" s="122" t="s">
        <v>605</v>
      </c>
      <c r="D396" s="122" t="s">
        <v>1021</v>
      </c>
      <c r="E396" s="124" t="s">
        <v>700</v>
      </c>
      <c r="F396" s="122" t="s">
        <v>577</v>
      </c>
      <c r="G396" s="122" t="s">
        <v>541</v>
      </c>
      <c r="H396" s="125" t="s">
        <v>1257</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1796</v>
      </c>
      <c r="W396" s="127"/>
      <c r="X396" s="127" t="s">
        <v>1437</v>
      </c>
      <c r="Y396" s="123" t="s">
        <v>2507</v>
      </c>
      <c r="Z396" s="128"/>
      <c r="AA396" s="129"/>
      <c r="AB396" s="125" t="s">
        <v>1529</v>
      </c>
      <c r="AC396" s="125" t="s">
        <v>2344</v>
      </c>
      <c r="AD396" s="130">
        <v>46325</v>
      </c>
      <c r="AE396" s="124" t="s">
        <v>2060</v>
      </c>
      <c r="AF396" s="125" t="s">
        <v>908</v>
      </c>
      <c r="AG396" s="125"/>
      <c r="AH396" s="125"/>
      <c r="AI396" s="125"/>
      <c r="AJ396" s="128"/>
      <c r="AK396" s="125"/>
      <c r="AL396" s="125"/>
      <c r="AM396" s="125"/>
      <c r="AN396" s="128">
        <v>46183</v>
      </c>
      <c r="AO396" s="128">
        <v>46261</v>
      </c>
      <c r="AP396" s="128"/>
      <c r="AQ396" s="128"/>
      <c r="AR396" s="131"/>
      <c r="AS396" s="131"/>
      <c r="AT396" s="124" t="s">
        <v>2441</v>
      </c>
      <c r="AU396" s="125" t="s">
        <v>2345</v>
      </c>
      <c r="AV396" s="130"/>
      <c r="AW396" s="141" t="s">
        <v>1630</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hidden="1" customHeight="1" thickBot="1" x14ac:dyDescent="0.4">
      <c r="A397" s="96">
        <f t="shared" si="7"/>
        <v>392</v>
      </c>
      <c r="B397" s="96">
        <v>2025</v>
      </c>
      <c r="C397" s="96" t="s">
        <v>605</v>
      </c>
      <c r="D397" s="96" t="s">
        <v>1021</v>
      </c>
      <c r="E397" s="112" t="s">
        <v>903</v>
      </c>
      <c r="F397" s="96" t="s">
        <v>577</v>
      </c>
      <c r="G397" s="96" t="s">
        <v>541</v>
      </c>
      <c r="H397" s="45" t="s">
        <v>1257</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1796</v>
      </c>
      <c r="W397" s="114"/>
      <c r="X397" s="114" t="s">
        <v>1437</v>
      </c>
      <c r="Y397" s="111" t="s">
        <v>2511</v>
      </c>
      <c r="Z397" s="95"/>
      <c r="AA397" s="115"/>
      <c r="AB397" s="45" t="s">
        <v>1529</v>
      </c>
      <c r="AC397" s="45" t="s">
        <v>2566</v>
      </c>
      <c r="AD397" s="116">
        <v>46325</v>
      </c>
      <c r="AE397" s="112" t="s">
        <v>2304</v>
      </c>
      <c r="AF397" s="45" t="s">
        <v>909</v>
      </c>
      <c r="AG397" s="45"/>
      <c r="AH397" s="45"/>
      <c r="AI397" s="45"/>
      <c r="AJ397" s="95"/>
      <c r="AK397" s="45"/>
      <c r="AL397" s="45"/>
      <c r="AM397" s="45"/>
      <c r="AN397" s="95">
        <v>46356</v>
      </c>
      <c r="AO397" s="95"/>
      <c r="AP397" s="95"/>
      <c r="AQ397" s="95"/>
      <c r="AR397" s="117"/>
      <c r="AS397" s="117"/>
      <c r="AT397" s="182" t="s">
        <v>2565</v>
      </c>
      <c r="AU397" s="45" t="s">
        <v>1782</v>
      </c>
      <c r="AV397" s="116"/>
      <c r="AW397" s="139" t="s">
        <v>1630</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hidden="1" customHeight="1" thickBot="1" x14ac:dyDescent="0.4">
      <c r="A398" s="96">
        <f t="shared" si="7"/>
        <v>393</v>
      </c>
      <c r="B398" s="122">
        <v>2025</v>
      </c>
      <c r="C398" s="122" t="s">
        <v>605</v>
      </c>
      <c r="D398" s="122" t="s">
        <v>1021</v>
      </c>
      <c r="E398" s="124" t="s">
        <v>704</v>
      </c>
      <c r="F398" s="122" t="s">
        <v>577</v>
      </c>
      <c r="G398" s="122" t="s">
        <v>541</v>
      </c>
      <c r="H398" s="125" t="s">
        <v>1257</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1796</v>
      </c>
      <c r="W398" s="127"/>
      <c r="X398" s="127" t="s">
        <v>1437</v>
      </c>
      <c r="Y398" s="123" t="s">
        <v>2511</v>
      </c>
      <c r="Z398" s="128"/>
      <c r="AA398" s="129"/>
      <c r="AB398" s="125" t="s">
        <v>1529</v>
      </c>
      <c r="AC398" s="129" t="s">
        <v>2443</v>
      </c>
      <c r="AD398" s="130">
        <v>46325</v>
      </c>
      <c r="AE398" s="186" t="s">
        <v>1977</v>
      </c>
      <c r="AF398" s="125" t="s">
        <v>910</v>
      </c>
      <c r="AG398" s="125"/>
      <c r="AH398" s="125"/>
      <c r="AI398" s="125"/>
      <c r="AJ398" s="128"/>
      <c r="AK398" s="125"/>
      <c r="AL398" s="125"/>
      <c r="AM398" s="125"/>
      <c r="AN398" s="128">
        <v>46419</v>
      </c>
      <c r="AO398" s="128"/>
      <c r="AP398" s="128"/>
      <c r="AQ398" s="128"/>
      <c r="AR398" s="131"/>
      <c r="AS398" s="131"/>
      <c r="AT398" s="124" t="s">
        <v>2442</v>
      </c>
      <c r="AU398" s="125" t="s">
        <v>1782</v>
      </c>
      <c r="AV398" s="130"/>
      <c r="AW398" s="141" t="s">
        <v>1630</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hidden="1" customHeight="1" thickBot="1" x14ac:dyDescent="0.4">
      <c r="A399" s="96">
        <f t="shared" si="7"/>
        <v>394</v>
      </c>
      <c r="B399" s="96">
        <v>2025</v>
      </c>
      <c r="C399" s="96" t="s">
        <v>605</v>
      </c>
      <c r="D399" s="96" t="s">
        <v>1021</v>
      </c>
      <c r="E399" s="112" t="s">
        <v>904</v>
      </c>
      <c r="F399" s="96" t="s">
        <v>577</v>
      </c>
      <c r="G399" s="96" t="s">
        <v>541</v>
      </c>
      <c r="H399" s="45" t="s">
        <v>1257</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2703</v>
      </c>
      <c r="U399" s="113" t="s">
        <v>594</v>
      </c>
      <c r="V399" s="113" t="s">
        <v>1796</v>
      </c>
      <c r="W399" s="114">
        <v>36</v>
      </c>
      <c r="X399" s="114" t="s">
        <v>1437</v>
      </c>
      <c r="Y399" s="111" t="s">
        <v>2507</v>
      </c>
      <c r="Z399" s="95"/>
      <c r="AA399" s="115"/>
      <c r="AB399" s="45" t="s">
        <v>1529</v>
      </c>
      <c r="AC399" s="45" t="s">
        <v>2702</v>
      </c>
      <c r="AD399" s="116">
        <v>46325</v>
      </c>
      <c r="AE399" s="112" t="s">
        <v>2060</v>
      </c>
      <c r="AF399" s="45" t="s">
        <v>911</v>
      </c>
      <c r="AG399" s="45"/>
      <c r="AH399" s="45"/>
      <c r="AI399" s="45"/>
      <c r="AJ399" s="95"/>
      <c r="AK399" s="45"/>
      <c r="AL399" s="45"/>
      <c r="AM399" s="45"/>
      <c r="AN399" s="95">
        <v>46037</v>
      </c>
      <c r="AO399" s="95">
        <v>46114</v>
      </c>
      <c r="AP399" s="95">
        <v>46245</v>
      </c>
      <c r="AQ399" s="95"/>
      <c r="AR399" s="117"/>
      <c r="AS399" s="117"/>
      <c r="AT399" s="112" t="s">
        <v>2704</v>
      </c>
      <c r="AU399" s="45" t="s">
        <v>2705</v>
      </c>
      <c r="AV399" s="116"/>
      <c r="AW399" s="139" t="s">
        <v>1630</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hidden="1" customHeight="1" thickBot="1" x14ac:dyDescent="0.4">
      <c r="A400" s="96">
        <f t="shared" si="7"/>
        <v>395</v>
      </c>
      <c r="B400" s="122">
        <v>2025</v>
      </c>
      <c r="C400" s="122" t="s">
        <v>605</v>
      </c>
      <c r="D400" s="122" t="s">
        <v>1021</v>
      </c>
      <c r="E400" s="124" t="s">
        <v>905</v>
      </c>
      <c r="F400" s="122" t="s">
        <v>577</v>
      </c>
      <c r="G400" s="122" t="s">
        <v>541</v>
      </c>
      <c r="H400" s="125" t="s">
        <v>1257</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1796</v>
      </c>
      <c r="W400" s="127"/>
      <c r="X400" s="127" t="s">
        <v>1437</v>
      </c>
      <c r="Y400" s="123" t="s">
        <v>2511</v>
      </c>
      <c r="Z400" s="128"/>
      <c r="AA400" s="129"/>
      <c r="AB400" s="125" t="s">
        <v>1529</v>
      </c>
      <c r="AC400" s="125" t="s">
        <v>2445</v>
      </c>
      <c r="AD400" s="130">
        <v>46325</v>
      </c>
      <c r="AE400" s="124" t="s">
        <v>1977</v>
      </c>
      <c r="AF400" s="125" t="s">
        <v>912</v>
      </c>
      <c r="AG400" s="125"/>
      <c r="AH400" s="125"/>
      <c r="AI400" s="125"/>
      <c r="AJ400" s="128"/>
      <c r="AK400" s="125"/>
      <c r="AL400" s="125"/>
      <c r="AM400" s="125"/>
      <c r="AN400" s="128">
        <v>46327</v>
      </c>
      <c r="AO400" s="128"/>
      <c r="AP400" s="128"/>
      <c r="AQ400" s="128"/>
      <c r="AR400" s="131"/>
      <c r="AS400" s="131"/>
      <c r="AT400" s="124" t="s">
        <v>2444</v>
      </c>
      <c r="AU400" s="125" t="s">
        <v>1782</v>
      </c>
      <c r="AV400" s="130"/>
      <c r="AW400" s="141" t="s">
        <v>1630</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hidden="1" customHeight="1" thickBot="1" x14ac:dyDescent="0.4">
      <c r="A401" s="96">
        <f t="shared" si="7"/>
        <v>396</v>
      </c>
      <c r="B401" s="96">
        <v>2025</v>
      </c>
      <c r="C401" s="96" t="s">
        <v>605</v>
      </c>
      <c r="D401" s="96" t="s">
        <v>1021</v>
      </c>
      <c r="E401" s="112" t="s">
        <v>701</v>
      </c>
      <c r="F401" s="96" t="s">
        <v>577</v>
      </c>
      <c r="G401" s="96" t="s">
        <v>541</v>
      </c>
      <c r="H401" s="45" t="s">
        <v>1257</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1796</v>
      </c>
      <c r="W401" s="114"/>
      <c r="X401" s="114" t="s">
        <v>1437</v>
      </c>
      <c r="Y401" s="111" t="s">
        <v>2511</v>
      </c>
      <c r="Z401" s="95"/>
      <c r="AA401" s="115"/>
      <c r="AB401" s="45" t="s">
        <v>1529</v>
      </c>
      <c r="AC401" s="45" t="s">
        <v>2440</v>
      </c>
      <c r="AD401" s="116">
        <v>46325</v>
      </c>
      <c r="AE401" s="112" t="s">
        <v>1977</v>
      </c>
      <c r="AF401" s="45" t="s">
        <v>913</v>
      </c>
      <c r="AG401" s="45"/>
      <c r="AH401" s="45"/>
      <c r="AI401" s="45"/>
      <c r="AJ401" s="95"/>
      <c r="AK401" s="45"/>
      <c r="AL401" s="45"/>
      <c r="AM401" s="45"/>
      <c r="AN401" s="95">
        <v>46569</v>
      </c>
      <c r="AO401" s="95"/>
      <c r="AP401" s="95"/>
      <c r="AQ401" s="95"/>
      <c r="AR401" s="117"/>
      <c r="AS401" s="117"/>
      <c r="AT401" s="112" t="s">
        <v>2446</v>
      </c>
      <c r="AU401" s="45" t="s">
        <v>1782</v>
      </c>
      <c r="AV401" s="116"/>
      <c r="AW401" s="139" t="s">
        <v>1630</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hidden="1" customHeight="1" thickBot="1" x14ac:dyDescent="0.4">
      <c r="A402" s="96">
        <f t="shared" si="7"/>
        <v>397</v>
      </c>
      <c r="B402" s="122">
        <v>2025</v>
      </c>
      <c r="C402" s="122" t="s">
        <v>605</v>
      </c>
      <c r="D402" s="122" t="s">
        <v>1021</v>
      </c>
      <c r="E402" s="124" t="s">
        <v>703</v>
      </c>
      <c r="F402" s="122" t="s">
        <v>577</v>
      </c>
      <c r="G402" s="122" t="s">
        <v>541</v>
      </c>
      <c r="H402" s="125" t="s">
        <v>1257</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1796</v>
      </c>
      <c r="W402" s="127"/>
      <c r="X402" s="127" t="s">
        <v>1437</v>
      </c>
      <c r="Y402" s="123" t="s">
        <v>2511</v>
      </c>
      <c r="Z402" s="128"/>
      <c r="AA402" s="129"/>
      <c r="AB402" s="125" t="s">
        <v>1529</v>
      </c>
      <c r="AC402" s="125" t="s">
        <v>2432</v>
      </c>
      <c r="AD402" s="130">
        <v>46325</v>
      </c>
      <c r="AE402" s="124" t="s">
        <v>1977</v>
      </c>
      <c r="AF402" s="125" t="s">
        <v>914</v>
      </c>
      <c r="AG402" s="125"/>
      <c r="AH402" s="125"/>
      <c r="AI402" s="125"/>
      <c r="AJ402" s="128"/>
      <c r="AK402" s="125"/>
      <c r="AL402" s="125"/>
      <c r="AM402" s="125"/>
      <c r="AN402" s="128">
        <v>46478</v>
      </c>
      <c r="AO402" s="128"/>
      <c r="AP402" s="128"/>
      <c r="AQ402" s="128"/>
      <c r="AR402" s="131"/>
      <c r="AS402" s="131"/>
      <c r="AT402" s="124" t="s">
        <v>2447</v>
      </c>
      <c r="AU402" s="125" t="s">
        <v>1782</v>
      </c>
      <c r="AV402" s="130"/>
      <c r="AW402" s="141" t="s">
        <v>1630</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hidden="1" customHeight="1" thickBot="1" x14ac:dyDescent="0.4">
      <c r="A403" s="96">
        <f t="shared" si="7"/>
        <v>398</v>
      </c>
      <c r="B403" s="96">
        <v>2025</v>
      </c>
      <c r="C403" s="96" t="s">
        <v>605</v>
      </c>
      <c r="D403" s="96" t="s">
        <v>1021</v>
      </c>
      <c r="E403" s="112" t="s">
        <v>906</v>
      </c>
      <c r="F403" s="96" t="s">
        <v>577</v>
      </c>
      <c r="G403" s="96" t="s">
        <v>541</v>
      </c>
      <c r="H403" s="45" t="s">
        <v>1257</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1796</v>
      </c>
      <c r="W403" s="114"/>
      <c r="X403" s="114" t="s">
        <v>1437</v>
      </c>
      <c r="Y403" s="111" t="s">
        <v>2511</v>
      </c>
      <c r="Z403" s="95"/>
      <c r="AA403" s="115"/>
      <c r="AB403" s="45" t="s">
        <v>1529</v>
      </c>
      <c r="AC403" s="45" t="s">
        <v>2568</v>
      </c>
      <c r="AD403" s="116">
        <v>46325</v>
      </c>
      <c r="AE403" s="112" t="s">
        <v>1977</v>
      </c>
      <c r="AF403" s="45" t="s">
        <v>915</v>
      </c>
      <c r="AG403" s="45"/>
      <c r="AH403" s="45"/>
      <c r="AI403" s="45"/>
      <c r="AJ403" s="95"/>
      <c r="AK403" s="45"/>
      <c r="AL403" s="45"/>
      <c r="AM403" s="45"/>
      <c r="AN403" s="95">
        <v>46357</v>
      </c>
      <c r="AO403" s="95"/>
      <c r="AP403" s="95"/>
      <c r="AQ403" s="95"/>
      <c r="AR403" s="117"/>
      <c r="AS403" s="117"/>
      <c r="AT403" s="112" t="s">
        <v>2567</v>
      </c>
      <c r="AU403" s="45" t="s">
        <v>1782</v>
      </c>
      <c r="AV403" s="116"/>
      <c r="AW403" s="139" t="s">
        <v>1630</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hidden="1" customHeight="1" thickBot="1" x14ac:dyDescent="0.4">
      <c r="A404" s="96">
        <f t="shared" si="7"/>
        <v>399</v>
      </c>
      <c r="B404" s="122">
        <v>2025</v>
      </c>
      <c r="C404" s="122" t="s">
        <v>605</v>
      </c>
      <c r="D404" s="122" t="s">
        <v>1021</v>
      </c>
      <c r="E404" s="124" t="s">
        <v>916</v>
      </c>
      <c r="F404" s="122" t="s">
        <v>577</v>
      </c>
      <c r="G404" s="122" t="s">
        <v>541</v>
      </c>
      <c r="H404" s="125" t="s">
        <v>1257</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1796</v>
      </c>
      <c r="W404" s="127"/>
      <c r="X404" s="127" t="s">
        <v>1437</v>
      </c>
      <c r="Y404" s="123" t="s">
        <v>2511</v>
      </c>
      <c r="Z404" s="128"/>
      <c r="AA404" s="129"/>
      <c r="AB404" s="125" t="s">
        <v>1529</v>
      </c>
      <c r="AC404" s="123" t="s">
        <v>2449</v>
      </c>
      <c r="AD404" s="130">
        <v>46325</v>
      </c>
      <c r="AE404" s="123" t="s">
        <v>1977</v>
      </c>
      <c r="AF404" s="125" t="s">
        <v>922</v>
      </c>
      <c r="AG404" s="125"/>
      <c r="AH404" s="125"/>
      <c r="AI404" s="125"/>
      <c r="AJ404" s="128"/>
      <c r="AK404" s="125"/>
      <c r="AL404" s="125"/>
      <c r="AM404" s="125"/>
      <c r="AN404" s="128">
        <v>46539</v>
      </c>
      <c r="AO404" s="128"/>
      <c r="AP404" s="128"/>
      <c r="AQ404" s="128"/>
      <c r="AR404" s="131"/>
      <c r="AS404" s="131"/>
      <c r="AT404" s="124" t="s">
        <v>2448</v>
      </c>
      <c r="AU404" s="125" t="s">
        <v>1782</v>
      </c>
      <c r="AV404" s="130"/>
      <c r="AW404" s="141" t="s">
        <v>1630</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hidden="1" customHeight="1" thickBot="1" x14ac:dyDescent="0.4">
      <c r="A405" s="96">
        <f t="shared" si="7"/>
        <v>400</v>
      </c>
      <c r="B405" s="96">
        <v>2025</v>
      </c>
      <c r="C405" s="96" t="s">
        <v>605</v>
      </c>
      <c r="D405" s="96" t="s">
        <v>1021</v>
      </c>
      <c r="E405" s="112" t="s">
        <v>917</v>
      </c>
      <c r="F405" s="96" t="s">
        <v>577</v>
      </c>
      <c r="G405" s="96" t="s">
        <v>541</v>
      </c>
      <c r="H405" s="45" t="s">
        <v>1257</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1796</v>
      </c>
      <c r="W405" s="114"/>
      <c r="X405" s="114" t="s">
        <v>1437</v>
      </c>
      <c r="Y405" s="111" t="s">
        <v>2511</v>
      </c>
      <c r="Z405" s="95"/>
      <c r="AA405" s="115"/>
      <c r="AB405" s="45" t="s">
        <v>1529</v>
      </c>
      <c r="AC405" s="45" t="s">
        <v>2443</v>
      </c>
      <c r="AD405" s="116">
        <v>46325</v>
      </c>
      <c r="AE405" s="112" t="s">
        <v>1977</v>
      </c>
      <c r="AF405" s="45" t="s">
        <v>923</v>
      </c>
      <c r="AG405" s="45"/>
      <c r="AH405" s="45"/>
      <c r="AI405" s="45"/>
      <c r="AJ405" s="95"/>
      <c r="AK405" s="45"/>
      <c r="AL405" s="45"/>
      <c r="AM405" s="45"/>
      <c r="AN405" s="95">
        <v>46419</v>
      </c>
      <c r="AO405" s="95"/>
      <c r="AP405" s="95"/>
      <c r="AQ405" s="95"/>
      <c r="AR405" s="117"/>
      <c r="AS405" s="117"/>
      <c r="AT405" s="112" t="s">
        <v>2452</v>
      </c>
      <c r="AU405" s="45" t="s">
        <v>1782</v>
      </c>
      <c r="AV405" s="116"/>
      <c r="AW405" s="139" t="s">
        <v>1630</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hidden="1" customHeight="1" thickBot="1" x14ac:dyDescent="0.4">
      <c r="A406" s="96">
        <f t="shared" si="7"/>
        <v>401</v>
      </c>
      <c r="B406" s="122">
        <v>2025</v>
      </c>
      <c r="C406" s="122" t="s">
        <v>605</v>
      </c>
      <c r="D406" s="122" t="s">
        <v>1021</v>
      </c>
      <c r="E406" s="124" t="s">
        <v>705</v>
      </c>
      <c r="F406" s="122" t="s">
        <v>577</v>
      </c>
      <c r="G406" s="122" t="s">
        <v>541</v>
      </c>
      <c r="H406" s="125" t="s">
        <v>1257</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1796</v>
      </c>
      <c r="W406" s="127"/>
      <c r="X406" s="127" t="s">
        <v>1437</v>
      </c>
      <c r="Y406" s="123" t="s">
        <v>2511</v>
      </c>
      <c r="Z406" s="128"/>
      <c r="AA406" s="129"/>
      <c r="AB406" s="125" t="s">
        <v>1529</v>
      </c>
      <c r="AC406" s="127" t="s">
        <v>2454</v>
      </c>
      <c r="AD406" s="130">
        <v>46325</v>
      </c>
      <c r="AE406" s="187" t="s">
        <v>1977</v>
      </c>
      <c r="AF406" s="125" t="s">
        <v>924</v>
      </c>
      <c r="AG406" s="125"/>
      <c r="AH406" s="125"/>
      <c r="AI406" s="125"/>
      <c r="AJ406" s="128"/>
      <c r="AK406" s="125"/>
      <c r="AL406" s="125"/>
      <c r="AM406" s="125"/>
      <c r="AN406" s="128">
        <v>46447</v>
      </c>
      <c r="AO406" s="128"/>
      <c r="AP406" s="128"/>
      <c r="AQ406" s="128"/>
      <c r="AR406" s="131"/>
      <c r="AS406" s="131"/>
      <c r="AT406" s="124" t="s">
        <v>2453</v>
      </c>
      <c r="AU406" s="125" t="s">
        <v>1782</v>
      </c>
      <c r="AV406" s="130"/>
      <c r="AW406" s="141" t="s">
        <v>1630</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hidden="1" customHeight="1" thickBot="1" x14ac:dyDescent="0.4">
      <c r="A407" s="96">
        <f t="shared" si="7"/>
        <v>402</v>
      </c>
      <c r="B407" s="96">
        <v>2025</v>
      </c>
      <c r="C407" s="96" t="s">
        <v>605</v>
      </c>
      <c r="D407" s="96" t="s">
        <v>1021</v>
      </c>
      <c r="E407" s="112" t="s">
        <v>918</v>
      </c>
      <c r="F407" s="96" t="s">
        <v>577</v>
      </c>
      <c r="G407" s="96" t="s">
        <v>541</v>
      </c>
      <c r="H407" s="45" t="s">
        <v>1257</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1796</v>
      </c>
      <c r="W407" s="114"/>
      <c r="X407" s="114" t="s">
        <v>1437</v>
      </c>
      <c r="Y407" s="111" t="s">
        <v>2513</v>
      </c>
      <c r="Z407" s="95"/>
      <c r="AA407" s="115"/>
      <c r="AB407" s="45"/>
      <c r="AC407" s="45" t="s">
        <v>2116</v>
      </c>
      <c r="AD407" s="116"/>
      <c r="AE407" s="112"/>
      <c r="AF407" s="45" t="s">
        <v>925</v>
      </c>
      <c r="AG407" s="45"/>
      <c r="AH407" s="45"/>
      <c r="AI407" s="45"/>
      <c r="AJ407" s="95"/>
      <c r="AK407" s="45"/>
      <c r="AL407" s="45"/>
      <c r="AM407" s="45"/>
      <c r="AN407" s="95"/>
      <c r="AO407" s="95"/>
      <c r="AP407" s="95"/>
      <c r="AQ407" s="95"/>
      <c r="AR407" s="117"/>
      <c r="AS407" s="117"/>
      <c r="AT407" s="112" t="s">
        <v>1634</v>
      </c>
      <c r="AU407" s="45"/>
      <c r="AV407" s="116"/>
      <c r="AW407" s="96" t="s">
        <v>1911</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hidden="1" customHeight="1" thickBot="1" x14ac:dyDescent="0.4">
      <c r="A408" s="96">
        <f t="shared" si="7"/>
        <v>403</v>
      </c>
      <c r="B408" s="122">
        <v>2025</v>
      </c>
      <c r="C408" s="122" t="s">
        <v>605</v>
      </c>
      <c r="D408" s="122" t="s">
        <v>1021</v>
      </c>
      <c r="E408" s="124" t="s">
        <v>919</v>
      </c>
      <c r="F408" s="122" t="s">
        <v>577</v>
      </c>
      <c r="G408" s="122" t="s">
        <v>541</v>
      </c>
      <c r="H408" s="125" t="s">
        <v>1257</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1796</v>
      </c>
      <c r="W408" s="127"/>
      <c r="X408" s="127" t="s">
        <v>1437</v>
      </c>
      <c r="Y408" s="123" t="s">
        <v>2521</v>
      </c>
      <c r="Z408" s="128"/>
      <c r="AA408" s="129"/>
      <c r="AB408" s="125"/>
      <c r="AC408" s="125" t="s">
        <v>1928</v>
      </c>
      <c r="AD408" s="130"/>
      <c r="AE408" s="124"/>
      <c r="AF408" s="125" t="s">
        <v>926</v>
      </c>
      <c r="AG408" s="125"/>
      <c r="AH408" s="125"/>
      <c r="AI408" s="125"/>
      <c r="AJ408" s="128"/>
      <c r="AK408" s="125"/>
      <c r="AL408" s="125"/>
      <c r="AM408" s="125"/>
      <c r="AN408" s="128"/>
      <c r="AO408" s="128"/>
      <c r="AP408" s="128"/>
      <c r="AQ408" s="128"/>
      <c r="AR408" s="131"/>
      <c r="AS408" s="131"/>
      <c r="AT408" s="180"/>
      <c r="AU408" s="125" t="s">
        <v>1782</v>
      </c>
      <c r="AV408" s="130"/>
      <c r="AW408" s="122" t="s">
        <v>1912</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hidden="1" customHeight="1" thickBot="1" x14ac:dyDescent="0.4">
      <c r="A409" s="96">
        <f t="shared" si="7"/>
        <v>404</v>
      </c>
      <c r="B409" s="96">
        <v>2025</v>
      </c>
      <c r="C409" s="96" t="s">
        <v>605</v>
      </c>
      <c r="D409" s="96" t="s">
        <v>1021</v>
      </c>
      <c r="E409" s="112" t="s">
        <v>706</v>
      </c>
      <c r="F409" s="96" t="s">
        <v>577</v>
      </c>
      <c r="G409" s="96" t="s">
        <v>541</v>
      </c>
      <c r="H409" s="45" t="s">
        <v>1257</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1796</v>
      </c>
      <c r="W409" s="114"/>
      <c r="X409" s="114" t="s">
        <v>1437</v>
      </c>
      <c r="Y409" s="111" t="s">
        <v>2521</v>
      </c>
      <c r="Z409" s="95"/>
      <c r="AA409" s="115"/>
      <c r="AB409" s="45"/>
      <c r="AC409" s="45" t="s">
        <v>1927</v>
      </c>
      <c r="AD409" s="116"/>
      <c r="AE409" s="112"/>
      <c r="AF409" s="45" t="s">
        <v>927</v>
      </c>
      <c r="AG409" s="45"/>
      <c r="AH409" s="45"/>
      <c r="AI409" s="45"/>
      <c r="AJ409" s="95"/>
      <c r="AK409" s="45"/>
      <c r="AL409" s="45"/>
      <c r="AM409" s="45"/>
      <c r="AN409" s="95"/>
      <c r="AO409" s="95"/>
      <c r="AP409" s="95"/>
      <c r="AQ409" s="95"/>
      <c r="AR409" s="117"/>
      <c r="AS409" s="117"/>
      <c r="AT409" s="112" t="s">
        <v>1634</v>
      </c>
      <c r="AU409" s="45"/>
      <c r="AV409" s="116"/>
      <c r="AW409" s="96" t="s">
        <v>1913</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hidden="1" customHeight="1" thickBot="1" x14ac:dyDescent="0.4">
      <c r="A410" s="96">
        <f t="shared" si="7"/>
        <v>405</v>
      </c>
      <c r="B410" s="122">
        <v>2025</v>
      </c>
      <c r="C410" s="122" t="s">
        <v>605</v>
      </c>
      <c r="D410" s="122" t="s">
        <v>1021</v>
      </c>
      <c r="E410" s="124" t="s">
        <v>920</v>
      </c>
      <c r="F410" s="122" t="s">
        <v>577</v>
      </c>
      <c r="G410" s="122" t="s">
        <v>541</v>
      </c>
      <c r="H410" s="125" t="s">
        <v>1257</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1796</v>
      </c>
      <c r="W410" s="127"/>
      <c r="X410" s="127" t="s">
        <v>1437</v>
      </c>
      <c r="Y410" s="123" t="s">
        <v>2511</v>
      </c>
      <c r="Z410" s="128"/>
      <c r="AA410" s="129"/>
      <c r="AB410" s="125" t="s">
        <v>1529</v>
      </c>
      <c r="AC410" s="125" t="s">
        <v>2570</v>
      </c>
      <c r="AD410" s="130">
        <v>46325</v>
      </c>
      <c r="AE410" s="124" t="s">
        <v>1979</v>
      </c>
      <c r="AF410" s="125" t="s">
        <v>928</v>
      </c>
      <c r="AG410" s="125"/>
      <c r="AH410" s="125"/>
      <c r="AI410" s="125"/>
      <c r="AJ410" s="128"/>
      <c r="AK410" s="125"/>
      <c r="AL410" s="125"/>
      <c r="AM410" s="125"/>
      <c r="AN410" s="128">
        <v>46386</v>
      </c>
      <c r="AO410" s="128"/>
      <c r="AP410" s="128"/>
      <c r="AQ410" s="128"/>
      <c r="AR410" s="131"/>
      <c r="AS410" s="131"/>
      <c r="AT410" s="180" t="s">
        <v>2569</v>
      </c>
      <c r="AU410" s="125" t="s">
        <v>1782</v>
      </c>
      <c r="AV410" s="130"/>
      <c r="AW410" s="141" t="s">
        <v>1630</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hidden="1" customHeight="1" thickBot="1" x14ac:dyDescent="0.4">
      <c r="A411" s="96">
        <f t="shared" si="7"/>
        <v>406</v>
      </c>
      <c r="B411" s="96">
        <v>2025</v>
      </c>
      <c r="C411" s="96" t="s">
        <v>605</v>
      </c>
      <c r="D411" s="96" t="s">
        <v>1021</v>
      </c>
      <c r="E411" s="97" t="s">
        <v>1550</v>
      </c>
      <c r="F411" s="96" t="s">
        <v>577</v>
      </c>
      <c r="G411" s="96" t="s">
        <v>541</v>
      </c>
      <c r="H411" s="45" t="s">
        <v>1257</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1796</v>
      </c>
      <c r="W411" s="114"/>
      <c r="X411" s="114" t="s">
        <v>1436</v>
      </c>
      <c r="Y411" s="111" t="s">
        <v>2508</v>
      </c>
      <c r="Z411" s="95"/>
      <c r="AA411" s="115"/>
      <c r="AB411" s="45" t="s">
        <v>1481</v>
      </c>
      <c r="AC411" s="115" t="s">
        <v>2609</v>
      </c>
      <c r="AD411" s="116"/>
      <c r="AE411" s="115"/>
      <c r="AF411" s="45" t="s">
        <v>1553</v>
      </c>
      <c r="AG411" s="45" t="s">
        <v>2281</v>
      </c>
      <c r="AH411" s="45"/>
      <c r="AI411" s="45"/>
      <c r="AJ411" s="95"/>
      <c r="AK411" s="45"/>
      <c r="AL411" s="45"/>
      <c r="AM411" s="45"/>
      <c r="AN411" s="95">
        <v>46478</v>
      </c>
      <c r="AO411" s="95"/>
      <c r="AP411" s="95"/>
      <c r="AQ411" s="95"/>
      <c r="AR411" s="117"/>
      <c r="AS411" s="117"/>
      <c r="AT411" s="112" t="s">
        <v>1772</v>
      </c>
      <c r="AU411" s="45" t="s">
        <v>2592</v>
      </c>
      <c r="AV411" s="116"/>
      <c r="AW411" s="115" t="s">
        <v>2610</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hidden="1" customHeight="1" thickBot="1" x14ac:dyDescent="0.4">
      <c r="A412" s="96">
        <f t="shared" si="7"/>
        <v>407</v>
      </c>
      <c r="B412" s="122">
        <v>2025</v>
      </c>
      <c r="C412" s="122" t="s">
        <v>605</v>
      </c>
      <c r="D412" s="122" t="s">
        <v>1021</v>
      </c>
      <c r="E412" s="140" t="s">
        <v>1551</v>
      </c>
      <c r="F412" s="122" t="s">
        <v>577</v>
      </c>
      <c r="G412" s="122" t="s">
        <v>541</v>
      </c>
      <c r="H412" s="125" t="s">
        <v>1257</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1793</v>
      </c>
      <c r="U412" s="126" t="s">
        <v>594</v>
      </c>
      <c r="V412" s="126" t="s">
        <v>1796</v>
      </c>
      <c r="W412" s="127">
        <v>24</v>
      </c>
      <c r="X412" s="127" t="s">
        <v>1714</v>
      </c>
      <c r="Y412" s="123" t="s">
        <v>2505</v>
      </c>
      <c r="Z412" s="128">
        <v>46697</v>
      </c>
      <c r="AA412" s="129">
        <v>1</v>
      </c>
      <c r="AB412" s="125" t="s">
        <v>1490</v>
      </c>
      <c r="AC412" s="132" t="s">
        <v>2308</v>
      </c>
      <c r="AD412" s="130">
        <v>46697</v>
      </c>
      <c r="AE412" s="125" t="s">
        <v>1310</v>
      </c>
      <c r="AF412" s="125" t="s">
        <v>1554</v>
      </c>
      <c r="AG412" s="125" t="s">
        <v>2285</v>
      </c>
      <c r="AH412" s="125"/>
      <c r="AI412" s="125"/>
      <c r="AJ412" s="128"/>
      <c r="AK412" s="125"/>
      <c r="AL412" s="125"/>
      <c r="AM412" s="125"/>
      <c r="AN412" s="128">
        <v>44855</v>
      </c>
      <c r="AO412" s="128">
        <v>44924</v>
      </c>
      <c r="AP412" s="128">
        <v>45705</v>
      </c>
      <c r="AQ412" s="128">
        <v>45984</v>
      </c>
      <c r="AR412" s="131">
        <v>46697</v>
      </c>
      <c r="AS412" s="131">
        <v>46697</v>
      </c>
      <c r="AT412" s="124" t="s">
        <v>1769</v>
      </c>
      <c r="AU412" s="124" t="s">
        <v>2593</v>
      </c>
      <c r="AV412" s="130"/>
      <c r="AW412" s="129" t="s">
        <v>1630</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hidden="1" customHeight="1" thickBot="1" x14ac:dyDescent="0.4">
      <c r="A413" s="96">
        <f t="shared" si="7"/>
        <v>408</v>
      </c>
      <c r="B413" s="96">
        <v>2025</v>
      </c>
      <c r="C413" s="96" t="s">
        <v>605</v>
      </c>
      <c r="D413" s="96" t="s">
        <v>1021</v>
      </c>
      <c r="E413" s="97" t="s">
        <v>1705</v>
      </c>
      <c r="F413" s="96" t="s">
        <v>577</v>
      </c>
      <c r="G413" s="96" t="s">
        <v>541</v>
      </c>
      <c r="H413" s="45" t="s">
        <v>1257</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1707</v>
      </c>
      <c r="U413" s="113" t="s">
        <v>594</v>
      </c>
      <c r="V413" s="113" t="s">
        <v>1796</v>
      </c>
      <c r="W413" s="114">
        <v>36</v>
      </c>
      <c r="X413" s="114" t="s">
        <v>1436</v>
      </c>
      <c r="Y413" s="111" t="s">
        <v>2506</v>
      </c>
      <c r="Z413" s="95"/>
      <c r="AA413" s="115">
        <v>0</v>
      </c>
      <c r="AB413" s="115" t="s">
        <v>1489</v>
      </c>
      <c r="AC413" s="45" t="s">
        <v>2594</v>
      </c>
      <c r="AD413" s="116"/>
      <c r="AE413" s="45" t="s">
        <v>1310</v>
      </c>
      <c r="AF413" s="45" t="s">
        <v>1555</v>
      </c>
      <c r="AG413" s="45" t="s">
        <v>2282</v>
      </c>
      <c r="AH413" s="45"/>
      <c r="AI413" s="45"/>
      <c r="AJ413" s="95"/>
      <c r="AK413" s="45"/>
      <c r="AL413" s="45"/>
      <c r="AM413" s="45"/>
      <c r="AN413" s="95">
        <v>45813</v>
      </c>
      <c r="AO413" s="95">
        <v>45883</v>
      </c>
      <c r="AP413" s="95">
        <v>45993</v>
      </c>
      <c r="AQ413" s="95"/>
      <c r="AR413" s="117"/>
      <c r="AS413" s="117"/>
      <c r="AT413" s="136" t="s">
        <v>2596</v>
      </c>
      <c r="AU413" s="118" t="s">
        <v>1783</v>
      </c>
      <c r="AV413" s="116"/>
      <c r="AW413" s="115" t="s">
        <v>1630</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hidden="1" customHeight="1" thickBot="1" x14ac:dyDescent="0.4">
      <c r="A414" s="96">
        <f t="shared" si="7"/>
        <v>409</v>
      </c>
      <c r="B414" s="122">
        <v>2025</v>
      </c>
      <c r="C414" s="122" t="s">
        <v>605</v>
      </c>
      <c r="D414" s="122" t="s">
        <v>1021</v>
      </c>
      <c r="E414" s="140" t="s">
        <v>1552</v>
      </c>
      <c r="F414" s="122" t="s">
        <v>577</v>
      </c>
      <c r="G414" s="122" t="s">
        <v>541</v>
      </c>
      <c r="H414" s="125" t="s">
        <v>1257</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1796</v>
      </c>
      <c r="W414" s="127"/>
      <c r="X414" s="127" t="s">
        <v>1436</v>
      </c>
      <c r="Y414" s="123" t="s">
        <v>2508</v>
      </c>
      <c r="Z414" s="128"/>
      <c r="AA414" s="129"/>
      <c r="AB414" s="125" t="s">
        <v>1481</v>
      </c>
      <c r="AC414" s="132" t="s">
        <v>2576</v>
      </c>
      <c r="AD414" s="130">
        <v>46266</v>
      </c>
      <c r="AE414" s="125" t="s">
        <v>2306</v>
      </c>
      <c r="AF414" s="125" t="s">
        <v>1556</v>
      </c>
      <c r="AG414" s="125" t="s">
        <v>2284</v>
      </c>
      <c r="AH414" s="125"/>
      <c r="AI414" s="125"/>
      <c r="AJ414" s="128"/>
      <c r="AK414" s="125"/>
      <c r="AL414" s="125"/>
      <c r="AM414" s="125"/>
      <c r="AN414" s="128">
        <v>46356</v>
      </c>
      <c r="AO414" s="128"/>
      <c r="AP414" s="128"/>
      <c r="AQ414" s="128"/>
      <c r="AR414" s="131"/>
      <c r="AS414" s="131"/>
      <c r="AT414" s="124" t="s">
        <v>1763</v>
      </c>
      <c r="AU414" s="125" t="s">
        <v>2575</v>
      </c>
      <c r="AV414" s="130"/>
      <c r="AW414" s="129" t="s">
        <v>1630</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hidden="1" customHeight="1" thickBot="1" x14ac:dyDescent="0.4">
      <c r="A415" s="96">
        <f t="shared" si="7"/>
        <v>410</v>
      </c>
      <c r="B415" s="96">
        <v>2025</v>
      </c>
      <c r="C415" s="96" t="s">
        <v>605</v>
      </c>
      <c r="D415" s="96" t="s">
        <v>1021</v>
      </c>
      <c r="E415" s="97" t="s">
        <v>1562</v>
      </c>
      <c r="F415" s="96" t="s">
        <v>577</v>
      </c>
      <c r="G415" s="96" t="s">
        <v>541</v>
      </c>
      <c r="H415" s="45" t="s">
        <v>1257</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1796</v>
      </c>
      <c r="W415" s="114"/>
      <c r="X415" s="114" t="s">
        <v>1437</v>
      </c>
      <c r="Y415" s="111" t="s">
        <v>2521</v>
      </c>
      <c r="Z415" s="95"/>
      <c r="AA415" s="115"/>
      <c r="AB415" s="45"/>
      <c r="AC415" s="45" t="s">
        <v>2081</v>
      </c>
      <c r="AD415" s="116"/>
      <c r="AE415" s="112"/>
      <c r="AF415" s="45" t="s">
        <v>1565</v>
      </c>
      <c r="AG415" s="45"/>
      <c r="AH415" s="45"/>
      <c r="AI415" s="45"/>
      <c r="AJ415" s="95"/>
      <c r="AK415" s="45"/>
      <c r="AL415" s="45"/>
      <c r="AM415" s="45"/>
      <c r="AN415" s="95"/>
      <c r="AO415" s="95"/>
      <c r="AP415" s="95"/>
      <c r="AQ415" s="95"/>
      <c r="AR415" s="117"/>
      <c r="AS415" s="117"/>
      <c r="AT415" s="112" t="s">
        <v>1634</v>
      </c>
      <c r="AU415" s="118"/>
      <c r="AV415" s="116"/>
      <c r="AW415" s="139" t="s">
        <v>1632</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hidden="1" customHeight="1" thickBot="1" x14ac:dyDescent="0.4">
      <c r="A416" s="96">
        <f t="shared" si="7"/>
        <v>411</v>
      </c>
      <c r="B416" s="122">
        <v>2025</v>
      </c>
      <c r="C416" s="122" t="s">
        <v>605</v>
      </c>
      <c r="D416" s="122" t="s">
        <v>1021</v>
      </c>
      <c r="E416" s="140" t="s">
        <v>1919</v>
      </c>
      <c r="F416" s="122" t="s">
        <v>577</v>
      </c>
      <c r="G416" s="122" t="s">
        <v>541</v>
      </c>
      <c r="H416" s="125" t="s">
        <v>1257</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1796</v>
      </c>
      <c r="W416" s="127"/>
      <c r="X416" s="127" t="s">
        <v>1437</v>
      </c>
      <c r="Y416" s="123" t="s">
        <v>2521</v>
      </c>
      <c r="Z416" s="128"/>
      <c r="AA416" s="129"/>
      <c r="AB416" s="125"/>
      <c r="AC416" s="125" t="s">
        <v>2080</v>
      </c>
      <c r="AD416" s="130"/>
      <c r="AE416" s="124"/>
      <c r="AF416" s="125" t="s">
        <v>1566</v>
      </c>
      <c r="AG416" s="125"/>
      <c r="AH416" s="125"/>
      <c r="AI416" s="125"/>
      <c r="AJ416" s="128"/>
      <c r="AK416" s="125"/>
      <c r="AL416" s="125"/>
      <c r="AM416" s="125"/>
      <c r="AN416" s="128"/>
      <c r="AO416" s="128"/>
      <c r="AP416" s="128"/>
      <c r="AQ416" s="128"/>
      <c r="AR416" s="131"/>
      <c r="AS416" s="131"/>
      <c r="AT416" s="124" t="s">
        <v>1634</v>
      </c>
      <c r="AU416" s="132"/>
      <c r="AV416" s="130"/>
      <c r="AW416" s="141" t="s">
        <v>1920</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hidden="1" customHeight="1" thickBot="1" x14ac:dyDescent="0.4">
      <c r="A417" s="96">
        <f t="shared" si="7"/>
        <v>412</v>
      </c>
      <c r="B417" s="96">
        <v>2025</v>
      </c>
      <c r="C417" s="96" t="s">
        <v>605</v>
      </c>
      <c r="D417" s="96" t="s">
        <v>1021</v>
      </c>
      <c r="E417" s="97" t="s">
        <v>1563</v>
      </c>
      <c r="F417" s="96" t="s">
        <v>577</v>
      </c>
      <c r="G417" s="96" t="s">
        <v>541</v>
      </c>
      <c r="H417" s="45" t="s">
        <v>1257</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1796</v>
      </c>
      <c r="W417" s="114"/>
      <c r="X417" s="114" t="s">
        <v>1437</v>
      </c>
      <c r="Y417" s="111" t="s">
        <v>2521</v>
      </c>
      <c r="Z417" s="95"/>
      <c r="AA417" s="115"/>
      <c r="AB417" s="45"/>
      <c r="AC417" s="45" t="s">
        <v>2081</v>
      </c>
      <c r="AD417" s="116"/>
      <c r="AE417" s="112"/>
      <c r="AF417" s="45" t="s">
        <v>1567</v>
      </c>
      <c r="AG417" s="45"/>
      <c r="AH417" s="45"/>
      <c r="AI417" s="45"/>
      <c r="AJ417" s="95"/>
      <c r="AK417" s="45"/>
      <c r="AL417" s="45"/>
      <c r="AM417" s="45"/>
      <c r="AN417" s="95"/>
      <c r="AO417" s="95"/>
      <c r="AP417" s="95"/>
      <c r="AQ417" s="95"/>
      <c r="AR417" s="117"/>
      <c r="AS417" s="117"/>
      <c r="AT417" s="112" t="s">
        <v>1634</v>
      </c>
      <c r="AU417" s="118"/>
      <c r="AV417" s="116"/>
      <c r="AW417" s="139" t="s">
        <v>1632</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hidden="1" customHeight="1" thickBot="1" x14ac:dyDescent="0.4">
      <c r="A418" s="96">
        <f t="shared" si="7"/>
        <v>413</v>
      </c>
      <c r="B418" s="122">
        <v>2025</v>
      </c>
      <c r="C418" s="122" t="s">
        <v>605</v>
      </c>
      <c r="D418" s="122" t="s">
        <v>1021</v>
      </c>
      <c r="E418" s="140" t="s">
        <v>1921</v>
      </c>
      <c r="F418" s="122" t="s">
        <v>577</v>
      </c>
      <c r="G418" s="122" t="s">
        <v>541</v>
      </c>
      <c r="H418" s="125" t="s">
        <v>1257</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1796</v>
      </c>
      <c r="W418" s="127"/>
      <c r="X418" s="127" t="s">
        <v>1437</v>
      </c>
      <c r="Y418" s="123" t="s">
        <v>2521</v>
      </c>
      <c r="Z418" s="128"/>
      <c r="AA418" s="129"/>
      <c r="AB418" s="125"/>
      <c r="AC418" s="125" t="s">
        <v>1929</v>
      </c>
      <c r="AD418" s="130"/>
      <c r="AE418" s="124"/>
      <c r="AF418" s="125" t="s">
        <v>1568</v>
      </c>
      <c r="AG418" s="125"/>
      <c r="AH418" s="125"/>
      <c r="AI418" s="125"/>
      <c r="AJ418" s="128"/>
      <c r="AK418" s="125"/>
      <c r="AL418" s="125"/>
      <c r="AM418" s="125"/>
      <c r="AN418" s="128"/>
      <c r="AO418" s="128"/>
      <c r="AP418" s="128"/>
      <c r="AQ418" s="128"/>
      <c r="AR418" s="131"/>
      <c r="AS418" s="131"/>
      <c r="AT418" s="124"/>
      <c r="AU418" s="132"/>
      <c r="AV418" s="130"/>
      <c r="AW418" s="122" t="s">
        <v>1909</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hidden="1" customHeight="1" thickBot="1" x14ac:dyDescent="0.4">
      <c r="A419" s="96">
        <f t="shared" si="7"/>
        <v>414</v>
      </c>
      <c r="B419" s="96">
        <v>2025</v>
      </c>
      <c r="C419" s="96" t="s">
        <v>605</v>
      </c>
      <c r="D419" s="96" t="s">
        <v>1021</v>
      </c>
      <c r="E419" s="97" t="s">
        <v>1564</v>
      </c>
      <c r="F419" s="96" t="s">
        <v>577</v>
      </c>
      <c r="G419" s="96" t="s">
        <v>541</v>
      </c>
      <c r="H419" s="45" t="s">
        <v>1257</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1796</v>
      </c>
      <c r="W419" s="114"/>
      <c r="X419" s="114" t="s">
        <v>1437</v>
      </c>
      <c r="Y419" s="111" t="s">
        <v>2521</v>
      </c>
      <c r="Z419" s="95"/>
      <c r="AA419" s="115"/>
      <c r="AB419" s="45"/>
      <c r="AC419" s="45" t="s">
        <v>2081</v>
      </c>
      <c r="AD419" s="116"/>
      <c r="AE419" s="45"/>
      <c r="AF419" s="45" t="s">
        <v>1569</v>
      </c>
      <c r="AG419" s="45"/>
      <c r="AH419" s="45"/>
      <c r="AI419" s="45"/>
      <c r="AJ419" s="95"/>
      <c r="AK419" s="45"/>
      <c r="AL419" s="45"/>
      <c r="AM419" s="45"/>
      <c r="AN419" s="95"/>
      <c r="AO419" s="95"/>
      <c r="AP419" s="95"/>
      <c r="AQ419" s="95"/>
      <c r="AR419" s="117"/>
      <c r="AS419" s="117"/>
      <c r="AT419" s="112" t="s">
        <v>1634</v>
      </c>
      <c r="AU419" s="118"/>
      <c r="AV419" s="116"/>
      <c r="AW419" s="139" t="s">
        <v>1632</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hidden="1" customHeight="1" thickBot="1" x14ac:dyDescent="0.4">
      <c r="A420" s="96">
        <f t="shared" si="7"/>
        <v>415</v>
      </c>
      <c r="B420" s="122">
        <v>2025</v>
      </c>
      <c r="C420" s="122" t="s">
        <v>605</v>
      </c>
      <c r="D420" s="122" t="s">
        <v>1021</v>
      </c>
      <c r="E420" s="140" t="s">
        <v>1706</v>
      </c>
      <c r="F420" s="125" t="s">
        <v>577</v>
      </c>
      <c r="G420" s="125" t="s">
        <v>541</v>
      </c>
      <c r="H420" s="122" t="s">
        <v>1257</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1796</v>
      </c>
      <c r="W420" s="127"/>
      <c r="X420" s="127" t="s">
        <v>1436</v>
      </c>
      <c r="Y420" s="123" t="s">
        <v>2508</v>
      </c>
      <c r="Z420" s="127"/>
      <c r="AA420" s="127"/>
      <c r="AB420" s="127" t="s">
        <v>1481</v>
      </c>
      <c r="AC420" s="125" t="s">
        <v>2351</v>
      </c>
      <c r="AD420" s="130"/>
      <c r="AE420" s="125" t="s">
        <v>1915</v>
      </c>
      <c r="AF420" s="125" t="s">
        <v>1555</v>
      </c>
      <c r="AG420" s="125" t="s">
        <v>2282</v>
      </c>
      <c r="AH420" s="125"/>
      <c r="AI420" s="125"/>
      <c r="AJ420" s="128"/>
      <c r="AK420" s="125"/>
      <c r="AL420" s="125"/>
      <c r="AM420" s="125"/>
      <c r="AN420" s="128">
        <v>46447</v>
      </c>
      <c r="AO420" s="128"/>
      <c r="AP420" s="128"/>
      <c r="AQ420" s="128"/>
      <c r="AR420" s="131"/>
      <c r="AS420" s="131"/>
      <c r="AT420" s="124" t="s">
        <v>1762</v>
      </c>
      <c r="AU420" s="125" t="s">
        <v>2455</v>
      </c>
      <c r="AV420" s="130"/>
      <c r="AW420" s="122" t="s">
        <v>1916</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hidden="1" customHeight="1" thickBot="1" x14ac:dyDescent="0.4">
      <c r="A421" s="96">
        <f t="shared" si="7"/>
        <v>416</v>
      </c>
      <c r="B421" s="96">
        <v>2026</v>
      </c>
      <c r="C421" s="96" t="s">
        <v>605</v>
      </c>
      <c r="D421" s="96" t="s">
        <v>1021</v>
      </c>
      <c r="E421" s="97" t="s">
        <v>2491</v>
      </c>
      <c r="F421" s="45" t="s">
        <v>577</v>
      </c>
      <c r="G421" s="45" t="s">
        <v>541</v>
      </c>
      <c r="H421" s="96" t="s">
        <v>1257</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1437</v>
      </c>
      <c r="Y421" s="111" t="s">
        <v>2515</v>
      </c>
      <c r="Z421" s="95"/>
      <c r="AA421" s="115"/>
      <c r="AB421" s="45"/>
      <c r="AC421" s="45" t="s">
        <v>2492</v>
      </c>
      <c r="AD421" s="116"/>
      <c r="AE421" s="112" t="s">
        <v>1302</v>
      </c>
      <c r="AF421" s="45" t="s">
        <v>2488</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hidden="1" customHeight="1" thickBot="1" x14ac:dyDescent="0.4">
      <c r="A422" s="96">
        <f t="shared" si="7"/>
        <v>417</v>
      </c>
      <c r="B422" s="122">
        <v>2026</v>
      </c>
      <c r="C422" s="122" t="s">
        <v>605</v>
      </c>
      <c r="D422" s="122" t="s">
        <v>1021</v>
      </c>
      <c r="E422" s="140" t="s">
        <v>2493</v>
      </c>
      <c r="F422" s="122" t="s">
        <v>577</v>
      </c>
      <c r="G422" s="122" t="s">
        <v>541</v>
      </c>
      <c r="H422" s="122" t="s">
        <v>1257</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1437</v>
      </c>
      <c r="Y422" s="123" t="s">
        <v>2514</v>
      </c>
      <c r="Z422" s="128"/>
      <c r="AA422" s="129"/>
      <c r="AB422" s="125"/>
      <c r="AC422" s="125" t="s">
        <v>2579</v>
      </c>
      <c r="AD422" s="130"/>
      <c r="AE422" s="124" t="s">
        <v>1302</v>
      </c>
      <c r="AF422" s="125" t="s">
        <v>2489</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hidden="1" customHeight="1" thickBot="1" x14ac:dyDescent="0.4">
      <c r="A423" s="96">
        <f t="shared" si="7"/>
        <v>418</v>
      </c>
      <c r="B423" s="96">
        <v>2026</v>
      </c>
      <c r="C423" s="96" t="s">
        <v>605</v>
      </c>
      <c r="D423" s="96" t="s">
        <v>1021</v>
      </c>
      <c r="E423" s="97" t="s">
        <v>706</v>
      </c>
      <c r="F423" s="45" t="s">
        <v>577</v>
      </c>
      <c r="G423" s="45" t="s">
        <v>541</v>
      </c>
      <c r="H423" s="96" t="s">
        <v>1257</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1437</v>
      </c>
      <c r="Y423" s="111" t="s">
        <v>2514</v>
      </c>
      <c r="Z423" s="95"/>
      <c r="AA423" s="115"/>
      <c r="AB423" s="45"/>
      <c r="AC423" s="45" t="s">
        <v>2579</v>
      </c>
      <c r="AD423" s="116"/>
      <c r="AE423" s="112" t="s">
        <v>1302</v>
      </c>
      <c r="AF423" s="45" t="s">
        <v>2490</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hidden="1" customHeight="1" thickBot="1" x14ac:dyDescent="0.4">
      <c r="A424" s="96">
        <f t="shared" si="7"/>
        <v>419</v>
      </c>
      <c r="B424" s="123">
        <v>2023</v>
      </c>
      <c r="C424" s="122" t="s">
        <v>605</v>
      </c>
      <c r="D424" s="122" t="s">
        <v>1021</v>
      </c>
      <c r="E424" s="124" t="s">
        <v>1311</v>
      </c>
      <c r="F424" s="122" t="s">
        <v>576</v>
      </c>
      <c r="G424" s="122" t="s">
        <v>595</v>
      </c>
      <c r="H424" s="125" t="s">
        <v>1257</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1642</v>
      </c>
      <c r="U424" s="126" t="s">
        <v>1590</v>
      </c>
      <c r="V424" s="126"/>
      <c r="W424" s="127">
        <v>12</v>
      </c>
      <c r="X424" s="127" t="s">
        <v>1714</v>
      </c>
      <c r="Y424" s="123" t="s">
        <v>2505</v>
      </c>
      <c r="Z424" s="128">
        <v>46495</v>
      </c>
      <c r="AA424" s="129">
        <v>17.84</v>
      </c>
      <c r="AB424" s="125" t="s">
        <v>1490</v>
      </c>
      <c r="AC424" s="124" t="s">
        <v>1310</v>
      </c>
      <c r="AD424" s="130">
        <v>46495</v>
      </c>
      <c r="AE424" s="137" t="s">
        <v>1310</v>
      </c>
      <c r="AF424" s="125" t="s">
        <v>522</v>
      </c>
      <c r="AG424" s="125" t="s">
        <v>2663</v>
      </c>
      <c r="AH424" s="125" t="s">
        <v>988</v>
      </c>
      <c r="AI424" s="125"/>
      <c r="AJ424" s="128">
        <v>46739</v>
      </c>
      <c r="AK424" s="125"/>
      <c r="AL424" s="125"/>
      <c r="AM424" s="125"/>
      <c r="AN424" s="128">
        <v>45813</v>
      </c>
      <c r="AO424" s="128">
        <v>45839</v>
      </c>
      <c r="AP424" s="128">
        <v>45939</v>
      </c>
      <c r="AQ424" s="128">
        <v>46128</v>
      </c>
      <c r="AR424" s="131">
        <v>46495</v>
      </c>
      <c r="AS424" s="131">
        <v>46495</v>
      </c>
      <c r="AT424" s="135" t="s">
        <v>2236</v>
      </c>
      <c r="AU424" s="124" t="s">
        <v>2237</v>
      </c>
      <c r="AV424" s="130"/>
      <c r="AW424" s="141" t="s">
        <v>1630</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hidden="1" customHeight="1" thickBot="1" x14ac:dyDescent="0.4">
      <c r="A425" s="96">
        <f t="shared" si="7"/>
        <v>420</v>
      </c>
      <c r="B425" s="111">
        <v>2023</v>
      </c>
      <c r="C425" s="96" t="s">
        <v>605</v>
      </c>
      <c r="D425" s="96" t="s">
        <v>1021</v>
      </c>
      <c r="E425" s="112" t="s">
        <v>1312</v>
      </c>
      <c r="F425" s="96" t="s">
        <v>576</v>
      </c>
      <c r="G425" s="96" t="s">
        <v>595</v>
      </c>
      <c r="H425" s="45" t="s">
        <v>1257</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1640</v>
      </c>
      <c r="U425" s="113" t="s">
        <v>1590</v>
      </c>
      <c r="V425" s="113"/>
      <c r="W425" s="114">
        <v>12</v>
      </c>
      <c r="X425" s="114" t="s">
        <v>1436</v>
      </c>
      <c r="Y425" s="111" t="s">
        <v>2507</v>
      </c>
      <c r="Z425" s="95"/>
      <c r="AA425" s="115"/>
      <c r="AB425" s="45" t="s">
        <v>1486</v>
      </c>
      <c r="AC425" s="136" t="s">
        <v>2721</v>
      </c>
      <c r="AD425" s="116"/>
      <c r="AE425" s="138" t="s">
        <v>2607</v>
      </c>
      <c r="AF425" s="45" t="s">
        <v>523</v>
      </c>
      <c r="AG425" s="45" t="s">
        <v>2664</v>
      </c>
      <c r="AH425" s="45" t="s">
        <v>988</v>
      </c>
      <c r="AI425" s="45"/>
      <c r="AJ425" s="95">
        <v>46739</v>
      </c>
      <c r="AK425" s="45"/>
      <c r="AL425" s="45"/>
      <c r="AM425" s="45"/>
      <c r="AN425" s="95">
        <v>45734</v>
      </c>
      <c r="AO425" s="95">
        <v>45789</v>
      </c>
      <c r="AP425" s="95">
        <v>46170</v>
      </c>
      <c r="AQ425" s="95"/>
      <c r="AR425" s="117"/>
      <c r="AS425" s="117"/>
      <c r="AT425" s="134" t="s">
        <v>2238</v>
      </c>
      <c r="AU425" s="112" t="s">
        <v>2171</v>
      </c>
      <c r="AV425" s="116"/>
      <c r="AW425" s="96" t="s">
        <v>1631</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hidden="1" customHeight="1" thickBot="1" x14ac:dyDescent="0.4">
      <c r="A426" s="96">
        <f t="shared" si="7"/>
        <v>421</v>
      </c>
      <c r="B426" s="123">
        <v>2023</v>
      </c>
      <c r="C426" s="122" t="s">
        <v>605</v>
      </c>
      <c r="D426" s="122" t="s">
        <v>1021</v>
      </c>
      <c r="E426" s="124" t="s">
        <v>1313</v>
      </c>
      <c r="F426" s="122" t="s">
        <v>576</v>
      </c>
      <c r="G426" s="122" t="s">
        <v>595</v>
      </c>
      <c r="H426" s="125" t="s">
        <v>1257</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1647</v>
      </c>
      <c r="U426" s="126" t="s">
        <v>1590</v>
      </c>
      <c r="V426" s="126"/>
      <c r="W426" s="127">
        <v>12</v>
      </c>
      <c r="X426" s="127" t="s">
        <v>1714</v>
      </c>
      <c r="Y426" s="123" t="s">
        <v>2505</v>
      </c>
      <c r="Z426" s="128">
        <v>46419</v>
      </c>
      <c r="AA426" s="129">
        <v>27.47</v>
      </c>
      <c r="AB426" s="129" t="s">
        <v>1490</v>
      </c>
      <c r="AC426" s="143" t="s">
        <v>1310</v>
      </c>
      <c r="AD426" s="130">
        <v>46419</v>
      </c>
      <c r="AE426" s="188" t="s">
        <v>1490</v>
      </c>
      <c r="AF426" s="125" t="s">
        <v>524</v>
      </c>
      <c r="AG426" s="125" t="s">
        <v>2665</v>
      </c>
      <c r="AH426" s="125" t="s">
        <v>988</v>
      </c>
      <c r="AI426" s="125"/>
      <c r="AJ426" s="128">
        <v>46739</v>
      </c>
      <c r="AK426" s="125"/>
      <c r="AL426" s="125"/>
      <c r="AM426" s="125"/>
      <c r="AN426" s="128">
        <v>45807</v>
      </c>
      <c r="AO426" s="128">
        <v>45841</v>
      </c>
      <c r="AP426" s="128">
        <v>45903</v>
      </c>
      <c r="AQ426" s="128">
        <v>46050</v>
      </c>
      <c r="AR426" s="131">
        <v>46419</v>
      </c>
      <c r="AS426" s="131">
        <v>46419</v>
      </c>
      <c r="AT426" s="135" t="s">
        <v>2239</v>
      </c>
      <c r="AU426" s="124" t="s">
        <v>2240</v>
      </c>
      <c r="AV426" s="130"/>
      <c r="AW426" s="141" t="s">
        <v>1631</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hidden="1" customHeight="1" thickBot="1" x14ac:dyDescent="0.4">
      <c r="A427" s="96">
        <f t="shared" si="7"/>
        <v>422</v>
      </c>
      <c r="B427" s="111">
        <v>2023</v>
      </c>
      <c r="C427" s="96" t="s">
        <v>605</v>
      </c>
      <c r="D427" s="96" t="s">
        <v>1021</v>
      </c>
      <c r="E427" s="112" t="s">
        <v>1314</v>
      </c>
      <c r="F427" s="96" t="s">
        <v>576</v>
      </c>
      <c r="G427" s="96" t="s">
        <v>595</v>
      </c>
      <c r="H427" s="45" t="s">
        <v>1257</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1648</v>
      </c>
      <c r="U427" s="113" t="s">
        <v>1583</v>
      </c>
      <c r="V427" s="113"/>
      <c r="W427" s="114">
        <v>7</v>
      </c>
      <c r="X427" s="95" t="s">
        <v>1714</v>
      </c>
      <c r="Y427" s="111" t="s">
        <v>2505</v>
      </c>
      <c r="Z427" s="95">
        <v>46333</v>
      </c>
      <c r="AA427" s="115">
        <v>29.08</v>
      </c>
      <c r="AB427" s="45" t="s">
        <v>1490</v>
      </c>
      <c r="AC427" s="134" t="s">
        <v>1310</v>
      </c>
      <c r="AD427" s="116">
        <v>46333</v>
      </c>
      <c r="AE427" s="138" t="s">
        <v>1512</v>
      </c>
      <c r="AF427" s="45" t="s">
        <v>526</v>
      </c>
      <c r="AG427" s="45" t="s">
        <v>2666</v>
      </c>
      <c r="AH427" s="45" t="s">
        <v>988</v>
      </c>
      <c r="AI427" s="45"/>
      <c r="AJ427" s="95">
        <v>46739</v>
      </c>
      <c r="AK427" s="45"/>
      <c r="AL427" s="45"/>
      <c r="AM427" s="45"/>
      <c r="AN427" s="95">
        <v>45734</v>
      </c>
      <c r="AO427" s="95">
        <v>45784</v>
      </c>
      <c r="AP427" s="95">
        <v>45882</v>
      </c>
      <c r="AQ427" s="95">
        <v>45996</v>
      </c>
      <c r="AR427" s="117">
        <v>46213</v>
      </c>
      <c r="AS427" s="117">
        <v>46333</v>
      </c>
      <c r="AT427" s="134" t="s">
        <v>2241</v>
      </c>
      <c r="AU427" s="112" t="s">
        <v>2242</v>
      </c>
      <c r="AV427" s="116"/>
      <c r="AW427" s="139" t="s">
        <v>1630</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hidden="1" customHeight="1" thickBot="1" x14ac:dyDescent="0.4">
      <c r="A428" s="96">
        <f t="shared" si="7"/>
        <v>423</v>
      </c>
      <c r="B428" s="123">
        <v>2023</v>
      </c>
      <c r="C428" s="122" t="s">
        <v>605</v>
      </c>
      <c r="D428" s="122" t="s">
        <v>1021</v>
      </c>
      <c r="E428" s="124" t="s">
        <v>1315</v>
      </c>
      <c r="F428" s="122" t="s">
        <v>576</v>
      </c>
      <c r="G428" s="122" t="s">
        <v>595</v>
      </c>
      <c r="H428" s="125" t="s">
        <v>1257</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1649</v>
      </c>
      <c r="U428" s="126" t="s">
        <v>1590</v>
      </c>
      <c r="V428" s="126"/>
      <c r="W428" s="127">
        <v>8</v>
      </c>
      <c r="X428" s="127" t="s">
        <v>1714</v>
      </c>
      <c r="Y428" s="123" t="s">
        <v>2505</v>
      </c>
      <c r="Z428" s="131">
        <v>46297</v>
      </c>
      <c r="AA428" s="129">
        <v>12.21</v>
      </c>
      <c r="AB428" s="125" t="s">
        <v>1490</v>
      </c>
      <c r="AC428" s="124" t="s">
        <v>2151</v>
      </c>
      <c r="AD428" s="130">
        <v>46297</v>
      </c>
      <c r="AE428" s="137" t="s">
        <v>1490</v>
      </c>
      <c r="AF428" s="125" t="s">
        <v>527</v>
      </c>
      <c r="AG428" s="125" t="s">
        <v>2667</v>
      </c>
      <c r="AH428" s="125" t="s">
        <v>988</v>
      </c>
      <c r="AI428" s="125"/>
      <c r="AJ428" s="128">
        <v>46739</v>
      </c>
      <c r="AK428" s="125"/>
      <c r="AL428" s="125"/>
      <c r="AM428" s="125"/>
      <c r="AN428" s="128">
        <v>45737</v>
      </c>
      <c r="AO428" s="128">
        <v>45789</v>
      </c>
      <c r="AP428" s="128">
        <v>45903</v>
      </c>
      <c r="AQ428" s="128">
        <v>46050</v>
      </c>
      <c r="AR428" s="131">
        <v>46297</v>
      </c>
      <c r="AS428" s="131">
        <v>46297</v>
      </c>
      <c r="AT428" s="135" t="s">
        <v>2243</v>
      </c>
      <c r="AU428" s="124" t="s">
        <v>2244</v>
      </c>
      <c r="AV428" s="130"/>
      <c r="AW428" s="141" t="s">
        <v>1630</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hidden="1" customHeight="1" thickBot="1" x14ac:dyDescent="0.4">
      <c r="A429" s="96">
        <f t="shared" si="7"/>
        <v>424</v>
      </c>
      <c r="B429" s="111">
        <v>2023</v>
      </c>
      <c r="C429" s="96" t="s">
        <v>605</v>
      </c>
      <c r="D429" s="96" t="s">
        <v>1021</v>
      </c>
      <c r="E429" s="112" t="s">
        <v>1316</v>
      </c>
      <c r="F429" s="96" t="s">
        <v>576</v>
      </c>
      <c r="G429" s="96" t="s">
        <v>595</v>
      </c>
      <c r="H429" s="45" t="s">
        <v>1257</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1650</v>
      </c>
      <c r="U429" s="113" t="s">
        <v>1590</v>
      </c>
      <c r="V429" s="113"/>
      <c r="W429" s="114">
        <v>8</v>
      </c>
      <c r="X429" s="114" t="s">
        <v>1714</v>
      </c>
      <c r="Y429" s="111" t="s">
        <v>2505</v>
      </c>
      <c r="Z429" s="117">
        <v>46297</v>
      </c>
      <c r="AA429" s="115">
        <v>65.03</v>
      </c>
      <c r="AB429" s="115" t="s">
        <v>1490</v>
      </c>
      <c r="AC429" s="189" t="s">
        <v>1310</v>
      </c>
      <c r="AD429" s="116">
        <v>46297</v>
      </c>
      <c r="AE429" s="189" t="s">
        <v>1490</v>
      </c>
      <c r="AF429" s="45" t="s">
        <v>519</v>
      </c>
      <c r="AG429" s="45" t="s">
        <v>2668</v>
      </c>
      <c r="AH429" s="45" t="s">
        <v>988</v>
      </c>
      <c r="AI429" s="45"/>
      <c r="AJ429" s="95">
        <v>46739</v>
      </c>
      <c r="AK429" s="45"/>
      <c r="AL429" s="45"/>
      <c r="AM429" s="45"/>
      <c r="AN429" s="95">
        <v>45737</v>
      </c>
      <c r="AO429" s="95">
        <v>45784</v>
      </c>
      <c r="AP429" s="95">
        <v>45876</v>
      </c>
      <c r="AQ429" s="95">
        <v>46050</v>
      </c>
      <c r="AR429" s="117">
        <v>46297</v>
      </c>
      <c r="AS429" s="117">
        <v>46297</v>
      </c>
      <c r="AT429" s="134" t="s">
        <v>1834</v>
      </c>
      <c r="AU429" s="112" t="s">
        <v>2245</v>
      </c>
      <c r="AV429" s="116"/>
      <c r="AW429" s="139" t="s">
        <v>1630</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hidden="1" customHeight="1" thickBot="1" x14ac:dyDescent="0.4">
      <c r="A430" s="96">
        <f t="shared" si="7"/>
        <v>425</v>
      </c>
      <c r="B430" s="123">
        <v>2023</v>
      </c>
      <c r="C430" s="122" t="s">
        <v>605</v>
      </c>
      <c r="D430" s="122" t="s">
        <v>1021</v>
      </c>
      <c r="E430" s="124" t="s">
        <v>1317</v>
      </c>
      <c r="F430" s="122" t="s">
        <v>576</v>
      </c>
      <c r="G430" s="122" t="s">
        <v>595</v>
      </c>
      <c r="H430" s="125" t="s">
        <v>1257</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1651</v>
      </c>
      <c r="U430" s="126" t="s">
        <v>1590</v>
      </c>
      <c r="V430" s="126"/>
      <c r="W430" s="127">
        <v>8</v>
      </c>
      <c r="X430" s="127" t="s">
        <v>1714</v>
      </c>
      <c r="Y430" s="123" t="s">
        <v>2505</v>
      </c>
      <c r="Z430" s="128">
        <v>46414</v>
      </c>
      <c r="AA430" s="129">
        <v>16.23</v>
      </c>
      <c r="AB430" s="125" t="s">
        <v>1490</v>
      </c>
      <c r="AC430" s="132" t="s">
        <v>1310</v>
      </c>
      <c r="AD430" s="128">
        <v>46414</v>
      </c>
      <c r="AE430" s="137" t="s">
        <v>1310</v>
      </c>
      <c r="AF430" s="125" t="s">
        <v>520</v>
      </c>
      <c r="AG430" s="125" t="s">
        <v>2669</v>
      </c>
      <c r="AH430" s="125" t="s">
        <v>988</v>
      </c>
      <c r="AI430" s="125"/>
      <c r="AJ430" s="128">
        <v>46739</v>
      </c>
      <c r="AK430" s="125"/>
      <c r="AL430" s="125"/>
      <c r="AM430" s="125"/>
      <c r="AN430" s="128">
        <v>45734</v>
      </c>
      <c r="AO430" s="128">
        <v>45785</v>
      </c>
      <c r="AP430" s="128">
        <v>45860</v>
      </c>
      <c r="AQ430" s="128">
        <v>45987</v>
      </c>
      <c r="AR430" s="131">
        <v>46234</v>
      </c>
      <c r="AS430" s="128">
        <v>46414</v>
      </c>
      <c r="AT430" s="135" t="s">
        <v>2246</v>
      </c>
      <c r="AU430" s="124" t="s">
        <v>2247</v>
      </c>
      <c r="AV430" s="130"/>
      <c r="AW430" s="141" t="s">
        <v>1630</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hidden="1" customHeight="1" thickBot="1" x14ac:dyDescent="0.4">
      <c r="A431" s="96">
        <f t="shared" si="7"/>
        <v>426</v>
      </c>
      <c r="B431" s="111">
        <v>2023</v>
      </c>
      <c r="C431" s="96" t="s">
        <v>605</v>
      </c>
      <c r="D431" s="96" t="s">
        <v>1021</v>
      </c>
      <c r="E431" s="112" t="s">
        <v>1318</v>
      </c>
      <c r="F431" s="96" t="s">
        <v>576</v>
      </c>
      <c r="G431" s="96" t="s">
        <v>595</v>
      </c>
      <c r="H431" s="45" t="s">
        <v>1257</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1652</v>
      </c>
      <c r="U431" s="113" t="s">
        <v>1590</v>
      </c>
      <c r="V431" s="113"/>
      <c r="W431" s="114">
        <v>8</v>
      </c>
      <c r="X431" s="95" t="s">
        <v>1714</v>
      </c>
      <c r="Y431" s="111" t="s">
        <v>2505</v>
      </c>
      <c r="Z431" s="95">
        <v>46393</v>
      </c>
      <c r="AA431" s="115">
        <v>67.88</v>
      </c>
      <c r="AB431" s="45" t="s">
        <v>1490</v>
      </c>
      <c r="AC431" s="118" t="s">
        <v>1310</v>
      </c>
      <c r="AD431" s="95">
        <v>46393</v>
      </c>
      <c r="AE431" s="138" t="s">
        <v>1512</v>
      </c>
      <c r="AF431" s="45" t="s">
        <v>521</v>
      </c>
      <c r="AG431" s="45" t="s">
        <v>2670</v>
      </c>
      <c r="AH431" s="45" t="s">
        <v>988</v>
      </c>
      <c r="AI431" s="45"/>
      <c r="AJ431" s="95">
        <v>46739</v>
      </c>
      <c r="AK431" s="45"/>
      <c r="AL431" s="45"/>
      <c r="AM431" s="45"/>
      <c r="AN431" s="95">
        <v>45757</v>
      </c>
      <c r="AO431" s="95">
        <v>45841</v>
      </c>
      <c r="AP431" s="95">
        <v>45903</v>
      </c>
      <c r="AQ431" s="95">
        <v>45996</v>
      </c>
      <c r="AR431" s="117">
        <v>46243</v>
      </c>
      <c r="AS431" s="95">
        <v>46393</v>
      </c>
      <c r="AT431" s="134" t="s">
        <v>2248</v>
      </c>
      <c r="AU431" s="112" t="s">
        <v>2249</v>
      </c>
      <c r="AV431" s="116"/>
      <c r="AW431" s="139" t="s">
        <v>1630</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hidden="1" customHeight="1" thickBot="1" x14ac:dyDescent="0.4">
      <c r="A432" s="96">
        <f t="shared" si="7"/>
        <v>427</v>
      </c>
      <c r="B432" s="123">
        <v>2023</v>
      </c>
      <c r="C432" s="122" t="s">
        <v>605</v>
      </c>
      <c r="D432" s="122" t="s">
        <v>1021</v>
      </c>
      <c r="E432" s="124" t="s">
        <v>1319</v>
      </c>
      <c r="F432" s="122" t="s">
        <v>576</v>
      </c>
      <c r="G432" s="122" t="s">
        <v>595</v>
      </c>
      <c r="H432" s="125" t="s">
        <v>1257</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1653</v>
      </c>
      <c r="U432" s="126" t="s">
        <v>1583</v>
      </c>
      <c r="V432" s="126"/>
      <c r="W432" s="127">
        <v>8</v>
      </c>
      <c r="X432" s="127" t="s">
        <v>1714</v>
      </c>
      <c r="Y432" s="123" t="s">
        <v>2505</v>
      </c>
      <c r="Z432" s="131">
        <v>46393</v>
      </c>
      <c r="AA432" s="129">
        <v>55.92</v>
      </c>
      <c r="AB432" s="125" t="s">
        <v>1490</v>
      </c>
      <c r="AC432" s="132" t="s">
        <v>1310</v>
      </c>
      <c r="AD432" s="131">
        <v>46393</v>
      </c>
      <c r="AE432" s="137" t="s">
        <v>1512</v>
      </c>
      <c r="AF432" s="125" t="s">
        <v>525</v>
      </c>
      <c r="AG432" s="125" t="s">
        <v>2671</v>
      </c>
      <c r="AH432" s="125" t="s">
        <v>988</v>
      </c>
      <c r="AI432" s="125"/>
      <c r="AJ432" s="128">
        <v>46739</v>
      </c>
      <c r="AK432" s="125"/>
      <c r="AL432" s="125"/>
      <c r="AM432" s="125"/>
      <c r="AN432" s="128">
        <v>45807</v>
      </c>
      <c r="AO432" s="128">
        <v>45838</v>
      </c>
      <c r="AP432" s="128">
        <v>45903</v>
      </c>
      <c r="AQ432" s="128">
        <v>45996</v>
      </c>
      <c r="AR432" s="131">
        <v>46243</v>
      </c>
      <c r="AS432" s="131">
        <v>46393</v>
      </c>
      <c r="AT432" s="135" t="s">
        <v>2250</v>
      </c>
      <c r="AU432" s="124" t="s">
        <v>2251</v>
      </c>
      <c r="AV432" s="130"/>
      <c r="AW432" s="141" t="s">
        <v>1630</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hidden="1" customHeight="1" thickBot="1" x14ac:dyDescent="0.4">
      <c r="A433" s="96">
        <f t="shared" si="7"/>
        <v>428</v>
      </c>
      <c r="B433" s="96">
        <v>2025</v>
      </c>
      <c r="C433" s="96" t="s">
        <v>605</v>
      </c>
      <c r="D433" s="96" t="s">
        <v>1021</v>
      </c>
      <c r="E433" s="97" t="s">
        <v>1305</v>
      </c>
      <c r="F433" s="96" t="s">
        <v>576</v>
      </c>
      <c r="G433" s="96" t="s">
        <v>595</v>
      </c>
      <c r="H433" s="96" t="s">
        <v>1257</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1582</v>
      </c>
      <c r="V433" s="113"/>
      <c r="W433" s="114"/>
      <c r="X433" s="114" t="s">
        <v>1437</v>
      </c>
      <c r="Y433" s="111" t="s">
        <v>2508</v>
      </c>
      <c r="Z433" s="95"/>
      <c r="AA433" s="115"/>
      <c r="AB433" s="45" t="s">
        <v>1481</v>
      </c>
      <c r="AC433" s="45" t="s">
        <v>2624</v>
      </c>
      <c r="AD433" s="116"/>
      <c r="AE433" s="112" t="s">
        <v>2306</v>
      </c>
      <c r="AF433" s="45" t="s">
        <v>1825</v>
      </c>
      <c r="AG433" s="45" t="s">
        <v>1997</v>
      </c>
      <c r="AH433" s="45" t="s">
        <v>988</v>
      </c>
      <c r="AI433" s="45"/>
      <c r="AJ433" s="95"/>
      <c r="AK433" s="45"/>
      <c r="AL433" s="45"/>
      <c r="AM433" s="45"/>
      <c r="AN433" s="95"/>
      <c r="AO433" s="95"/>
      <c r="AP433" s="95"/>
      <c r="AQ433" s="95"/>
      <c r="AR433" s="117"/>
      <c r="AS433" s="117"/>
      <c r="AT433" s="112"/>
      <c r="AU433" s="134"/>
      <c r="AV433" s="116"/>
      <c r="AW433" s="96" t="s">
        <v>1636</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hidden="1" customHeight="1" thickBot="1" x14ac:dyDescent="0.4">
      <c r="A434" s="96">
        <f t="shared" si="7"/>
        <v>429</v>
      </c>
      <c r="B434" s="122">
        <v>2025</v>
      </c>
      <c r="C434" s="122" t="s">
        <v>605</v>
      </c>
      <c r="D434" s="122" t="s">
        <v>1021</v>
      </c>
      <c r="E434" s="140" t="s">
        <v>1293</v>
      </c>
      <c r="F434" s="122" t="s">
        <v>576</v>
      </c>
      <c r="G434" s="122" t="s">
        <v>595</v>
      </c>
      <c r="H434" s="122" t="s">
        <v>1257</v>
      </c>
      <c r="I434" s="122" t="s">
        <v>601</v>
      </c>
      <c r="J434" s="122" t="s">
        <v>243</v>
      </c>
      <c r="K434" s="36"/>
      <c r="L434" s="36">
        <v>8396471.1199999992</v>
      </c>
      <c r="M434" s="36"/>
      <c r="N434" s="36"/>
      <c r="O434" s="36"/>
      <c r="P434" s="36"/>
      <c r="Q434" s="25">
        <f>SUM(PAC!$M434:$P434)</f>
        <v>0</v>
      </c>
      <c r="R434" s="38"/>
      <c r="S434" s="25">
        <f>IF(PAC!$R434&gt;0,PAC!$R434,PAC!$Q434)</f>
        <v>0</v>
      </c>
      <c r="T434" s="38"/>
      <c r="U434" s="126" t="s">
        <v>1582</v>
      </c>
      <c r="V434" s="126"/>
      <c r="W434" s="127"/>
      <c r="X434" s="127" t="s">
        <v>1437</v>
      </c>
      <c r="Y434" s="123" t="s">
        <v>2511</v>
      </c>
      <c r="Z434" s="128"/>
      <c r="AA434" s="129"/>
      <c r="AB434" s="125"/>
      <c r="AC434" s="125"/>
      <c r="AD434" s="130"/>
      <c r="AE434" s="124"/>
      <c r="AF434" s="125" t="s">
        <v>1298</v>
      </c>
      <c r="AG434" s="125"/>
      <c r="AH434" s="125"/>
      <c r="AI434" s="125"/>
      <c r="AJ434" s="128"/>
      <c r="AK434" s="125"/>
      <c r="AL434" s="125"/>
      <c r="AM434" s="125"/>
      <c r="AN434" s="128"/>
      <c r="AO434" s="128"/>
      <c r="AP434" s="128"/>
      <c r="AQ434" s="128"/>
      <c r="AR434" s="131"/>
      <c r="AS434" s="131"/>
      <c r="AT434" s="124"/>
      <c r="AU434" s="135" t="s">
        <v>1971</v>
      </c>
      <c r="AV434" s="130"/>
      <c r="AW434" s="122" t="s">
        <v>1636</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hidden="1" customHeight="1" thickBot="1" x14ac:dyDescent="0.4">
      <c r="A435" s="96">
        <f t="shared" si="7"/>
        <v>430</v>
      </c>
      <c r="B435" s="96">
        <v>2025</v>
      </c>
      <c r="C435" s="96" t="s">
        <v>605</v>
      </c>
      <c r="D435" s="96" t="s">
        <v>1021</v>
      </c>
      <c r="E435" s="134" t="s">
        <v>1294</v>
      </c>
      <c r="F435" s="96" t="s">
        <v>576</v>
      </c>
      <c r="G435" s="96" t="s">
        <v>595</v>
      </c>
      <c r="H435" s="96" t="s">
        <v>1257</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1582</v>
      </c>
      <c r="V435" s="113"/>
      <c r="W435" s="114"/>
      <c r="X435" s="114" t="s">
        <v>1437</v>
      </c>
      <c r="Y435" s="111" t="s">
        <v>2508</v>
      </c>
      <c r="Z435" s="95"/>
      <c r="AA435" s="115"/>
      <c r="AB435" s="45" t="s">
        <v>1475</v>
      </c>
      <c r="AC435" s="45" t="s">
        <v>1963</v>
      </c>
      <c r="AD435" s="116">
        <v>46265</v>
      </c>
      <c r="AE435" s="112" t="s">
        <v>2159</v>
      </c>
      <c r="AF435" s="45" t="s">
        <v>1826</v>
      </c>
      <c r="AG435" s="45" t="s">
        <v>1998</v>
      </c>
      <c r="AH435" s="45" t="s">
        <v>2006</v>
      </c>
      <c r="AI435" s="45" t="s">
        <v>2714</v>
      </c>
      <c r="AJ435" s="95">
        <v>46265</v>
      </c>
      <c r="AK435" s="45"/>
      <c r="AL435" s="45"/>
      <c r="AM435" s="45"/>
      <c r="AN435" s="95"/>
      <c r="AO435" s="95"/>
      <c r="AP435" s="95"/>
      <c r="AQ435" s="95"/>
      <c r="AR435" s="117"/>
      <c r="AS435" s="117"/>
      <c r="AT435" s="112"/>
      <c r="AU435" s="134"/>
      <c r="AV435" s="116"/>
      <c r="AW435" s="139" t="s">
        <v>1636</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hidden="1" customHeight="1" thickBot="1" x14ac:dyDescent="0.4">
      <c r="A436" s="96">
        <f t="shared" si="7"/>
        <v>431</v>
      </c>
      <c r="B436" s="122">
        <v>2025</v>
      </c>
      <c r="C436" s="122" t="s">
        <v>605</v>
      </c>
      <c r="D436" s="122" t="s">
        <v>1021</v>
      </c>
      <c r="E436" s="140" t="s">
        <v>1295</v>
      </c>
      <c r="F436" s="122" t="s">
        <v>576</v>
      </c>
      <c r="G436" s="122" t="s">
        <v>595</v>
      </c>
      <c r="H436" s="122" t="s">
        <v>1257</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1582</v>
      </c>
      <c r="V436" s="126"/>
      <c r="W436" s="127"/>
      <c r="X436" s="127" t="s">
        <v>1437</v>
      </c>
      <c r="Y436" s="123" t="s">
        <v>2508</v>
      </c>
      <c r="Z436" s="128"/>
      <c r="AA436" s="129"/>
      <c r="AB436" s="125" t="s">
        <v>1475</v>
      </c>
      <c r="AC436" s="125" t="s">
        <v>2717</v>
      </c>
      <c r="AD436" s="130">
        <v>46265</v>
      </c>
      <c r="AE436" s="124" t="s">
        <v>2159</v>
      </c>
      <c r="AF436" s="125" t="s">
        <v>1827</v>
      </c>
      <c r="AG436" s="125" t="s">
        <v>1999</v>
      </c>
      <c r="AH436" s="125" t="s">
        <v>2006</v>
      </c>
      <c r="AI436" s="125" t="s">
        <v>2718</v>
      </c>
      <c r="AJ436" s="128">
        <v>46265</v>
      </c>
      <c r="AK436" s="125"/>
      <c r="AL436" s="125"/>
      <c r="AM436" s="125"/>
      <c r="AN436" s="128"/>
      <c r="AO436" s="128"/>
      <c r="AP436" s="128"/>
      <c r="AQ436" s="128"/>
      <c r="AR436" s="131"/>
      <c r="AS436" s="131"/>
      <c r="AT436" s="124"/>
      <c r="AU436" s="135"/>
      <c r="AV436" s="130"/>
      <c r="AW436" s="141" t="s">
        <v>1633</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hidden="1" customHeight="1" thickBot="1" x14ac:dyDescent="0.4">
      <c r="A437" s="96">
        <f t="shared" si="7"/>
        <v>432</v>
      </c>
      <c r="B437" s="96">
        <v>2025</v>
      </c>
      <c r="C437" s="96" t="s">
        <v>605</v>
      </c>
      <c r="D437" s="96" t="s">
        <v>1021</v>
      </c>
      <c r="E437" s="134" t="s">
        <v>1296</v>
      </c>
      <c r="F437" s="96" t="s">
        <v>576</v>
      </c>
      <c r="G437" s="96" t="s">
        <v>595</v>
      </c>
      <c r="H437" s="96" t="s">
        <v>1257</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1582</v>
      </c>
      <c r="V437" s="113"/>
      <c r="W437" s="114"/>
      <c r="X437" s="114" t="s">
        <v>1437</v>
      </c>
      <c r="Y437" s="111" t="s">
        <v>2508</v>
      </c>
      <c r="Z437" s="95"/>
      <c r="AA437" s="115"/>
      <c r="AB437" s="45" t="s">
        <v>1475</v>
      </c>
      <c r="AC437" s="45" t="s">
        <v>1963</v>
      </c>
      <c r="AD437" s="116">
        <v>46265</v>
      </c>
      <c r="AE437" s="112" t="s">
        <v>2159</v>
      </c>
      <c r="AF437" s="45" t="s">
        <v>1828</v>
      </c>
      <c r="AG437" s="45" t="s">
        <v>2000</v>
      </c>
      <c r="AH437" s="45" t="s">
        <v>2006</v>
      </c>
      <c r="AI437" s="45" t="s">
        <v>2715</v>
      </c>
      <c r="AJ437" s="95">
        <v>46265</v>
      </c>
      <c r="AK437" s="45"/>
      <c r="AL437" s="45"/>
      <c r="AM437" s="45"/>
      <c r="AN437" s="95"/>
      <c r="AO437" s="95"/>
      <c r="AP437" s="95"/>
      <c r="AQ437" s="95"/>
      <c r="AR437" s="117"/>
      <c r="AS437" s="117"/>
      <c r="AT437" s="112"/>
      <c r="AU437" s="134"/>
      <c r="AV437" s="116"/>
      <c r="AW437" s="115" t="s">
        <v>1636</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hidden="1" customHeight="1" thickBot="1" x14ac:dyDescent="0.4">
      <c r="A438" s="96">
        <f t="shared" si="7"/>
        <v>433</v>
      </c>
      <c r="B438" s="122">
        <v>2025</v>
      </c>
      <c r="C438" s="122" t="s">
        <v>605</v>
      </c>
      <c r="D438" s="122" t="s">
        <v>1021</v>
      </c>
      <c r="E438" s="140" t="s">
        <v>1297</v>
      </c>
      <c r="F438" s="122" t="s">
        <v>576</v>
      </c>
      <c r="G438" s="122" t="s">
        <v>595</v>
      </c>
      <c r="H438" s="122" t="s">
        <v>1257</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1582</v>
      </c>
      <c r="V438" s="126"/>
      <c r="W438" s="127"/>
      <c r="X438" s="127" t="s">
        <v>1437</v>
      </c>
      <c r="Y438" s="123" t="s">
        <v>2508</v>
      </c>
      <c r="Z438" s="128"/>
      <c r="AA438" s="129"/>
      <c r="AB438" s="125" t="s">
        <v>1475</v>
      </c>
      <c r="AC438" s="125" t="s">
        <v>2717</v>
      </c>
      <c r="AD438" s="130">
        <v>46265</v>
      </c>
      <c r="AE438" s="124" t="s">
        <v>2159</v>
      </c>
      <c r="AF438" s="125" t="s">
        <v>1829</v>
      </c>
      <c r="AG438" s="125" t="s">
        <v>2001</v>
      </c>
      <c r="AH438" s="125" t="s">
        <v>2006</v>
      </c>
      <c r="AI438" s="125" t="s">
        <v>2718</v>
      </c>
      <c r="AJ438" s="128">
        <v>46265</v>
      </c>
      <c r="AK438" s="125"/>
      <c r="AL438" s="125"/>
      <c r="AM438" s="125"/>
      <c r="AN438" s="128"/>
      <c r="AO438" s="128"/>
      <c r="AP438" s="128"/>
      <c r="AQ438" s="128"/>
      <c r="AR438" s="131"/>
      <c r="AS438" s="131"/>
      <c r="AT438" s="124"/>
      <c r="AU438" s="135"/>
      <c r="AV438" s="130"/>
      <c r="AW438" s="129" t="s">
        <v>1633</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hidden="1" customHeight="1" thickBot="1" x14ac:dyDescent="0.4">
      <c r="A439" s="96">
        <f t="shared" si="7"/>
        <v>434</v>
      </c>
      <c r="B439" s="96">
        <v>2025</v>
      </c>
      <c r="C439" s="96" t="s">
        <v>605</v>
      </c>
      <c r="D439" s="96" t="s">
        <v>1021</v>
      </c>
      <c r="E439" s="97" t="s">
        <v>1303</v>
      </c>
      <c r="F439" s="96" t="s">
        <v>576</v>
      </c>
      <c r="G439" s="96" t="s">
        <v>595</v>
      </c>
      <c r="H439" s="96" t="s">
        <v>1257</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1582</v>
      </c>
      <c r="V439" s="113"/>
      <c r="W439" s="114"/>
      <c r="X439" s="114" t="s">
        <v>1437</v>
      </c>
      <c r="Y439" s="111" t="s">
        <v>2508</v>
      </c>
      <c r="Z439" s="95"/>
      <c r="AA439" s="115"/>
      <c r="AB439" s="45" t="s">
        <v>1521</v>
      </c>
      <c r="AC439" s="45" t="s">
        <v>2158</v>
      </c>
      <c r="AD439" s="116">
        <v>46265</v>
      </c>
      <c r="AE439" s="112" t="s">
        <v>2159</v>
      </c>
      <c r="AF439" s="45" t="s">
        <v>1830</v>
      </c>
      <c r="AG439" s="45" t="s">
        <v>2002</v>
      </c>
      <c r="AH439" s="45" t="s">
        <v>2006</v>
      </c>
      <c r="AI439" s="118" t="s">
        <v>2713</v>
      </c>
      <c r="AJ439" s="95">
        <v>46265</v>
      </c>
      <c r="AK439" s="45"/>
      <c r="AL439" s="45"/>
      <c r="AM439" s="45"/>
      <c r="AN439" s="95"/>
      <c r="AO439" s="95"/>
      <c r="AP439" s="95"/>
      <c r="AQ439" s="95"/>
      <c r="AR439" s="117"/>
      <c r="AS439" s="117"/>
      <c r="AT439" s="112"/>
      <c r="AU439" s="134"/>
      <c r="AV439" s="116"/>
      <c r="AW439" s="115" t="s">
        <v>1636</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hidden="1" customHeight="1" thickBot="1" x14ac:dyDescent="0.4">
      <c r="A440" s="96">
        <f t="shared" si="7"/>
        <v>435</v>
      </c>
      <c r="B440" s="122">
        <v>2025</v>
      </c>
      <c r="C440" s="122" t="s">
        <v>605</v>
      </c>
      <c r="D440" s="122" t="s">
        <v>1021</v>
      </c>
      <c r="E440" s="140" t="s">
        <v>1408</v>
      </c>
      <c r="F440" s="122" t="s">
        <v>576</v>
      </c>
      <c r="G440" s="122" t="s">
        <v>595</v>
      </c>
      <c r="H440" s="122" t="s">
        <v>1257</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1582</v>
      </c>
      <c r="V440" s="126"/>
      <c r="W440" s="127"/>
      <c r="X440" s="127" t="s">
        <v>1437</v>
      </c>
      <c r="Y440" s="123" t="s">
        <v>2508</v>
      </c>
      <c r="Z440" s="128"/>
      <c r="AA440" s="129"/>
      <c r="AB440" s="125" t="s">
        <v>1475</v>
      </c>
      <c r="AC440" s="125" t="s">
        <v>1963</v>
      </c>
      <c r="AD440" s="130">
        <v>46265</v>
      </c>
      <c r="AE440" s="124" t="s">
        <v>2159</v>
      </c>
      <c r="AF440" s="125" t="s">
        <v>1831</v>
      </c>
      <c r="AG440" s="125" t="s">
        <v>2003</v>
      </c>
      <c r="AH440" s="125" t="s">
        <v>2006</v>
      </c>
      <c r="AI440" s="132" t="s">
        <v>2713</v>
      </c>
      <c r="AJ440" s="128">
        <v>46265</v>
      </c>
      <c r="AK440" s="125"/>
      <c r="AL440" s="125"/>
      <c r="AM440" s="125"/>
      <c r="AN440" s="128"/>
      <c r="AO440" s="128"/>
      <c r="AP440" s="128"/>
      <c r="AQ440" s="128"/>
      <c r="AR440" s="131"/>
      <c r="AS440" s="131"/>
      <c r="AT440" s="124"/>
      <c r="AU440" s="135"/>
      <c r="AV440" s="130"/>
      <c r="AW440" s="129" t="s">
        <v>1636</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hidden="1" customHeight="1" thickBot="1" x14ac:dyDescent="0.4">
      <c r="A441" s="96">
        <f t="shared" si="7"/>
        <v>436</v>
      </c>
      <c r="B441" s="96">
        <v>2025</v>
      </c>
      <c r="C441" s="96" t="s">
        <v>605</v>
      </c>
      <c r="D441" s="96" t="s">
        <v>1021</v>
      </c>
      <c r="E441" s="97" t="s">
        <v>1306</v>
      </c>
      <c r="F441" s="96" t="s">
        <v>576</v>
      </c>
      <c r="G441" s="96" t="s">
        <v>595</v>
      </c>
      <c r="H441" s="96" t="s">
        <v>1257</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1582</v>
      </c>
      <c r="V441" s="113"/>
      <c r="W441" s="114"/>
      <c r="X441" s="114" t="s">
        <v>1437</v>
      </c>
      <c r="Y441" s="111" t="s">
        <v>2508</v>
      </c>
      <c r="Z441" s="95"/>
      <c r="AA441" s="115"/>
      <c r="AB441" s="45" t="s">
        <v>1475</v>
      </c>
      <c r="AC441" s="45" t="s">
        <v>1963</v>
      </c>
      <c r="AD441" s="116">
        <v>46265</v>
      </c>
      <c r="AE441" s="112" t="s">
        <v>2159</v>
      </c>
      <c r="AF441" s="45" t="s">
        <v>1832</v>
      </c>
      <c r="AG441" s="45" t="s">
        <v>2004</v>
      </c>
      <c r="AH441" s="45" t="s">
        <v>2006</v>
      </c>
      <c r="AI441" s="45" t="s">
        <v>2716</v>
      </c>
      <c r="AJ441" s="95">
        <v>46265</v>
      </c>
      <c r="AK441" s="45"/>
      <c r="AL441" s="45"/>
      <c r="AM441" s="45"/>
      <c r="AN441" s="95"/>
      <c r="AO441" s="95"/>
      <c r="AP441" s="95"/>
      <c r="AQ441" s="95"/>
      <c r="AR441" s="117"/>
      <c r="AS441" s="117"/>
      <c r="AT441" s="112"/>
      <c r="AU441" s="134"/>
      <c r="AV441" s="116"/>
      <c r="AW441" s="115" t="s">
        <v>1633</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hidden="1" customHeight="1" thickBot="1" x14ac:dyDescent="0.4">
      <c r="A442" s="96">
        <f t="shared" si="7"/>
        <v>437</v>
      </c>
      <c r="B442" s="122">
        <v>2025</v>
      </c>
      <c r="C442" s="122" t="s">
        <v>605</v>
      </c>
      <c r="D442" s="122" t="s">
        <v>1021</v>
      </c>
      <c r="E442" s="140" t="s">
        <v>1307</v>
      </c>
      <c r="F442" s="122" t="s">
        <v>576</v>
      </c>
      <c r="G442" s="122" t="s">
        <v>595</v>
      </c>
      <c r="H442" s="122" t="s">
        <v>1257</v>
      </c>
      <c r="I442" s="122" t="s">
        <v>601</v>
      </c>
      <c r="J442" s="122" t="s">
        <v>259</v>
      </c>
      <c r="K442" s="36"/>
      <c r="L442" s="36">
        <v>11141962.949999999</v>
      </c>
      <c r="M442" s="36"/>
      <c r="N442" s="36"/>
      <c r="O442" s="36"/>
      <c r="P442" s="36"/>
      <c r="Q442" s="25">
        <f>SUM(PAC!$M442:$P442)</f>
        <v>0</v>
      </c>
      <c r="R442" s="38"/>
      <c r="S442" s="25">
        <f>IF(PAC!$R442&gt;0,PAC!$R442,PAC!$Q442)</f>
        <v>0</v>
      </c>
      <c r="T442" s="38"/>
      <c r="U442" s="126" t="s">
        <v>1582</v>
      </c>
      <c r="V442" s="126"/>
      <c r="W442" s="127"/>
      <c r="X442" s="127" t="s">
        <v>1437</v>
      </c>
      <c r="Y442" s="123" t="s">
        <v>2514</v>
      </c>
      <c r="Z442" s="128"/>
      <c r="AA442" s="129"/>
      <c r="AB442" s="125"/>
      <c r="AC442" s="125" t="s">
        <v>1963</v>
      </c>
      <c r="AD442" s="130"/>
      <c r="AE442" s="124" t="s">
        <v>1302</v>
      </c>
      <c r="AF442" s="125" t="s">
        <v>1308</v>
      </c>
      <c r="AG442" s="125"/>
      <c r="AH442" s="125"/>
      <c r="AI442" s="125"/>
      <c r="AJ442" s="128"/>
      <c r="AK442" s="125"/>
      <c r="AL442" s="125"/>
      <c r="AM442" s="125"/>
      <c r="AN442" s="128"/>
      <c r="AO442" s="128"/>
      <c r="AP442" s="128"/>
      <c r="AQ442" s="128"/>
      <c r="AR442" s="131"/>
      <c r="AS442" s="131"/>
      <c r="AT442" s="124"/>
      <c r="AU442" s="135" t="s">
        <v>1638</v>
      </c>
      <c r="AV442" s="130"/>
      <c r="AW442" s="129" t="s">
        <v>1637</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hidden="1" customHeight="1" thickBot="1" x14ac:dyDescent="0.4">
      <c r="A443" s="96">
        <f t="shared" si="7"/>
        <v>438</v>
      </c>
      <c r="B443" s="96">
        <v>2025</v>
      </c>
      <c r="C443" s="96" t="s">
        <v>605</v>
      </c>
      <c r="D443" s="96" t="s">
        <v>1021</v>
      </c>
      <c r="E443" s="97" t="s">
        <v>1406</v>
      </c>
      <c r="F443" s="96" t="s">
        <v>576</v>
      </c>
      <c r="G443" s="96" t="s">
        <v>595</v>
      </c>
      <c r="H443" s="96" t="s">
        <v>1257</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1582</v>
      </c>
      <c r="V443" s="113"/>
      <c r="W443" s="114"/>
      <c r="X443" s="114" t="s">
        <v>1437</v>
      </c>
      <c r="Y443" s="111" t="s">
        <v>2508</v>
      </c>
      <c r="Z443" s="95"/>
      <c r="AA443" s="115"/>
      <c r="AB443" s="45" t="s">
        <v>1475</v>
      </c>
      <c r="AC443" s="45" t="s">
        <v>1963</v>
      </c>
      <c r="AD443" s="116">
        <v>46265</v>
      </c>
      <c r="AE443" s="112" t="s">
        <v>2159</v>
      </c>
      <c r="AF443" s="45" t="s">
        <v>1833</v>
      </c>
      <c r="AG443" s="45" t="s">
        <v>2005</v>
      </c>
      <c r="AH443" s="45" t="s">
        <v>2006</v>
      </c>
      <c r="AI443" s="118" t="s">
        <v>2713</v>
      </c>
      <c r="AJ443" s="95">
        <v>46265</v>
      </c>
      <c r="AK443" s="45"/>
      <c r="AL443" s="45"/>
      <c r="AM443" s="45"/>
      <c r="AN443" s="95"/>
      <c r="AO443" s="95"/>
      <c r="AP443" s="95"/>
      <c r="AQ443" s="95"/>
      <c r="AR443" s="117"/>
      <c r="AS443" s="117"/>
      <c r="AT443" s="112"/>
      <c r="AU443" s="134"/>
      <c r="AV443" s="116"/>
      <c r="AW443" s="115" t="s">
        <v>1633</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hidden="1" customHeight="1" thickBot="1" x14ac:dyDescent="0.4">
      <c r="A444" s="96">
        <f t="shared" si="7"/>
        <v>439</v>
      </c>
      <c r="B444" s="122">
        <v>2025</v>
      </c>
      <c r="C444" s="122" t="s">
        <v>605</v>
      </c>
      <c r="D444" s="122" t="s">
        <v>1021</v>
      </c>
      <c r="E444" s="140" t="s">
        <v>2154</v>
      </c>
      <c r="F444" s="122" t="s">
        <v>576</v>
      </c>
      <c r="G444" s="122" t="s">
        <v>596</v>
      </c>
      <c r="H444" s="125" t="s">
        <v>1257</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1816</v>
      </c>
      <c r="U444" s="126" t="s">
        <v>594</v>
      </c>
      <c r="V444" s="126" t="s">
        <v>1796</v>
      </c>
      <c r="W444" s="127"/>
      <c r="X444" s="127" t="s">
        <v>1437</v>
      </c>
      <c r="Y444" s="123" t="s">
        <v>2507</v>
      </c>
      <c r="Z444" s="128"/>
      <c r="AA444" s="129"/>
      <c r="AB444" s="125" t="s">
        <v>1529</v>
      </c>
      <c r="AC444" s="125" t="s">
        <v>2422</v>
      </c>
      <c r="AD444" s="130">
        <v>46325</v>
      </c>
      <c r="AE444" s="124" t="s">
        <v>2082</v>
      </c>
      <c r="AF444" s="125" t="s">
        <v>892</v>
      </c>
      <c r="AG444" s="125"/>
      <c r="AH444" s="125"/>
      <c r="AI444" s="125"/>
      <c r="AJ444" s="128"/>
      <c r="AK444" s="125"/>
      <c r="AL444" s="125"/>
      <c r="AM444" s="125"/>
      <c r="AN444" s="128">
        <v>45989</v>
      </c>
      <c r="AO444" s="128">
        <v>46076</v>
      </c>
      <c r="AP444" s="128">
        <v>46157</v>
      </c>
      <c r="AQ444" s="128"/>
      <c r="AR444" s="131"/>
      <c r="AS444" s="131"/>
      <c r="AT444" s="124" t="s">
        <v>2553</v>
      </c>
      <c r="AU444" s="125" t="s">
        <v>2235</v>
      </c>
      <c r="AV444" s="130"/>
      <c r="AW444" s="141" t="s">
        <v>1630</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hidden="1" customHeight="1" thickBot="1" x14ac:dyDescent="0.4">
      <c r="A445" s="96">
        <f t="shared" si="7"/>
        <v>440</v>
      </c>
      <c r="B445" s="111">
        <v>2023</v>
      </c>
      <c r="C445" s="96" t="s">
        <v>605</v>
      </c>
      <c r="D445" s="96" t="s">
        <v>1021</v>
      </c>
      <c r="E445" s="112" t="s">
        <v>680</v>
      </c>
      <c r="F445" s="96" t="s">
        <v>576</v>
      </c>
      <c r="G445" s="96" t="s">
        <v>596</v>
      </c>
      <c r="H445" s="45" t="s">
        <v>1257</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1639</v>
      </c>
      <c r="U445" s="113" t="s">
        <v>1590</v>
      </c>
      <c r="V445" s="113"/>
      <c r="W445" s="114">
        <v>14</v>
      </c>
      <c r="X445" s="114" t="s">
        <v>1714</v>
      </c>
      <c r="Y445" s="111" t="s">
        <v>2505</v>
      </c>
      <c r="Z445" s="117">
        <v>46469</v>
      </c>
      <c r="AA445" s="115">
        <v>77</v>
      </c>
      <c r="AB445" s="45" t="s">
        <v>1490</v>
      </c>
      <c r="AC445" s="118" t="s">
        <v>2162</v>
      </c>
      <c r="AD445" s="117">
        <v>46469</v>
      </c>
      <c r="AE445" s="138" t="s">
        <v>1310</v>
      </c>
      <c r="AF445" s="45" t="s">
        <v>582</v>
      </c>
      <c r="AG445" s="45" t="s">
        <v>2672</v>
      </c>
      <c r="AH445" s="45" t="s">
        <v>988</v>
      </c>
      <c r="AI445" s="45"/>
      <c r="AJ445" s="95">
        <v>46668</v>
      </c>
      <c r="AK445" s="45"/>
      <c r="AL445" s="45"/>
      <c r="AM445" s="45"/>
      <c r="AN445" s="95">
        <v>44860</v>
      </c>
      <c r="AO445" s="95">
        <v>45243</v>
      </c>
      <c r="AP445" s="95">
        <v>45406</v>
      </c>
      <c r="AQ445" s="95">
        <v>45419</v>
      </c>
      <c r="AR445" s="117">
        <v>46019</v>
      </c>
      <c r="AS445" s="117">
        <v>46469</v>
      </c>
      <c r="AT445" s="134" t="s">
        <v>2653</v>
      </c>
      <c r="AU445" s="118" t="s">
        <v>2401</v>
      </c>
      <c r="AV445" s="116"/>
      <c r="AW445" s="115" t="s">
        <v>1630</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hidden="1" customHeight="1" thickBot="1" x14ac:dyDescent="0.4">
      <c r="A446" s="96">
        <f t="shared" si="7"/>
        <v>441</v>
      </c>
      <c r="B446" s="123">
        <v>2023</v>
      </c>
      <c r="C446" s="122" t="s">
        <v>605</v>
      </c>
      <c r="D446" s="122" t="s">
        <v>1021</v>
      </c>
      <c r="E446" s="124" t="s">
        <v>529</v>
      </c>
      <c r="F446" s="122" t="s">
        <v>576</v>
      </c>
      <c r="G446" s="122" t="s">
        <v>596</v>
      </c>
      <c r="H446" s="125" t="s">
        <v>1257</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1792</v>
      </c>
      <c r="U446" s="126" t="s">
        <v>1590</v>
      </c>
      <c r="V446" s="126"/>
      <c r="W446" s="127">
        <v>21</v>
      </c>
      <c r="X446" s="127" t="s">
        <v>1510</v>
      </c>
      <c r="Y446" s="123" t="s">
        <v>2504</v>
      </c>
      <c r="Z446" s="131">
        <v>46203</v>
      </c>
      <c r="AA446" s="129">
        <v>100</v>
      </c>
      <c r="AB446" s="125" t="s">
        <v>1490</v>
      </c>
      <c r="AC446" s="132" t="s">
        <v>2541</v>
      </c>
      <c r="AD446" s="131">
        <v>46203</v>
      </c>
      <c r="AE446" s="137" t="s">
        <v>2541</v>
      </c>
      <c r="AF446" s="125" t="s">
        <v>584</v>
      </c>
      <c r="AG446" s="125" t="s">
        <v>2673</v>
      </c>
      <c r="AH446" s="125" t="s">
        <v>988</v>
      </c>
      <c r="AI446" s="125"/>
      <c r="AJ446" s="128">
        <v>46351</v>
      </c>
      <c r="AK446" s="125"/>
      <c r="AL446" s="125"/>
      <c r="AM446" s="125"/>
      <c r="AN446" s="128">
        <v>45111</v>
      </c>
      <c r="AO446" s="128">
        <v>45174</v>
      </c>
      <c r="AP446" s="128">
        <v>45369</v>
      </c>
      <c r="AQ446" s="128">
        <v>45369</v>
      </c>
      <c r="AR446" s="131">
        <v>45999</v>
      </c>
      <c r="AS446" s="131">
        <v>46203</v>
      </c>
      <c r="AT446" s="135" t="s">
        <v>2654</v>
      </c>
      <c r="AU446" s="132" t="s">
        <v>2402</v>
      </c>
      <c r="AV446" s="130"/>
      <c r="AW446" s="129" t="s">
        <v>1671</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hidden="1" customHeight="1" thickBot="1" x14ac:dyDescent="0.4">
      <c r="A447" s="96">
        <f t="shared" si="7"/>
        <v>442</v>
      </c>
      <c r="B447" s="111">
        <v>2023</v>
      </c>
      <c r="C447" s="96" t="s">
        <v>605</v>
      </c>
      <c r="D447" s="96" t="s">
        <v>1021</v>
      </c>
      <c r="E447" s="112" t="s">
        <v>2252</v>
      </c>
      <c r="F447" s="96" t="s">
        <v>576</v>
      </c>
      <c r="G447" s="96" t="s">
        <v>596</v>
      </c>
      <c r="H447" s="45" t="s">
        <v>1257</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1641</v>
      </c>
      <c r="U447" s="113" t="s">
        <v>1590</v>
      </c>
      <c r="V447" s="113"/>
      <c r="W447" s="114">
        <v>18</v>
      </c>
      <c r="X447" s="114" t="s">
        <v>1714</v>
      </c>
      <c r="Y447" s="111" t="s">
        <v>2505</v>
      </c>
      <c r="Z447" s="117">
        <v>46347</v>
      </c>
      <c r="AA447" s="115">
        <v>52</v>
      </c>
      <c r="AB447" s="45" t="s">
        <v>1490</v>
      </c>
      <c r="AC447" s="118" t="s">
        <v>2162</v>
      </c>
      <c r="AD447" s="117">
        <v>46347</v>
      </c>
      <c r="AE447" s="138" t="s">
        <v>1310</v>
      </c>
      <c r="AF447" s="45" t="s">
        <v>583</v>
      </c>
      <c r="AG447" s="45" t="s">
        <v>2674</v>
      </c>
      <c r="AH447" s="45" t="s">
        <v>988</v>
      </c>
      <c r="AI447" s="45"/>
      <c r="AJ447" s="95">
        <v>47034</v>
      </c>
      <c r="AK447" s="45"/>
      <c r="AL447" s="45"/>
      <c r="AM447" s="45"/>
      <c r="AN447" s="95">
        <v>45604</v>
      </c>
      <c r="AO447" s="95">
        <v>45631</v>
      </c>
      <c r="AP447" s="95">
        <v>45705</v>
      </c>
      <c r="AQ447" s="95">
        <v>45807</v>
      </c>
      <c r="AR447" s="117">
        <v>46347</v>
      </c>
      <c r="AS447" s="117">
        <v>46347</v>
      </c>
      <c r="AT447" s="134" t="s">
        <v>2655</v>
      </c>
      <c r="AU447" s="118" t="s">
        <v>2581</v>
      </c>
      <c r="AV447" s="116"/>
      <c r="AW447" s="115" t="s">
        <v>1671</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hidden="1" customHeight="1" thickBot="1" x14ac:dyDescent="0.4">
      <c r="A448" s="96">
        <f t="shared" si="7"/>
        <v>443</v>
      </c>
      <c r="B448" s="123">
        <v>2023</v>
      </c>
      <c r="C448" s="122" t="s">
        <v>605</v>
      </c>
      <c r="D448" s="122" t="s">
        <v>1021</v>
      </c>
      <c r="E448" s="124" t="s">
        <v>686</v>
      </c>
      <c r="F448" s="122" t="s">
        <v>576</v>
      </c>
      <c r="G448" s="122" t="s">
        <v>596</v>
      </c>
      <c r="H448" s="125" t="s">
        <v>1257</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1640</v>
      </c>
      <c r="U448" s="126" t="s">
        <v>1590</v>
      </c>
      <c r="V448" s="126"/>
      <c r="W448" s="127">
        <v>12</v>
      </c>
      <c r="X448" s="127" t="s">
        <v>1714</v>
      </c>
      <c r="Y448" s="123" t="s">
        <v>2505</v>
      </c>
      <c r="Z448" s="131">
        <v>46269</v>
      </c>
      <c r="AA448" s="129">
        <v>97</v>
      </c>
      <c r="AB448" s="125" t="s">
        <v>1490</v>
      </c>
      <c r="AC448" s="125" t="s">
        <v>2542</v>
      </c>
      <c r="AD448" s="131">
        <v>46269</v>
      </c>
      <c r="AE448" s="137" t="s">
        <v>1310</v>
      </c>
      <c r="AF448" s="125" t="s">
        <v>586</v>
      </c>
      <c r="AG448" s="125" t="s">
        <v>2675</v>
      </c>
      <c r="AH448" s="125" t="s">
        <v>988</v>
      </c>
      <c r="AI448" s="125"/>
      <c r="AJ448" s="128">
        <v>47034</v>
      </c>
      <c r="AK448" s="125"/>
      <c r="AL448" s="125"/>
      <c r="AM448" s="125"/>
      <c r="AN448" s="128">
        <v>45469</v>
      </c>
      <c r="AO448" s="128">
        <v>45492</v>
      </c>
      <c r="AP448" s="128">
        <v>45548</v>
      </c>
      <c r="AQ448" s="128">
        <v>45579</v>
      </c>
      <c r="AR448" s="131">
        <v>45940</v>
      </c>
      <c r="AS448" s="131">
        <v>46269</v>
      </c>
      <c r="AT448" s="135" t="s">
        <v>2656</v>
      </c>
      <c r="AU448" s="132" t="s">
        <v>2403</v>
      </c>
      <c r="AV448" s="130"/>
      <c r="AW448" s="129" t="s">
        <v>1671</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hidden="1" customHeight="1" thickBot="1" x14ac:dyDescent="0.4">
      <c r="A449" s="96">
        <f t="shared" si="7"/>
        <v>444</v>
      </c>
      <c r="B449" s="111">
        <v>2023</v>
      </c>
      <c r="C449" s="96" t="s">
        <v>605</v>
      </c>
      <c r="D449" s="96" t="s">
        <v>1021</v>
      </c>
      <c r="E449" s="112" t="s">
        <v>1668</v>
      </c>
      <c r="F449" s="96" t="s">
        <v>576</v>
      </c>
      <c r="G449" s="96" t="s">
        <v>596</v>
      </c>
      <c r="H449" s="45" t="s">
        <v>1257</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1643</v>
      </c>
      <c r="U449" s="113" t="s">
        <v>1593</v>
      </c>
      <c r="V449" s="113" t="s">
        <v>1796</v>
      </c>
      <c r="W449" s="114">
        <v>18</v>
      </c>
      <c r="X449" s="114" t="s">
        <v>1714</v>
      </c>
      <c r="Y449" s="111" t="s">
        <v>2505</v>
      </c>
      <c r="Z449" s="117">
        <v>46360</v>
      </c>
      <c r="AA449" s="115">
        <v>56</v>
      </c>
      <c r="AB449" s="45" t="s">
        <v>1490</v>
      </c>
      <c r="AC449" s="118" t="s">
        <v>2078</v>
      </c>
      <c r="AD449" s="117">
        <v>46360</v>
      </c>
      <c r="AE449" s="138" t="s">
        <v>1670</v>
      </c>
      <c r="AF449" s="45" t="s">
        <v>534</v>
      </c>
      <c r="AG449" s="45" t="s">
        <v>2182</v>
      </c>
      <c r="AH449" s="45"/>
      <c r="AI449" s="45"/>
      <c r="AJ449" s="95"/>
      <c r="AK449" s="45"/>
      <c r="AL449" s="45"/>
      <c r="AM449" s="45"/>
      <c r="AN449" s="95">
        <v>45541</v>
      </c>
      <c r="AO449" s="95">
        <v>45677</v>
      </c>
      <c r="AP449" s="95">
        <v>45747</v>
      </c>
      <c r="AQ449" s="95">
        <v>45790</v>
      </c>
      <c r="AR449" s="117">
        <v>46330</v>
      </c>
      <c r="AS449" s="117">
        <v>46360</v>
      </c>
      <c r="AT449" s="134" t="s">
        <v>2583</v>
      </c>
      <c r="AU449" s="118" t="s">
        <v>1910</v>
      </c>
      <c r="AV449" s="116"/>
      <c r="AW449" s="115" t="s">
        <v>1671</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hidden="1" customHeight="1" thickBot="1" x14ac:dyDescent="0.4">
      <c r="A450" s="96">
        <f t="shared" si="7"/>
        <v>445</v>
      </c>
      <c r="B450" s="123">
        <v>2023</v>
      </c>
      <c r="C450" s="122" t="s">
        <v>605</v>
      </c>
      <c r="D450" s="122" t="s">
        <v>1021</v>
      </c>
      <c r="E450" s="124" t="s">
        <v>533</v>
      </c>
      <c r="F450" s="122" t="s">
        <v>576</v>
      </c>
      <c r="G450" s="122" t="s">
        <v>596</v>
      </c>
      <c r="H450" s="125" t="s">
        <v>1257</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1639</v>
      </c>
      <c r="U450" s="126" t="s">
        <v>1593</v>
      </c>
      <c r="V450" s="126" t="s">
        <v>1796</v>
      </c>
      <c r="W450" s="127"/>
      <c r="X450" s="127" t="s">
        <v>1714</v>
      </c>
      <c r="Y450" s="123" t="s">
        <v>2505</v>
      </c>
      <c r="Z450" s="131">
        <v>46901</v>
      </c>
      <c r="AA450" s="129">
        <v>0</v>
      </c>
      <c r="AB450" s="125" t="s">
        <v>1490</v>
      </c>
      <c r="AC450" s="132" t="s">
        <v>2545</v>
      </c>
      <c r="AD450" s="131">
        <v>46901</v>
      </c>
      <c r="AE450" s="137" t="s">
        <v>1490</v>
      </c>
      <c r="AF450" s="125" t="s">
        <v>535</v>
      </c>
      <c r="AG450" s="125" t="s">
        <v>2183</v>
      </c>
      <c r="AH450" s="125"/>
      <c r="AI450" s="125"/>
      <c r="AJ450" s="128"/>
      <c r="AK450" s="125"/>
      <c r="AL450" s="125"/>
      <c r="AM450" s="125"/>
      <c r="AN450" s="128">
        <v>45890</v>
      </c>
      <c r="AO450" s="128">
        <v>45992</v>
      </c>
      <c r="AP450" s="128">
        <v>46099</v>
      </c>
      <c r="AQ450" s="128">
        <v>46181</v>
      </c>
      <c r="AR450" s="131">
        <v>46901</v>
      </c>
      <c r="AS450" s="131">
        <v>46901</v>
      </c>
      <c r="AT450" s="135" t="s">
        <v>2544</v>
      </c>
      <c r="AU450" s="132" t="s">
        <v>1961</v>
      </c>
      <c r="AV450" s="130"/>
      <c r="AW450" s="129" t="s">
        <v>1671</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hidden="1" customHeight="1" thickBot="1" x14ac:dyDescent="0.4">
      <c r="A451" s="96">
        <f t="shared" si="7"/>
        <v>446</v>
      </c>
      <c r="B451" s="111">
        <v>2023</v>
      </c>
      <c r="C451" s="96" t="s">
        <v>605</v>
      </c>
      <c r="D451" s="96" t="s">
        <v>1021</v>
      </c>
      <c r="E451" s="112" t="s">
        <v>530</v>
      </c>
      <c r="F451" s="96" t="s">
        <v>576</v>
      </c>
      <c r="G451" s="96" t="s">
        <v>596</v>
      </c>
      <c r="H451" s="45" t="s">
        <v>1257</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1642</v>
      </c>
      <c r="U451" s="113" t="s">
        <v>1590</v>
      </c>
      <c r="V451" s="113"/>
      <c r="W451" s="114">
        <v>18</v>
      </c>
      <c r="X451" s="114" t="s">
        <v>1714</v>
      </c>
      <c r="Y451" s="111" t="s">
        <v>2505</v>
      </c>
      <c r="Z451" s="117">
        <v>46465</v>
      </c>
      <c r="AA451" s="115">
        <v>78</v>
      </c>
      <c r="AB451" s="45" t="s">
        <v>1490</v>
      </c>
      <c r="AC451" s="118" t="s">
        <v>2162</v>
      </c>
      <c r="AD451" s="117">
        <v>46465</v>
      </c>
      <c r="AE451" s="138" t="s">
        <v>1310</v>
      </c>
      <c r="AF451" s="45" t="s">
        <v>585</v>
      </c>
      <c r="AG451" s="45" t="s">
        <v>2676</v>
      </c>
      <c r="AH451" s="45" t="s">
        <v>988</v>
      </c>
      <c r="AI451" s="45"/>
      <c r="AJ451" s="95">
        <v>47034</v>
      </c>
      <c r="AK451" s="45"/>
      <c r="AL451" s="45"/>
      <c r="AM451" s="45"/>
      <c r="AN451" s="95">
        <v>45652</v>
      </c>
      <c r="AO451" s="95">
        <v>45729</v>
      </c>
      <c r="AP451" s="95">
        <v>45792</v>
      </c>
      <c r="AQ451" s="95">
        <v>45805</v>
      </c>
      <c r="AR451" s="117">
        <v>46345</v>
      </c>
      <c r="AS451" s="117">
        <v>46465</v>
      </c>
      <c r="AT451" s="134" t="s">
        <v>2657</v>
      </c>
      <c r="AU451" s="118" t="s">
        <v>2404</v>
      </c>
      <c r="AV451" s="116"/>
      <c r="AW451" s="115" t="s">
        <v>1671</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hidden="1" customHeight="1" thickBot="1" x14ac:dyDescent="0.4">
      <c r="A452" s="96">
        <f t="shared" ref="A452:A515" si="8">ROW()-5</f>
        <v>447</v>
      </c>
      <c r="B452" s="123">
        <v>2023</v>
      </c>
      <c r="C452" s="122" t="s">
        <v>605</v>
      </c>
      <c r="D452" s="122" t="s">
        <v>1021</v>
      </c>
      <c r="E452" s="124" t="s">
        <v>528</v>
      </c>
      <c r="F452" s="122" t="s">
        <v>576</v>
      </c>
      <c r="G452" s="122" t="s">
        <v>596</v>
      </c>
      <c r="H452" s="125" t="s">
        <v>1257</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2606</v>
      </c>
      <c r="U452" s="126" t="s">
        <v>1590</v>
      </c>
      <c r="V452" s="126"/>
      <c r="W452" s="127">
        <v>8</v>
      </c>
      <c r="X452" s="127" t="s">
        <v>1436</v>
      </c>
      <c r="Y452" s="123" t="s">
        <v>2507</v>
      </c>
      <c r="Z452" s="128"/>
      <c r="AA452" s="129"/>
      <c r="AB452" s="125" t="s">
        <v>1486</v>
      </c>
      <c r="AC452" s="125" t="s">
        <v>1963</v>
      </c>
      <c r="AD452" s="130"/>
      <c r="AE452" s="137" t="s">
        <v>2607</v>
      </c>
      <c r="AF452" s="125" t="s">
        <v>581</v>
      </c>
      <c r="AG452" s="125" t="s">
        <v>2677</v>
      </c>
      <c r="AH452" s="125" t="s">
        <v>988</v>
      </c>
      <c r="AI452" s="125"/>
      <c r="AJ452" s="128">
        <v>46664</v>
      </c>
      <c r="AK452" s="125"/>
      <c r="AL452" s="125"/>
      <c r="AM452" s="125"/>
      <c r="AN452" s="128">
        <v>46108</v>
      </c>
      <c r="AO452" s="128">
        <v>46136</v>
      </c>
      <c r="AP452" s="128">
        <v>46238</v>
      </c>
      <c r="AQ452" s="128"/>
      <c r="AR452" s="131"/>
      <c r="AS452" s="131"/>
      <c r="AT452" s="135" t="s">
        <v>2608</v>
      </c>
      <c r="AU452" s="132" t="s">
        <v>2310</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hidden="1" customHeight="1" thickBot="1" x14ac:dyDescent="0.4">
      <c r="A453" s="96">
        <f t="shared" si="8"/>
        <v>448</v>
      </c>
      <c r="B453" s="96">
        <v>2025</v>
      </c>
      <c r="C453" s="96" t="s">
        <v>605</v>
      </c>
      <c r="D453" s="96" t="s">
        <v>1021</v>
      </c>
      <c r="E453" s="112" t="s">
        <v>881</v>
      </c>
      <c r="F453" s="96" t="s">
        <v>576</v>
      </c>
      <c r="G453" s="96" t="s">
        <v>596</v>
      </c>
      <c r="H453" s="45" t="s">
        <v>1257</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1796</v>
      </c>
      <c r="W453" s="114"/>
      <c r="X453" s="114" t="s">
        <v>1437</v>
      </c>
      <c r="Y453" s="111" t="s">
        <v>2511</v>
      </c>
      <c r="Z453" s="95"/>
      <c r="AA453" s="115"/>
      <c r="AB453" s="45" t="s">
        <v>1529</v>
      </c>
      <c r="AC453" s="45" t="s">
        <v>2449</v>
      </c>
      <c r="AD453" s="116">
        <v>46325</v>
      </c>
      <c r="AE453" s="112" t="s">
        <v>1978</v>
      </c>
      <c r="AF453" s="45" t="s">
        <v>886</v>
      </c>
      <c r="AG453" s="45"/>
      <c r="AH453" s="45"/>
      <c r="AI453" s="45"/>
      <c r="AJ453" s="95"/>
      <c r="AK453" s="45"/>
      <c r="AL453" s="45"/>
      <c r="AM453" s="45"/>
      <c r="AN453" s="95">
        <v>46539</v>
      </c>
      <c r="AO453" s="95"/>
      <c r="AP453" s="95"/>
      <c r="AQ453" s="95"/>
      <c r="AR453" s="117"/>
      <c r="AS453" s="117"/>
      <c r="AT453" s="190" t="s">
        <v>2414</v>
      </c>
      <c r="AU453" s="45" t="s">
        <v>1782</v>
      </c>
      <c r="AV453" s="116"/>
      <c r="AW453" s="139" t="s">
        <v>1630</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hidden="1" customHeight="1" thickBot="1" x14ac:dyDescent="0.4">
      <c r="A454" s="96">
        <f t="shared" si="8"/>
        <v>449</v>
      </c>
      <c r="B454" s="122">
        <v>2025</v>
      </c>
      <c r="C454" s="122" t="s">
        <v>605</v>
      </c>
      <c r="D454" s="122" t="s">
        <v>1021</v>
      </c>
      <c r="E454" s="124" t="s">
        <v>882</v>
      </c>
      <c r="F454" s="122" t="s">
        <v>576</v>
      </c>
      <c r="G454" s="122" t="s">
        <v>596</v>
      </c>
      <c r="H454" s="125" t="s">
        <v>1257</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1796</v>
      </c>
      <c r="W454" s="127"/>
      <c r="X454" s="127" t="s">
        <v>1437</v>
      </c>
      <c r="Y454" s="123" t="s">
        <v>2511</v>
      </c>
      <c r="Z454" s="128"/>
      <c r="AA454" s="129"/>
      <c r="AB454" s="125" t="s">
        <v>1529</v>
      </c>
      <c r="AC454" s="125" t="s">
        <v>2546</v>
      </c>
      <c r="AD454" s="130">
        <v>46325</v>
      </c>
      <c r="AE454" s="124" t="s">
        <v>1978</v>
      </c>
      <c r="AF454" s="125" t="s">
        <v>887</v>
      </c>
      <c r="AG454" s="125"/>
      <c r="AH454" s="125"/>
      <c r="AI454" s="125"/>
      <c r="AJ454" s="128"/>
      <c r="AK454" s="125"/>
      <c r="AL454" s="125"/>
      <c r="AM454" s="125"/>
      <c r="AN454" s="128">
        <v>46539</v>
      </c>
      <c r="AO454" s="128"/>
      <c r="AP454" s="128"/>
      <c r="AQ454" s="128"/>
      <c r="AR454" s="131"/>
      <c r="AS454" s="131"/>
      <c r="AT454" s="191" t="s">
        <v>2415</v>
      </c>
      <c r="AU454" s="125" t="s">
        <v>1782</v>
      </c>
      <c r="AV454" s="130"/>
      <c r="AW454" s="122" t="s">
        <v>1630</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hidden="1" customHeight="1" thickBot="1" x14ac:dyDescent="0.4">
      <c r="A455" s="96">
        <f t="shared" si="8"/>
        <v>450</v>
      </c>
      <c r="B455" s="96">
        <v>2025</v>
      </c>
      <c r="C455" s="96" t="s">
        <v>605</v>
      </c>
      <c r="D455" s="96" t="s">
        <v>1021</v>
      </c>
      <c r="E455" s="112" t="s">
        <v>2253</v>
      </c>
      <c r="F455" s="96" t="s">
        <v>576</v>
      </c>
      <c r="G455" s="96" t="s">
        <v>596</v>
      </c>
      <c r="H455" s="45" t="s">
        <v>1257</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1437</v>
      </c>
      <c r="Y455" s="111" t="s">
        <v>2515</v>
      </c>
      <c r="Z455" s="95"/>
      <c r="AA455" s="115"/>
      <c r="AB455" s="45"/>
      <c r="AC455" s="45" t="s">
        <v>2254</v>
      </c>
      <c r="AD455" s="116"/>
      <c r="AE455" s="112" t="s">
        <v>1302</v>
      </c>
      <c r="AF455" s="45" t="s">
        <v>888</v>
      </c>
      <c r="AG455" s="45"/>
      <c r="AH455" s="45"/>
      <c r="AI455" s="45"/>
      <c r="AJ455" s="95"/>
      <c r="AK455" s="45"/>
      <c r="AL455" s="45"/>
      <c r="AM455" s="45"/>
      <c r="AN455" s="95">
        <v>46140</v>
      </c>
      <c r="AO455" s="95">
        <v>46168</v>
      </c>
      <c r="AP455" s="95"/>
      <c r="AQ455" s="95"/>
      <c r="AR455" s="117"/>
      <c r="AS455" s="117"/>
      <c r="AT455" s="45" t="s">
        <v>2056</v>
      </c>
      <c r="AU455" s="45" t="s">
        <v>2255</v>
      </c>
      <c r="AV455" s="116"/>
      <c r="AW455" s="96" t="s">
        <v>1672</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hidden="1" customHeight="1" thickBot="1" x14ac:dyDescent="0.4">
      <c r="A456" s="96">
        <f t="shared" si="8"/>
        <v>451</v>
      </c>
      <c r="B456" s="122">
        <v>2025</v>
      </c>
      <c r="C456" s="122" t="s">
        <v>605</v>
      </c>
      <c r="D456" s="122" t="s">
        <v>1021</v>
      </c>
      <c r="E456" s="124" t="s">
        <v>702</v>
      </c>
      <c r="F456" s="122" t="s">
        <v>576</v>
      </c>
      <c r="G456" s="122" t="s">
        <v>596</v>
      </c>
      <c r="H456" s="125" t="s">
        <v>1257</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1796</v>
      </c>
      <c r="W456" s="127"/>
      <c r="X456" s="127" t="s">
        <v>1437</v>
      </c>
      <c r="Y456" s="123" t="s">
        <v>2511</v>
      </c>
      <c r="Z456" s="128"/>
      <c r="AA456" s="129"/>
      <c r="AB456" s="125" t="s">
        <v>1529</v>
      </c>
      <c r="AC456" s="125" t="s">
        <v>2548</v>
      </c>
      <c r="AD456" s="130">
        <v>46325</v>
      </c>
      <c r="AE456" s="124" t="s">
        <v>1978</v>
      </c>
      <c r="AF456" s="125" t="s">
        <v>889</v>
      </c>
      <c r="AG456" s="125"/>
      <c r="AH456" s="125"/>
      <c r="AI456" s="125"/>
      <c r="AJ456" s="128"/>
      <c r="AK456" s="125"/>
      <c r="AL456" s="125"/>
      <c r="AM456" s="125"/>
      <c r="AN456" s="128">
        <v>46356</v>
      </c>
      <c r="AO456" s="128"/>
      <c r="AP456" s="128"/>
      <c r="AQ456" s="128"/>
      <c r="AR456" s="131"/>
      <c r="AS456" s="131"/>
      <c r="AT456" s="191" t="s">
        <v>2547</v>
      </c>
      <c r="AU456" s="125" t="s">
        <v>1782</v>
      </c>
      <c r="AV456" s="130"/>
      <c r="AW456" s="141" t="s">
        <v>1630</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hidden="1" customHeight="1" thickBot="1" x14ac:dyDescent="0.4">
      <c r="A457" s="96">
        <f t="shared" si="8"/>
        <v>452</v>
      </c>
      <c r="B457" s="96">
        <v>2025</v>
      </c>
      <c r="C457" s="96" t="s">
        <v>605</v>
      </c>
      <c r="D457" s="96" t="s">
        <v>1021</v>
      </c>
      <c r="E457" s="112" t="s">
        <v>1543</v>
      </c>
      <c r="F457" s="96" t="s">
        <v>576</v>
      </c>
      <c r="G457" s="96" t="s">
        <v>596</v>
      </c>
      <c r="H457" s="45" t="s">
        <v>1257</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1796</v>
      </c>
      <c r="W457" s="114"/>
      <c r="X457" s="114" t="s">
        <v>1437</v>
      </c>
      <c r="Y457" s="111" t="s">
        <v>2511</v>
      </c>
      <c r="Z457" s="95"/>
      <c r="AA457" s="115"/>
      <c r="AB457" s="45" t="s">
        <v>1529</v>
      </c>
      <c r="AC457" s="95" t="s">
        <v>2549</v>
      </c>
      <c r="AD457" s="116">
        <v>46325</v>
      </c>
      <c r="AE457" s="112" t="s">
        <v>1978</v>
      </c>
      <c r="AF457" s="45" t="s">
        <v>890</v>
      </c>
      <c r="AG457" s="45"/>
      <c r="AH457" s="45"/>
      <c r="AI457" s="45"/>
      <c r="AJ457" s="95"/>
      <c r="AK457" s="45"/>
      <c r="AL457" s="45"/>
      <c r="AM457" s="45"/>
      <c r="AN457" s="95">
        <v>46539</v>
      </c>
      <c r="AO457" s="95"/>
      <c r="AP457" s="95"/>
      <c r="AQ457" s="95"/>
      <c r="AR457" s="117"/>
      <c r="AS457" s="117"/>
      <c r="AT457" s="190" t="s">
        <v>2301</v>
      </c>
      <c r="AU457" s="45" t="s">
        <v>1782</v>
      </c>
      <c r="AV457" s="116"/>
      <c r="AW457" s="139" t="s">
        <v>1630</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hidden="1" customHeight="1" thickBot="1" x14ac:dyDescent="0.4">
      <c r="A458" s="96">
        <f t="shared" si="8"/>
        <v>453</v>
      </c>
      <c r="B458" s="122">
        <v>2025</v>
      </c>
      <c r="C458" s="122" t="s">
        <v>605</v>
      </c>
      <c r="D458" s="122" t="s">
        <v>1021</v>
      </c>
      <c r="E458" s="124" t="s">
        <v>883</v>
      </c>
      <c r="F458" s="122" t="s">
        <v>576</v>
      </c>
      <c r="G458" s="122" t="s">
        <v>596</v>
      </c>
      <c r="H458" s="125" t="s">
        <v>1257</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1796</v>
      </c>
      <c r="W458" s="127"/>
      <c r="X458" s="127" t="s">
        <v>1437</v>
      </c>
      <c r="Y458" s="123" t="s">
        <v>2511</v>
      </c>
      <c r="Z458" s="128"/>
      <c r="AA458" s="129"/>
      <c r="AB458" s="125" t="s">
        <v>1529</v>
      </c>
      <c r="AC458" s="125" t="s">
        <v>2550</v>
      </c>
      <c r="AD458" s="130">
        <v>46325</v>
      </c>
      <c r="AE458" s="124" t="s">
        <v>1978</v>
      </c>
      <c r="AF458" s="125" t="s">
        <v>891</v>
      </c>
      <c r="AG458" s="125"/>
      <c r="AH458" s="125"/>
      <c r="AI458" s="125"/>
      <c r="AJ458" s="128"/>
      <c r="AK458" s="125"/>
      <c r="AL458" s="125"/>
      <c r="AM458" s="125"/>
      <c r="AN458" s="128">
        <v>46539</v>
      </c>
      <c r="AO458" s="128"/>
      <c r="AP458" s="128"/>
      <c r="AQ458" s="128"/>
      <c r="AR458" s="131"/>
      <c r="AS458" s="131"/>
      <c r="AT458" s="191" t="s">
        <v>2302</v>
      </c>
      <c r="AU458" s="125" t="s">
        <v>1782</v>
      </c>
      <c r="AV458" s="130"/>
      <c r="AW458" s="141" t="s">
        <v>1630</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hidden="1" customHeight="1" thickBot="1" x14ac:dyDescent="0.4">
      <c r="A459" s="96">
        <f t="shared" si="8"/>
        <v>454</v>
      </c>
      <c r="B459" s="96">
        <v>2025</v>
      </c>
      <c r="C459" s="96" t="s">
        <v>605</v>
      </c>
      <c r="D459" s="96" t="s">
        <v>1021</v>
      </c>
      <c r="E459" s="112" t="s">
        <v>2256</v>
      </c>
      <c r="F459" s="96" t="s">
        <v>576</v>
      </c>
      <c r="G459" s="96" t="s">
        <v>596</v>
      </c>
      <c r="H459" s="45" t="s">
        <v>1257</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1796</v>
      </c>
      <c r="W459" s="114"/>
      <c r="X459" s="114" t="s">
        <v>1437</v>
      </c>
      <c r="Y459" s="111" t="s">
        <v>2511</v>
      </c>
      <c r="Z459" s="95"/>
      <c r="AA459" s="115"/>
      <c r="AB459" s="45" t="s">
        <v>1529</v>
      </c>
      <c r="AC459" s="45" t="s">
        <v>1974</v>
      </c>
      <c r="AD459" s="116">
        <v>46325</v>
      </c>
      <c r="AE459" s="112" t="s">
        <v>2082</v>
      </c>
      <c r="AF459" s="45" t="s">
        <v>892</v>
      </c>
      <c r="AG459" s="45"/>
      <c r="AH459" s="45"/>
      <c r="AI459" s="45"/>
      <c r="AJ459" s="95"/>
      <c r="AK459" s="45"/>
      <c r="AL459" s="45"/>
      <c r="AM459" s="45"/>
      <c r="AN459" s="95"/>
      <c r="AO459" s="95"/>
      <c r="AP459" s="95"/>
      <c r="AQ459" s="95"/>
      <c r="AR459" s="117"/>
      <c r="AS459" s="117"/>
      <c r="AT459" s="192" t="s">
        <v>2153</v>
      </c>
      <c r="AU459" s="45" t="s">
        <v>2235</v>
      </c>
      <c r="AV459" s="116"/>
      <c r="AW459" s="139" t="s">
        <v>1630</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hidden="1" customHeight="1" thickBot="1" x14ac:dyDescent="0.4">
      <c r="A460" s="96">
        <f t="shared" si="8"/>
        <v>455</v>
      </c>
      <c r="B460" s="122">
        <v>2025</v>
      </c>
      <c r="C460" s="122" t="s">
        <v>605</v>
      </c>
      <c r="D460" s="122" t="s">
        <v>1021</v>
      </c>
      <c r="E460" s="124" t="s">
        <v>884</v>
      </c>
      <c r="F460" s="122" t="s">
        <v>576</v>
      </c>
      <c r="G460" s="122" t="s">
        <v>596</v>
      </c>
      <c r="H460" s="125" t="s">
        <v>1257</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1796</v>
      </c>
      <c r="W460" s="127"/>
      <c r="X460" s="127" t="s">
        <v>1437</v>
      </c>
      <c r="Y460" s="123" t="s">
        <v>2511</v>
      </c>
      <c r="Z460" s="128"/>
      <c r="AA460" s="129"/>
      <c r="AB460" s="125" t="s">
        <v>1529</v>
      </c>
      <c r="AC460" s="125" t="s">
        <v>2551</v>
      </c>
      <c r="AD460" s="130">
        <v>46325</v>
      </c>
      <c r="AE460" s="124" t="s">
        <v>1978</v>
      </c>
      <c r="AF460" s="125" t="s">
        <v>893</v>
      </c>
      <c r="AG460" s="125"/>
      <c r="AH460" s="125"/>
      <c r="AI460" s="125"/>
      <c r="AJ460" s="128"/>
      <c r="AK460" s="125"/>
      <c r="AL460" s="125"/>
      <c r="AM460" s="125"/>
      <c r="AN460" s="128">
        <v>46266</v>
      </c>
      <c r="AO460" s="128"/>
      <c r="AP460" s="128"/>
      <c r="AQ460" s="128"/>
      <c r="AR460" s="131"/>
      <c r="AS460" s="131"/>
      <c r="AT460" s="193" t="s">
        <v>2303</v>
      </c>
      <c r="AU460" s="125" t="s">
        <v>1782</v>
      </c>
      <c r="AV460" s="130"/>
      <c r="AW460" s="141" t="s">
        <v>1630</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hidden="1" customHeight="1" thickBot="1" x14ac:dyDescent="0.4">
      <c r="A461" s="96">
        <f t="shared" si="8"/>
        <v>456</v>
      </c>
      <c r="B461" s="96">
        <v>2025</v>
      </c>
      <c r="C461" s="96" t="s">
        <v>605</v>
      </c>
      <c r="D461" s="96" t="s">
        <v>1021</v>
      </c>
      <c r="E461" s="112" t="s">
        <v>1674</v>
      </c>
      <c r="F461" s="96" t="s">
        <v>576</v>
      </c>
      <c r="G461" s="96" t="s">
        <v>596</v>
      </c>
      <c r="H461" s="45" t="s">
        <v>1257</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2108</v>
      </c>
      <c r="U461" s="113" t="s">
        <v>594</v>
      </c>
      <c r="V461" s="113" t="s">
        <v>1796</v>
      </c>
      <c r="W461" s="114">
        <v>24</v>
      </c>
      <c r="X461" s="114" t="s">
        <v>1437</v>
      </c>
      <c r="Y461" s="111" t="s">
        <v>2507</v>
      </c>
      <c r="Z461" s="95"/>
      <c r="AA461" s="115"/>
      <c r="AB461" s="45" t="s">
        <v>1529</v>
      </c>
      <c r="AC461" s="45" t="s">
        <v>2111</v>
      </c>
      <c r="AD461" s="116">
        <v>46325</v>
      </c>
      <c r="AE461" s="112" t="s">
        <v>2061</v>
      </c>
      <c r="AF461" s="45" t="s">
        <v>894</v>
      </c>
      <c r="AG461" s="45"/>
      <c r="AH461" s="45"/>
      <c r="AI461" s="45"/>
      <c r="AJ461" s="95"/>
      <c r="AK461" s="45"/>
      <c r="AL461" s="45"/>
      <c r="AM461" s="45"/>
      <c r="AN461" s="95">
        <v>45992</v>
      </c>
      <c r="AO461" s="95">
        <v>46077</v>
      </c>
      <c r="AP461" s="95">
        <v>46162</v>
      </c>
      <c r="AQ461" s="95"/>
      <c r="AR461" s="117"/>
      <c r="AS461" s="117"/>
      <c r="AT461" s="192" t="s">
        <v>2107</v>
      </c>
      <c r="AU461" s="45" t="s">
        <v>2423</v>
      </c>
      <c r="AV461" s="116"/>
      <c r="AW461" s="139" t="s">
        <v>1630</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hidden="1" customHeight="1" thickBot="1" x14ac:dyDescent="0.4">
      <c r="A462" s="96">
        <f t="shared" si="8"/>
        <v>457</v>
      </c>
      <c r="B462" s="122">
        <v>2025</v>
      </c>
      <c r="C462" s="122" t="s">
        <v>605</v>
      </c>
      <c r="D462" s="122" t="s">
        <v>1021</v>
      </c>
      <c r="E462" s="124" t="s">
        <v>1737</v>
      </c>
      <c r="F462" s="122" t="s">
        <v>576</v>
      </c>
      <c r="G462" s="122" t="s">
        <v>596</v>
      </c>
      <c r="H462" s="125" t="s">
        <v>1257</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1796</v>
      </c>
      <c r="W462" s="127"/>
      <c r="X462" s="127" t="s">
        <v>1437</v>
      </c>
      <c r="Y462" s="123" t="s">
        <v>2511</v>
      </c>
      <c r="Z462" s="128"/>
      <c r="AA462" s="129"/>
      <c r="AB462" s="125" t="s">
        <v>1529</v>
      </c>
      <c r="AC462" s="125" t="s">
        <v>2555</v>
      </c>
      <c r="AD462" s="130">
        <v>46325</v>
      </c>
      <c r="AE462" s="124" t="s">
        <v>1978</v>
      </c>
      <c r="AF462" s="125" t="s">
        <v>895</v>
      </c>
      <c r="AG462" s="125"/>
      <c r="AH462" s="125"/>
      <c r="AI462" s="125"/>
      <c r="AJ462" s="128"/>
      <c r="AK462" s="125"/>
      <c r="AL462" s="125"/>
      <c r="AM462" s="125"/>
      <c r="AN462" s="128">
        <v>46327</v>
      </c>
      <c r="AO462" s="128"/>
      <c r="AP462" s="128"/>
      <c r="AQ462" s="128"/>
      <c r="AR462" s="131"/>
      <c r="AS462" s="131"/>
      <c r="AT462" s="191" t="s">
        <v>2152</v>
      </c>
      <c r="AU462" s="132" t="s">
        <v>2554</v>
      </c>
      <c r="AV462" s="130"/>
      <c r="AW462" s="141" t="s">
        <v>1630</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hidden="1" customHeight="1" thickBot="1" x14ac:dyDescent="0.4">
      <c r="A463" s="96">
        <f t="shared" si="8"/>
        <v>458</v>
      </c>
      <c r="B463" s="96">
        <v>2025</v>
      </c>
      <c r="C463" s="96" t="s">
        <v>605</v>
      </c>
      <c r="D463" s="96" t="s">
        <v>1021</v>
      </c>
      <c r="E463" s="112" t="s">
        <v>885</v>
      </c>
      <c r="F463" s="96" t="s">
        <v>576</v>
      </c>
      <c r="G463" s="96" t="s">
        <v>596</v>
      </c>
      <c r="H463" s="45" t="s">
        <v>1257</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1437</v>
      </c>
      <c r="Y463" s="111" t="s">
        <v>2515</v>
      </c>
      <c r="Z463" s="95"/>
      <c r="AA463" s="115"/>
      <c r="AB463" s="45"/>
      <c r="AC463" s="45" t="s">
        <v>2115</v>
      </c>
      <c r="AD463" s="116"/>
      <c r="AE463" s="112" t="s">
        <v>1302</v>
      </c>
      <c r="AF463" s="45" t="s">
        <v>896</v>
      </c>
      <c r="AG463" s="45"/>
      <c r="AH463" s="45"/>
      <c r="AI463" s="45"/>
      <c r="AJ463" s="95"/>
      <c r="AK463" s="45"/>
      <c r="AL463" s="45"/>
      <c r="AM463" s="45"/>
      <c r="AN463" s="95"/>
      <c r="AO463" s="95"/>
      <c r="AP463" s="95"/>
      <c r="AQ463" s="95"/>
      <c r="AR463" s="117"/>
      <c r="AS463" s="117"/>
      <c r="AT463" s="190" t="s">
        <v>1634</v>
      </c>
      <c r="AU463" s="45"/>
      <c r="AV463" s="116"/>
      <c r="AW463" s="96" t="s">
        <v>1673</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hidden="1" customHeight="1" thickBot="1" x14ac:dyDescent="0.4">
      <c r="A464" s="96">
        <f t="shared" si="8"/>
        <v>459</v>
      </c>
      <c r="B464" s="122">
        <v>2025</v>
      </c>
      <c r="C464" s="122" t="s">
        <v>605</v>
      </c>
      <c r="D464" s="122" t="s">
        <v>1021</v>
      </c>
      <c r="E464" s="124" t="s">
        <v>1292</v>
      </c>
      <c r="F464" s="122" t="s">
        <v>576</v>
      </c>
      <c r="G464" s="122" t="s">
        <v>596</v>
      </c>
      <c r="H464" s="125" t="s">
        <v>1257</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1437</v>
      </c>
      <c r="Y464" s="123" t="s">
        <v>2521</v>
      </c>
      <c r="Z464" s="128"/>
      <c r="AA464" s="129"/>
      <c r="AB464" s="125"/>
      <c r="AC464" s="125" t="s">
        <v>2079</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hidden="1" customHeight="1" thickBot="1" x14ac:dyDescent="0.4">
      <c r="A465" s="96">
        <f t="shared" si="8"/>
        <v>460</v>
      </c>
      <c r="B465" s="96">
        <v>2025</v>
      </c>
      <c r="C465" s="96" t="s">
        <v>605</v>
      </c>
      <c r="D465" s="96" t="s">
        <v>1021</v>
      </c>
      <c r="E465" s="112" t="s">
        <v>1300</v>
      </c>
      <c r="F465" s="96" t="s">
        <v>576</v>
      </c>
      <c r="G465" s="96" t="s">
        <v>596</v>
      </c>
      <c r="H465" s="45" t="s">
        <v>1257</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1437</v>
      </c>
      <c r="Y465" s="111" t="s">
        <v>2521</v>
      </c>
      <c r="Z465" s="95"/>
      <c r="AA465" s="115"/>
      <c r="AB465" s="45"/>
      <c r="AC465" s="45" t="s">
        <v>2080</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hidden="1" customHeight="1" thickBot="1" x14ac:dyDescent="0.4">
      <c r="A466" s="96">
        <f t="shared" si="8"/>
        <v>461</v>
      </c>
      <c r="B466" s="122">
        <v>2025</v>
      </c>
      <c r="C466" s="122" t="s">
        <v>605</v>
      </c>
      <c r="D466" s="122" t="s">
        <v>1021</v>
      </c>
      <c r="E466" s="124" t="s">
        <v>969</v>
      </c>
      <c r="F466" s="122" t="s">
        <v>576</v>
      </c>
      <c r="G466" s="122" t="s">
        <v>596</v>
      </c>
      <c r="H466" s="125" t="s">
        <v>1257</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1437</v>
      </c>
      <c r="Y466" s="123" t="s">
        <v>2521</v>
      </c>
      <c r="Z466" s="128"/>
      <c r="AA466" s="129"/>
      <c r="AB466" s="125"/>
      <c r="AC466" s="125" t="s">
        <v>2079</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hidden="1" customHeight="1" thickBot="1" x14ac:dyDescent="0.4">
      <c r="A467" s="96">
        <f t="shared" si="8"/>
        <v>462</v>
      </c>
      <c r="B467" s="96">
        <v>2025</v>
      </c>
      <c r="C467" s="96" t="s">
        <v>605</v>
      </c>
      <c r="D467" s="96" t="s">
        <v>1021</v>
      </c>
      <c r="E467" s="112" t="s">
        <v>1301</v>
      </c>
      <c r="F467" s="96" t="s">
        <v>576</v>
      </c>
      <c r="G467" s="96" t="s">
        <v>596</v>
      </c>
      <c r="H467" s="45" t="s">
        <v>1257</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1437</v>
      </c>
      <c r="Y467" s="111" t="s">
        <v>2521</v>
      </c>
      <c r="Z467" s="95"/>
      <c r="AA467" s="115"/>
      <c r="AB467" s="45"/>
      <c r="AC467" s="45" t="s">
        <v>2080</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hidden="1" customHeight="1" thickBot="1" x14ac:dyDescent="0.4">
      <c r="A468" s="96">
        <f t="shared" si="8"/>
        <v>463</v>
      </c>
      <c r="B468" s="122">
        <v>2025</v>
      </c>
      <c r="C468" s="122" t="s">
        <v>605</v>
      </c>
      <c r="D468" s="122" t="s">
        <v>1021</v>
      </c>
      <c r="E468" s="124" t="s">
        <v>968</v>
      </c>
      <c r="F468" s="122" t="s">
        <v>576</v>
      </c>
      <c r="G468" s="122" t="s">
        <v>596</v>
      </c>
      <c r="H468" s="125" t="s">
        <v>1257</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1437</v>
      </c>
      <c r="Y468" s="123" t="s">
        <v>2521</v>
      </c>
      <c r="Z468" s="128"/>
      <c r="AA468" s="129"/>
      <c r="AB468" s="125"/>
      <c r="AC468" s="125" t="s">
        <v>2079</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hidden="1" customHeight="1" thickBot="1" x14ac:dyDescent="0.4">
      <c r="A469" s="96">
        <f t="shared" si="8"/>
        <v>464</v>
      </c>
      <c r="B469" s="96">
        <v>2025</v>
      </c>
      <c r="C469" s="96" t="s">
        <v>605</v>
      </c>
      <c r="D469" s="96" t="s">
        <v>1021</v>
      </c>
      <c r="E469" s="112" t="s">
        <v>967</v>
      </c>
      <c r="F469" s="96" t="s">
        <v>576</v>
      </c>
      <c r="G469" s="96" t="s">
        <v>596</v>
      </c>
      <c r="H469" s="45" t="s">
        <v>1257</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1437</v>
      </c>
      <c r="Y469" s="111" t="s">
        <v>2521</v>
      </c>
      <c r="Z469" s="95"/>
      <c r="AA469" s="115"/>
      <c r="AB469" s="45"/>
      <c r="AC469" s="45" t="s">
        <v>2080</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hidden="1" customHeight="1" thickBot="1" x14ac:dyDescent="0.4">
      <c r="A470" s="96">
        <f t="shared" si="8"/>
        <v>465</v>
      </c>
      <c r="B470" s="122">
        <v>2025</v>
      </c>
      <c r="C470" s="122" t="s">
        <v>605</v>
      </c>
      <c r="D470" s="122" t="s">
        <v>1021</v>
      </c>
      <c r="E470" s="124" t="s">
        <v>963</v>
      </c>
      <c r="F470" s="122" t="s">
        <v>576</v>
      </c>
      <c r="G470" s="122" t="s">
        <v>596</v>
      </c>
      <c r="H470" s="125" t="s">
        <v>1257</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1437</v>
      </c>
      <c r="Y470" s="123" t="s">
        <v>2521</v>
      </c>
      <c r="Z470" s="128"/>
      <c r="AA470" s="129"/>
      <c r="AB470" s="125"/>
      <c r="AC470" s="125" t="s">
        <v>2079</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hidden="1" customHeight="1" thickBot="1" x14ac:dyDescent="0.4">
      <c r="A471" s="96">
        <f t="shared" si="8"/>
        <v>466</v>
      </c>
      <c r="B471" s="96">
        <v>2025</v>
      </c>
      <c r="C471" s="96" t="s">
        <v>605</v>
      </c>
      <c r="D471" s="96" t="s">
        <v>1021</v>
      </c>
      <c r="E471" s="112" t="s">
        <v>966</v>
      </c>
      <c r="F471" s="96" t="s">
        <v>576</v>
      </c>
      <c r="G471" s="96" t="s">
        <v>596</v>
      </c>
      <c r="H471" s="45" t="s">
        <v>1257</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1437</v>
      </c>
      <c r="Y471" s="111" t="s">
        <v>2521</v>
      </c>
      <c r="Z471" s="95"/>
      <c r="AA471" s="115"/>
      <c r="AB471" s="45"/>
      <c r="AC471" s="45" t="s">
        <v>2080</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hidden="1" customHeight="1" thickBot="1" x14ac:dyDescent="0.4">
      <c r="A472" s="96">
        <f t="shared" si="8"/>
        <v>467</v>
      </c>
      <c r="B472" s="122">
        <v>2025</v>
      </c>
      <c r="C472" s="122" t="s">
        <v>605</v>
      </c>
      <c r="D472" s="122" t="s">
        <v>1021</v>
      </c>
      <c r="E472" s="124" t="s">
        <v>974</v>
      </c>
      <c r="F472" s="122" t="s">
        <v>576</v>
      </c>
      <c r="G472" s="122" t="s">
        <v>596</v>
      </c>
      <c r="H472" s="125" t="s">
        <v>1257</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1837</v>
      </c>
      <c r="W472" s="127"/>
      <c r="X472" s="127" t="s">
        <v>1437</v>
      </c>
      <c r="Y472" s="123" t="s">
        <v>2518</v>
      </c>
      <c r="Z472" s="128"/>
      <c r="AA472" s="129"/>
      <c r="AB472" s="125"/>
      <c r="AC472" s="125" t="s">
        <v>1852</v>
      </c>
      <c r="AD472" s="130"/>
      <c r="AE472" s="124" t="s">
        <v>1852</v>
      </c>
      <c r="AF472" s="125" t="s">
        <v>975</v>
      </c>
      <c r="AG472" s="125"/>
      <c r="AH472" s="125"/>
      <c r="AI472" s="125"/>
      <c r="AJ472" s="128"/>
      <c r="AK472" s="125"/>
      <c r="AL472" s="125"/>
      <c r="AM472" s="125"/>
      <c r="AN472" s="128"/>
      <c r="AO472" s="128"/>
      <c r="AP472" s="128"/>
      <c r="AQ472" s="128"/>
      <c r="AR472" s="131"/>
      <c r="AS472" s="131"/>
      <c r="AT472" s="124"/>
      <c r="AU472" s="125"/>
      <c r="AV472" s="130"/>
      <c r="AW472" s="129" t="s">
        <v>1636</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hidden="1" customHeight="1" thickBot="1" x14ac:dyDescent="0.4">
      <c r="A473" s="96">
        <f t="shared" si="8"/>
        <v>468</v>
      </c>
      <c r="B473" s="96">
        <v>2025</v>
      </c>
      <c r="C473" s="96" t="s">
        <v>605</v>
      </c>
      <c r="D473" s="96" t="s">
        <v>1021</v>
      </c>
      <c r="E473" s="112" t="s">
        <v>976</v>
      </c>
      <c r="F473" s="96" t="s">
        <v>576</v>
      </c>
      <c r="G473" s="96" t="s">
        <v>596</v>
      </c>
      <c r="H473" s="45" t="s">
        <v>1257</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1437</v>
      </c>
      <c r="Y473" s="111" t="s">
        <v>2521</v>
      </c>
      <c r="Z473" s="95"/>
      <c r="AA473" s="115"/>
      <c r="AB473" s="45"/>
      <c r="AC473" s="45" t="s">
        <v>2080</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hidden="1" customHeight="1" thickBot="1" x14ac:dyDescent="0.4">
      <c r="A474" s="96">
        <f t="shared" si="8"/>
        <v>469</v>
      </c>
      <c r="B474" s="122">
        <v>2025</v>
      </c>
      <c r="C474" s="122" t="s">
        <v>605</v>
      </c>
      <c r="D474" s="122" t="s">
        <v>1021</v>
      </c>
      <c r="E474" s="124" t="s">
        <v>978</v>
      </c>
      <c r="F474" s="122" t="s">
        <v>576</v>
      </c>
      <c r="G474" s="122" t="s">
        <v>596</v>
      </c>
      <c r="H474" s="125" t="s">
        <v>1257</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1437</v>
      </c>
      <c r="Y474" s="123" t="s">
        <v>2521</v>
      </c>
      <c r="Z474" s="128"/>
      <c r="AA474" s="129"/>
      <c r="AB474" s="125"/>
      <c r="AC474" s="125" t="s">
        <v>2079</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hidden="1" customHeight="1" thickBot="1" x14ac:dyDescent="0.4">
      <c r="A475" s="96">
        <f t="shared" si="8"/>
        <v>470</v>
      </c>
      <c r="B475" s="96">
        <v>2025</v>
      </c>
      <c r="C475" s="96" t="s">
        <v>605</v>
      </c>
      <c r="D475" s="96" t="s">
        <v>1021</v>
      </c>
      <c r="E475" s="112" t="s">
        <v>980</v>
      </c>
      <c r="F475" s="96" t="s">
        <v>576</v>
      </c>
      <c r="G475" s="96" t="s">
        <v>596</v>
      </c>
      <c r="H475" s="45" t="s">
        <v>1257</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1837</v>
      </c>
      <c r="W475" s="114"/>
      <c r="X475" s="114" t="s">
        <v>1437</v>
      </c>
      <c r="Y475" s="111" t="s">
        <v>2518</v>
      </c>
      <c r="Z475" s="95"/>
      <c r="AA475" s="115"/>
      <c r="AB475" s="45"/>
      <c r="AC475" s="45" t="s">
        <v>1852</v>
      </c>
      <c r="AD475" s="116"/>
      <c r="AE475" s="45" t="s">
        <v>1852</v>
      </c>
      <c r="AF475" s="45" t="s">
        <v>981</v>
      </c>
      <c r="AG475" s="45"/>
      <c r="AH475" s="45"/>
      <c r="AI475" s="45"/>
      <c r="AJ475" s="95"/>
      <c r="AK475" s="45"/>
      <c r="AL475" s="45"/>
      <c r="AM475" s="45"/>
      <c r="AN475" s="95"/>
      <c r="AO475" s="95"/>
      <c r="AP475" s="95"/>
      <c r="AQ475" s="95"/>
      <c r="AR475" s="117"/>
      <c r="AS475" s="117"/>
      <c r="AT475" s="112"/>
      <c r="AU475" s="45"/>
      <c r="AV475" s="116"/>
      <c r="AW475" s="115" t="s">
        <v>1633</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hidden="1" customHeight="1" thickBot="1" x14ac:dyDescent="0.4">
      <c r="A476" s="96">
        <f t="shared" si="8"/>
        <v>471</v>
      </c>
      <c r="B476" s="122">
        <v>2025</v>
      </c>
      <c r="C476" s="122" t="s">
        <v>605</v>
      </c>
      <c r="D476" s="122" t="s">
        <v>1021</v>
      </c>
      <c r="E476" s="124" t="s">
        <v>982</v>
      </c>
      <c r="F476" s="122" t="s">
        <v>576</v>
      </c>
      <c r="G476" s="122" t="s">
        <v>596</v>
      </c>
      <c r="H476" s="125" t="s">
        <v>1257</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1837</v>
      </c>
      <c r="W476" s="127"/>
      <c r="X476" s="127" t="s">
        <v>1437</v>
      </c>
      <c r="Y476" s="123" t="s">
        <v>2518</v>
      </c>
      <c r="Z476" s="128"/>
      <c r="AA476" s="129"/>
      <c r="AB476" s="125"/>
      <c r="AC476" s="125" t="s">
        <v>1852</v>
      </c>
      <c r="AD476" s="130"/>
      <c r="AE476" s="124" t="s">
        <v>1852</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hidden="1" customHeight="1" thickBot="1" x14ac:dyDescent="0.4">
      <c r="A477" s="96">
        <f t="shared" si="8"/>
        <v>472</v>
      </c>
      <c r="B477" s="96">
        <v>2025</v>
      </c>
      <c r="C477" s="96" t="s">
        <v>605</v>
      </c>
      <c r="D477" s="96" t="s">
        <v>1021</v>
      </c>
      <c r="E477" s="112" t="s">
        <v>984</v>
      </c>
      <c r="F477" s="96" t="s">
        <v>576</v>
      </c>
      <c r="G477" s="96" t="s">
        <v>596</v>
      </c>
      <c r="H477" s="45" t="s">
        <v>1257</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1837</v>
      </c>
      <c r="W477" s="114"/>
      <c r="X477" s="114" t="s">
        <v>1437</v>
      </c>
      <c r="Y477" s="111" t="s">
        <v>2518</v>
      </c>
      <c r="Z477" s="95"/>
      <c r="AA477" s="115"/>
      <c r="AB477" s="45"/>
      <c r="AC477" s="45" t="s">
        <v>1852</v>
      </c>
      <c r="AD477" s="116"/>
      <c r="AE477" s="45" t="s">
        <v>1852</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hidden="1" customHeight="1" thickBot="1" x14ac:dyDescent="0.4">
      <c r="A478" s="96">
        <f t="shared" si="8"/>
        <v>473</v>
      </c>
      <c r="B478" s="122">
        <v>2025</v>
      </c>
      <c r="C478" s="122" t="s">
        <v>605</v>
      </c>
      <c r="D478" s="122" t="s">
        <v>1021</v>
      </c>
      <c r="E478" s="140" t="s">
        <v>2057</v>
      </c>
      <c r="F478" s="122" t="s">
        <v>576</v>
      </c>
      <c r="G478" s="122" t="s">
        <v>596</v>
      </c>
      <c r="H478" s="125" t="s">
        <v>1257</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1796</v>
      </c>
      <c r="W478" s="127"/>
      <c r="X478" s="127" t="s">
        <v>1437</v>
      </c>
      <c r="Y478" s="123" t="s">
        <v>2511</v>
      </c>
      <c r="Z478" s="128"/>
      <c r="AA478" s="129"/>
      <c r="AB478" s="125" t="s">
        <v>1529</v>
      </c>
      <c r="AC478" s="125" t="s">
        <v>2165</v>
      </c>
      <c r="AD478" s="130">
        <v>46325</v>
      </c>
      <c r="AE478" s="124" t="s">
        <v>2060</v>
      </c>
      <c r="AF478" s="125" t="s">
        <v>1541</v>
      </c>
      <c r="AG478" s="125"/>
      <c r="AH478" s="125"/>
      <c r="AI478" s="125"/>
      <c r="AJ478" s="128"/>
      <c r="AK478" s="125"/>
      <c r="AL478" s="125"/>
      <c r="AM478" s="125"/>
      <c r="AN478" s="128"/>
      <c r="AO478" s="128"/>
      <c r="AP478" s="128"/>
      <c r="AQ478" s="128"/>
      <c r="AR478" s="131"/>
      <c r="AS478" s="131"/>
      <c r="AT478" s="191" t="s">
        <v>2152</v>
      </c>
      <c r="AU478" s="125" t="s">
        <v>2257</v>
      </c>
      <c r="AV478" s="130"/>
      <c r="AW478" s="122" t="s">
        <v>1914</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hidden="1" customHeight="1" thickBot="1" x14ac:dyDescent="0.4">
      <c r="A479" s="96">
        <f t="shared" si="8"/>
        <v>474</v>
      </c>
      <c r="B479" s="96">
        <v>2025</v>
      </c>
      <c r="C479" s="96" t="s">
        <v>605</v>
      </c>
      <c r="D479" s="96" t="s">
        <v>1021</v>
      </c>
      <c r="E479" s="97" t="s">
        <v>1540</v>
      </c>
      <c r="F479" s="96" t="s">
        <v>576</v>
      </c>
      <c r="G479" s="96" t="s">
        <v>596</v>
      </c>
      <c r="H479" s="45" t="s">
        <v>1257</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1796</v>
      </c>
      <c r="W479" s="114"/>
      <c r="X479" s="114" t="s">
        <v>1437</v>
      </c>
      <c r="Y479" s="111" t="s">
        <v>2511</v>
      </c>
      <c r="Z479" s="95"/>
      <c r="AA479" s="115"/>
      <c r="AB479" s="45" t="s">
        <v>1529</v>
      </c>
      <c r="AC479" s="45" t="s">
        <v>2572</v>
      </c>
      <c r="AD479" s="116">
        <v>46325</v>
      </c>
      <c r="AE479" s="112" t="s">
        <v>1978</v>
      </c>
      <c r="AF479" s="45" t="s">
        <v>1542</v>
      </c>
      <c r="AG479" s="45"/>
      <c r="AH479" s="45"/>
      <c r="AI479" s="45"/>
      <c r="AJ479" s="95"/>
      <c r="AK479" s="45"/>
      <c r="AL479" s="45"/>
      <c r="AM479" s="45"/>
      <c r="AN479" s="95">
        <v>46569</v>
      </c>
      <c r="AO479" s="95"/>
      <c r="AP479" s="95"/>
      <c r="AQ479" s="95"/>
      <c r="AR479" s="117"/>
      <c r="AS479" s="117"/>
      <c r="AT479" s="112" t="s">
        <v>2152</v>
      </c>
      <c r="AU479" s="45" t="s">
        <v>2571</v>
      </c>
      <c r="AV479" s="116"/>
      <c r="AW479" s="96" t="s">
        <v>2539</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hidden="1" customHeight="1" thickBot="1" x14ac:dyDescent="0.4">
      <c r="A480" s="96">
        <f t="shared" si="8"/>
        <v>475</v>
      </c>
      <c r="B480" s="122">
        <v>2025</v>
      </c>
      <c r="C480" s="122" t="s">
        <v>605</v>
      </c>
      <c r="D480" s="122" t="s">
        <v>1021</v>
      </c>
      <c r="E480" s="140" t="s">
        <v>1755</v>
      </c>
      <c r="F480" s="122" t="s">
        <v>576</v>
      </c>
      <c r="G480" s="122" t="s">
        <v>596</v>
      </c>
      <c r="H480" s="125" t="s">
        <v>1257</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1796</v>
      </c>
      <c r="W480" s="127"/>
      <c r="X480" s="127" t="s">
        <v>1436</v>
      </c>
      <c r="Y480" s="123" t="s">
        <v>2508</v>
      </c>
      <c r="Z480" s="128"/>
      <c r="AA480" s="129"/>
      <c r="AB480" s="125" t="s">
        <v>1481</v>
      </c>
      <c r="AC480" s="129" t="s">
        <v>2350</v>
      </c>
      <c r="AD480" s="130">
        <v>46386</v>
      </c>
      <c r="AE480" s="129" t="s">
        <v>1761</v>
      </c>
      <c r="AF480" s="125" t="s">
        <v>1548</v>
      </c>
      <c r="AG480" s="125" t="s">
        <v>2280</v>
      </c>
      <c r="AH480" s="125"/>
      <c r="AI480" s="125"/>
      <c r="AJ480" s="128"/>
      <c r="AK480" s="125"/>
      <c r="AL480" s="125"/>
      <c r="AM480" s="125"/>
      <c r="AN480" s="128">
        <v>46539</v>
      </c>
      <c r="AO480" s="128"/>
      <c r="AP480" s="128"/>
      <c r="AQ480" s="128"/>
      <c r="AR480" s="131"/>
      <c r="AS480" s="131"/>
      <c r="AT480" s="124" t="s">
        <v>1771</v>
      </c>
      <c r="AU480" s="124" t="s">
        <v>2573</v>
      </c>
      <c r="AV480" s="130"/>
      <c r="AW480" s="129" t="s">
        <v>2307</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hidden="1" customHeight="1" thickBot="1" x14ac:dyDescent="0.4">
      <c r="A481" s="96">
        <f t="shared" si="8"/>
        <v>476</v>
      </c>
      <c r="B481" s="96">
        <v>2025</v>
      </c>
      <c r="C481" s="96" t="s">
        <v>605</v>
      </c>
      <c r="D481" s="96" t="s">
        <v>1021</v>
      </c>
      <c r="E481" s="97" t="s">
        <v>1667</v>
      </c>
      <c r="F481" s="96" t="s">
        <v>576</v>
      </c>
      <c r="G481" s="96" t="s">
        <v>596</v>
      </c>
      <c r="H481" s="96" t="s">
        <v>1257</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1796</v>
      </c>
      <c r="W481" s="114"/>
      <c r="X481" s="114" t="s">
        <v>1436</v>
      </c>
      <c r="Y481" s="111" t="s">
        <v>2507</v>
      </c>
      <c r="Z481" s="95"/>
      <c r="AA481" s="115"/>
      <c r="AB481" s="45" t="s">
        <v>1482</v>
      </c>
      <c r="AC481" s="45" t="s">
        <v>2650</v>
      </c>
      <c r="AD481" s="116">
        <v>46266</v>
      </c>
      <c r="AE481" s="45" t="s">
        <v>2648</v>
      </c>
      <c r="AF481" s="45" t="s">
        <v>1548</v>
      </c>
      <c r="AG481" s="45" t="s">
        <v>2283</v>
      </c>
      <c r="AH481" s="45"/>
      <c r="AI481" s="45"/>
      <c r="AJ481" s="95"/>
      <c r="AK481" s="45"/>
      <c r="AL481" s="45"/>
      <c r="AM481" s="45"/>
      <c r="AN481" s="95">
        <v>46244</v>
      </c>
      <c r="AO481" s="95">
        <v>46266</v>
      </c>
      <c r="AP481" s="95"/>
      <c r="AQ481" s="95"/>
      <c r="AR481" s="117"/>
      <c r="AS481" s="117"/>
      <c r="AT481" s="136" t="s">
        <v>1770</v>
      </c>
      <c r="AU481" s="136" t="s">
        <v>2649</v>
      </c>
      <c r="AV481" s="116"/>
      <c r="AW481" s="139" t="s">
        <v>1630</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hidden="1" customHeight="1" thickBot="1" x14ac:dyDescent="0.4">
      <c r="A482" s="96">
        <f t="shared" si="8"/>
        <v>477</v>
      </c>
      <c r="B482" s="123">
        <v>2023</v>
      </c>
      <c r="C482" s="122" t="s">
        <v>605</v>
      </c>
      <c r="D482" s="122" t="s">
        <v>1021</v>
      </c>
      <c r="E482" s="124" t="s">
        <v>1669</v>
      </c>
      <c r="F482" s="122" t="s">
        <v>576</v>
      </c>
      <c r="G482" s="122" t="s">
        <v>596</v>
      </c>
      <c r="H482" s="125" t="s">
        <v>1257</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1816</v>
      </c>
      <c r="U482" s="126" t="s">
        <v>1593</v>
      </c>
      <c r="V482" s="126" t="s">
        <v>1796</v>
      </c>
      <c r="W482" s="127"/>
      <c r="X482" s="127" t="s">
        <v>1714</v>
      </c>
      <c r="Y482" s="123" t="s">
        <v>2505</v>
      </c>
      <c r="Z482" s="131">
        <v>46895</v>
      </c>
      <c r="AA482" s="129">
        <v>0</v>
      </c>
      <c r="AB482" s="125" t="s">
        <v>1490</v>
      </c>
      <c r="AC482" s="132" t="s">
        <v>2298</v>
      </c>
      <c r="AD482" s="131">
        <v>46895</v>
      </c>
      <c r="AE482" s="137" t="s">
        <v>1490</v>
      </c>
      <c r="AF482" s="125" t="s">
        <v>534</v>
      </c>
      <c r="AG482" s="125" t="s">
        <v>2296</v>
      </c>
      <c r="AH482" s="125"/>
      <c r="AI482" s="125"/>
      <c r="AJ482" s="128"/>
      <c r="AK482" s="125"/>
      <c r="AL482" s="125"/>
      <c r="AM482" s="125"/>
      <c r="AN482" s="128">
        <v>46024</v>
      </c>
      <c r="AO482" s="128">
        <v>46100</v>
      </c>
      <c r="AP482" s="128">
        <v>46168</v>
      </c>
      <c r="AQ482" s="128">
        <v>46175</v>
      </c>
      <c r="AR482" s="131">
        <v>46895</v>
      </c>
      <c r="AS482" s="131">
        <v>46895</v>
      </c>
      <c r="AT482" s="135" t="s">
        <v>2584</v>
      </c>
      <c r="AU482" s="137" t="s">
        <v>2167</v>
      </c>
      <c r="AV482" s="130"/>
      <c r="AW482" s="129" t="s">
        <v>1671</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hidden="1" customHeight="1" thickBot="1" x14ac:dyDescent="0.4">
      <c r="A483" s="96">
        <f t="shared" si="8"/>
        <v>478</v>
      </c>
      <c r="B483" s="96">
        <v>2025</v>
      </c>
      <c r="C483" s="96" t="s">
        <v>605</v>
      </c>
      <c r="D483" s="96" t="s">
        <v>1021</v>
      </c>
      <c r="E483" s="182" t="s">
        <v>2058</v>
      </c>
      <c r="F483" s="96" t="s">
        <v>576</v>
      </c>
      <c r="G483" s="96" t="s">
        <v>596</v>
      </c>
      <c r="H483" s="96" t="s">
        <v>1257</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2059</v>
      </c>
      <c r="U483" s="113" t="s">
        <v>594</v>
      </c>
      <c r="V483" s="113" t="s">
        <v>1796</v>
      </c>
      <c r="W483" s="114"/>
      <c r="X483" s="114" t="s">
        <v>1437</v>
      </c>
      <c r="Y483" s="111" t="s">
        <v>2505</v>
      </c>
      <c r="Z483" s="95"/>
      <c r="AA483" s="115">
        <v>3</v>
      </c>
      <c r="AB483" s="45" t="s">
        <v>1529</v>
      </c>
      <c r="AC483" s="45" t="s">
        <v>2305</v>
      </c>
      <c r="AD483" s="116">
        <v>46325</v>
      </c>
      <c r="AE483" s="112" t="s">
        <v>1978</v>
      </c>
      <c r="AF483" s="45" t="s">
        <v>1541</v>
      </c>
      <c r="AG483" s="45"/>
      <c r="AH483" s="45"/>
      <c r="AI483" s="45"/>
      <c r="AJ483" s="95"/>
      <c r="AK483" s="45"/>
      <c r="AL483" s="45"/>
      <c r="AM483" s="45"/>
      <c r="AN483" s="95">
        <v>46073</v>
      </c>
      <c r="AO483" s="95">
        <v>46094</v>
      </c>
      <c r="AP483" s="95">
        <v>46140</v>
      </c>
      <c r="AQ483" s="95">
        <v>46146</v>
      </c>
      <c r="AR483" s="117">
        <v>46686</v>
      </c>
      <c r="AS483" s="117">
        <v>46686</v>
      </c>
      <c r="AT483" s="192" t="s">
        <v>2591</v>
      </c>
      <c r="AU483" s="45" t="s">
        <v>2266</v>
      </c>
      <c r="AV483" s="116"/>
      <c r="AW483" s="96" t="s">
        <v>1914</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75" hidden="1" thickBot="1" x14ac:dyDescent="0.4">
      <c r="A484" s="96">
        <f t="shared" si="8"/>
        <v>479</v>
      </c>
      <c r="B484" s="123">
        <v>2023</v>
      </c>
      <c r="C484" s="122" t="s">
        <v>605</v>
      </c>
      <c r="D484" s="122" t="s">
        <v>1021</v>
      </c>
      <c r="E484" s="124" t="s">
        <v>1846</v>
      </c>
      <c r="F484" s="122" t="s">
        <v>44</v>
      </c>
      <c r="G484" s="122" t="s">
        <v>448</v>
      </c>
      <c r="H484" s="125" t="s">
        <v>1263</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1615</v>
      </c>
      <c r="U484" s="126" t="s">
        <v>1592</v>
      </c>
      <c r="V484" s="126"/>
      <c r="W484" s="127">
        <v>15</v>
      </c>
      <c r="X484" s="127" t="s">
        <v>1714</v>
      </c>
      <c r="Y484" s="123" t="s">
        <v>2505</v>
      </c>
      <c r="Z484" s="128">
        <v>46356</v>
      </c>
      <c r="AA484" s="129">
        <v>53</v>
      </c>
      <c r="AB484" s="125" t="s">
        <v>1490</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1982</v>
      </c>
      <c r="AU484" s="132" t="s">
        <v>1887</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6" hidden="1" thickBot="1" x14ac:dyDescent="0.4">
      <c r="A485" s="96">
        <f t="shared" si="8"/>
        <v>480</v>
      </c>
      <c r="B485" s="111">
        <v>2023</v>
      </c>
      <c r="C485" s="96" t="s">
        <v>605</v>
      </c>
      <c r="D485" s="96" t="s">
        <v>1021</v>
      </c>
      <c r="E485" s="112" t="s">
        <v>1847</v>
      </c>
      <c r="F485" s="96" t="s">
        <v>44</v>
      </c>
      <c r="G485" s="96" t="s">
        <v>448</v>
      </c>
      <c r="H485" s="45" t="s">
        <v>1263</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1615</v>
      </c>
      <c r="U485" s="113" t="s">
        <v>1592</v>
      </c>
      <c r="V485" s="113"/>
      <c r="W485" s="114">
        <v>15</v>
      </c>
      <c r="X485" s="114" t="s">
        <v>1714</v>
      </c>
      <c r="Y485" s="111" t="s">
        <v>2505</v>
      </c>
      <c r="Z485" s="95">
        <v>46476</v>
      </c>
      <c r="AA485" s="115">
        <v>25</v>
      </c>
      <c r="AB485" s="45" t="s">
        <v>1490</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2258</v>
      </c>
      <c r="AU485" s="118" t="s">
        <v>1886</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6" hidden="1" thickBot="1" x14ac:dyDescent="0.4">
      <c r="A486" s="96">
        <f t="shared" si="8"/>
        <v>481</v>
      </c>
      <c r="B486" s="123">
        <v>2023</v>
      </c>
      <c r="C486" s="122" t="s">
        <v>605</v>
      </c>
      <c r="D486" s="122" t="s">
        <v>1021</v>
      </c>
      <c r="E486" s="124" t="s">
        <v>1848</v>
      </c>
      <c r="F486" s="122" t="s">
        <v>44</v>
      </c>
      <c r="G486" s="122" t="s">
        <v>448</v>
      </c>
      <c r="H486" s="125" t="s">
        <v>1263</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1615</v>
      </c>
      <c r="U486" s="126" t="s">
        <v>1592</v>
      </c>
      <c r="V486" s="126"/>
      <c r="W486" s="127">
        <v>15</v>
      </c>
      <c r="X486" s="127" t="s">
        <v>1714</v>
      </c>
      <c r="Y486" s="123" t="s">
        <v>2505</v>
      </c>
      <c r="Z486" s="128">
        <v>46568</v>
      </c>
      <c r="AA486" s="129">
        <v>15</v>
      </c>
      <c r="AB486" s="125" t="s">
        <v>1490</v>
      </c>
      <c r="AC486" s="125"/>
      <c r="AD486" s="130"/>
      <c r="AE486" s="124"/>
      <c r="AF486" s="125" t="s">
        <v>652</v>
      </c>
      <c r="AG486" s="125" t="s">
        <v>474</v>
      </c>
      <c r="AH486" s="125" t="s">
        <v>988</v>
      </c>
      <c r="AI486" s="125"/>
      <c r="AJ486" s="128"/>
      <c r="AK486" s="125" t="s">
        <v>1093</v>
      </c>
      <c r="AL486" s="125" t="s">
        <v>1559</v>
      </c>
      <c r="AM486" s="125"/>
      <c r="AN486" s="128">
        <v>45583</v>
      </c>
      <c r="AO486" s="128">
        <v>45975</v>
      </c>
      <c r="AP486" s="128">
        <v>45770</v>
      </c>
      <c r="AQ486" s="128">
        <v>46055</v>
      </c>
      <c r="AR486" s="131">
        <v>46272</v>
      </c>
      <c r="AS486" s="131">
        <v>46568</v>
      </c>
      <c r="AT486" s="124" t="s">
        <v>2259</v>
      </c>
      <c r="AU486" s="132" t="s">
        <v>1908</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hidden="1" customHeight="1" thickBot="1" x14ac:dyDescent="0.4">
      <c r="A487" s="96">
        <f t="shared" si="8"/>
        <v>482</v>
      </c>
      <c r="B487" s="111">
        <v>2023</v>
      </c>
      <c r="C487" s="96" t="s">
        <v>605</v>
      </c>
      <c r="D487" s="96" t="s">
        <v>1021</v>
      </c>
      <c r="E487" s="112" t="s">
        <v>1849</v>
      </c>
      <c r="F487" s="96" t="s">
        <v>44</v>
      </c>
      <c r="G487" s="96" t="s">
        <v>448</v>
      </c>
      <c r="H487" s="45" t="s">
        <v>1263</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1616</v>
      </c>
      <c r="U487" s="113" t="s">
        <v>1592</v>
      </c>
      <c r="V487" s="113"/>
      <c r="W487" s="114">
        <v>15</v>
      </c>
      <c r="X487" s="114" t="s">
        <v>1714</v>
      </c>
      <c r="Y487" s="111" t="s">
        <v>2505</v>
      </c>
      <c r="Z487" s="95">
        <v>46477</v>
      </c>
      <c r="AA487" s="115">
        <v>38.83</v>
      </c>
      <c r="AB487" s="45" t="s">
        <v>1490</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2260</v>
      </c>
      <c r="AU487" s="45" t="s">
        <v>1415</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hidden="1" customHeight="1" thickBot="1" x14ac:dyDescent="0.4">
      <c r="A488" s="96">
        <f t="shared" si="8"/>
        <v>483</v>
      </c>
      <c r="B488" s="123">
        <v>2023</v>
      </c>
      <c r="C488" s="122" t="s">
        <v>605</v>
      </c>
      <c r="D488" s="122" t="s">
        <v>1021</v>
      </c>
      <c r="E488" s="124" t="s">
        <v>1850</v>
      </c>
      <c r="F488" s="122" t="s">
        <v>44</v>
      </c>
      <c r="G488" s="122" t="s">
        <v>448</v>
      </c>
      <c r="H488" s="125" t="s">
        <v>1263</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1616</v>
      </c>
      <c r="U488" s="126" t="s">
        <v>1592</v>
      </c>
      <c r="V488" s="126"/>
      <c r="W488" s="127">
        <v>15</v>
      </c>
      <c r="X488" s="127" t="s">
        <v>1714</v>
      </c>
      <c r="Y488" s="123" t="s">
        <v>2505</v>
      </c>
      <c r="Z488" s="128">
        <v>46477</v>
      </c>
      <c r="AA488" s="129">
        <v>31.12</v>
      </c>
      <c r="AB488" s="125" t="s">
        <v>1490</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2261</v>
      </c>
      <c r="AU488" s="125" t="s">
        <v>1414</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hidden="1" customHeight="1" thickBot="1" x14ac:dyDescent="0.4">
      <c r="A489" s="96">
        <f t="shared" si="8"/>
        <v>484</v>
      </c>
      <c r="B489" s="111">
        <v>2023</v>
      </c>
      <c r="C489" s="96" t="s">
        <v>605</v>
      </c>
      <c r="D489" s="96" t="s">
        <v>1021</v>
      </c>
      <c r="E489" s="112" t="s">
        <v>1851</v>
      </c>
      <c r="F489" s="96" t="s">
        <v>44</v>
      </c>
      <c r="G489" s="96" t="s">
        <v>448</v>
      </c>
      <c r="H489" s="45" t="s">
        <v>1263</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1616</v>
      </c>
      <c r="U489" s="113" t="s">
        <v>1592</v>
      </c>
      <c r="V489" s="113"/>
      <c r="W489" s="114">
        <v>15</v>
      </c>
      <c r="X489" s="114" t="s">
        <v>1714</v>
      </c>
      <c r="Y489" s="111" t="s">
        <v>2505</v>
      </c>
      <c r="Z489" s="95">
        <v>46477</v>
      </c>
      <c r="AA489" s="115">
        <v>36.729999999999997</v>
      </c>
      <c r="AB489" s="45" t="s">
        <v>1490</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2262</v>
      </c>
      <c r="AU489" s="45" t="s">
        <v>1413</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hidden="1" customHeight="1" thickBot="1" x14ac:dyDescent="0.4">
      <c r="A490" s="96">
        <f t="shared" si="8"/>
        <v>485</v>
      </c>
      <c r="B490" s="122">
        <v>2026</v>
      </c>
      <c r="C490" s="36" t="s">
        <v>605</v>
      </c>
      <c r="D490" s="36" t="s">
        <v>1021</v>
      </c>
      <c r="E490" s="140" t="s">
        <v>2094</v>
      </c>
      <c r="F490" s="122" t="s">
        <v>44</v>
      </c>
      <c r="G490" s="125" t="s">
        <v>448</v>
      </c>
      <c r="H490" s="122" t="s">
        <v>1263</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1583</v>
      </c>
      <c r="V490" s="126"/>
      <c r="W490" s="127"/>
      <c r="X490" s="127" t="s">
        <v>1437</v>
      </c>
      <c r="Y490" s="123" t="s">
        <v>2508</v>
      </c>
      <c r="Z490" s="128">
        <v>46265</v>
      </c>
      <c r="AA490" s="129"/>
      <c r="AB490" s="125" t="s">
        <v>1475</v>
      </c>
      <c r="AC490" s="125" t="s">
        <v>2172</v>
      </c>
      <c r="AD490" s="130">
        <v>46265</v>
      </c>
      <c r="AE490" s="124" t="s">
        <v>2174</v>
      </c>
      <c r="AF490" s="125" t="s">
        <v>2118</v>
      </c>
      <c r="AG490" s="125" t="s">
        <v>2102</v>
      </c>
      <c r="AH490" s="125" t="s">
        <v>2006</v>
      </c>
      <c r="AI490" s="195"/>
      <c r="AJ490" s="128">
        <v>46265</v>
      </c>
      <c r="AK490" s="125"/>
      <c r="AL490" s="125"/>
      <c r="AM490" s="125"/>
      <c r="AN490" s="128"/>
      <c r="AO490" s="128"/>
      <c r="AP490" s="128"/>
      <c r="AQ490" s="128"/>
      <c r="AR490" s="131"/>
      <c r="AS490" s="131"/>
      <c r="AT490" s="124" t="s">
        <v>2355</v>
      </c>
      <c r="AU490" s="132"/>
      <c r="AV490" s="130"/>
      <c r="AW490" s="129" t="s">
        <v>2103</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6" hidden="1" thickBot="1" x14ac:dyDescent="0.4">
      <c r="A491" s="96">
        <f t="shared" si="8"/>
        <v>486</v>
      </c>
      <c r="B491" s="96">
        <v>2026</v>
      </c>
      <c r="C491" s="96" t="s">
        <v>605</v>
      </c>
      <c r="D491" s="96" t="s">
        <v>1021</v>
      </c>
      <c r="E491" s="182" t="s">
        <v>2095</v>
      </c>
      <c r="F491" s="23" t="s">
        <v>44</v>
      </c>
      <c r="G491" s="96" t="s">
        <v>448</v>
      </c>
      <c r="H491" s="96" t="s">
        <v>1263</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1583</v>
      </c>
      <c r="V491" s="113"/>
      <c r="W491" s="114"/>
      <c r="X491" s="114" t="s">
        <v>1437</v>
      </c>
      <c r="Y491" s="111" t="s">
        <v>2508</v>
      </c>
      <c r="Z491" s="95">
        <v>46265</v>
      </c>
      <c r="AA491" s="115"/>
      <c r="AB491" s="45" t="s">
        <v>1475</v>
      </c>
      <c r="AC491" s="45" t="s">
        <v>2173</v>
      </c>
      <c r="AD491" s="116">
        <v>46265</v>
      </c>
      <c r="AE491" s="112" t="s">
        <v>2174</v>
      </c>
      <c r="AF491" s="45" t="s">
        <v>2117</v>
      </c>
      <c r="AG491" s="45" t="s">
        <v>2101</v>
      </c>
      <c r="AH491" s="45" t="s">
        <v>2006</v>
      </c>
      <c r="AI491" s="45"/>
      <c r="AJ491" s="95">
        <v>46265</v>
      </c>
      <c r="AK491" s="45"/>
      <c r="AL491" s="45"/>
      <c r="AM491" s="45"/>
      <c r="AN491" s="95"/>
      <c r="AO491" s="95"/>
      <c r="AP491" s="95"/>
      <c r="AQ491" s="95"/>
      <c r="AR491" s="117"/>
      <c r="AS491" s="117"/>
      <c r="AT491" s="112" t="s">
        <v>2354</v>
      </c>
      <c r="AU491" s="45"/>
      <c r="AV491" s="116"/>
      <c r="AW491" s="115" t="s">
        <v>2104</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6" hidden="1" thickBot="1" x14ac:dyDescent="0.4">
      <c r="A492" s="96">
        <f t="shared" si="8"/>
        <v>487</v>
      </c>
      <c r="B492" s="122">
        <v>2026</v>
      </c>
      <c r="C492" s="122" t="s">
        <v>605</v>
      </c>
      <c r="D492" s="122" t="s">
        <v>1021</v>
      </c>
      <c r="E492" s="140" t="s">
        <v>2096</v>
      </c>
      <c r="F492" s="122" t="s">
        <v>44</v>
      </c>
      <c r="G492" s="125" t="s">
        <v>448</v>
      </c>
      <c r="H492" s="122" t="s">
        <v>1263</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1583</v>
      </c>
      <c r="V492" s="126"/>
      <c r="W492" s="127"/>
      <c r="X492" s="127" t="s">
        <v>1437</v>
      </c>
      <c r="Y492" s="123" t="s">
        <v>2508</v>
      </c>
      <c r="Z492" s="128">
        <v>46265</v>
      </c>
      <c r="AA492" s="129"/>
      <c r="AB492" s="125" t="s">
        <v>1475</v>
      </c>
      <c r="AC492" s="125" t="s">
        <v>2173</v>
      </c>
      <c r="AD492" s="130">
        <v>46265</v>
      </c>
      <c r="AE492" s="124" t="s">
        <v>2174</v>
      </c>
      <c r="AF492" s="125" t="s">
        <v>2119</v>
      </c>
      <c r="AG492" s="125" t="s">
        <v>2100</v>
      </c>
      <c r="AH492" s="125" t="s">
        <v>2006</v>
      </c>
      <c r="AI492" s="125"/>
      <c r="AJ492" s="128">
        <v>46265</v>
      </c>
      <c r="AK492" s="125"/>
      <c r="AL492" s="125"/>
      <c r="AM492" s="125"/>
      <c r="AN492" s="128"/>
      <c r="AO492" s="128"/>
      <c r="AP492" s="128"/>
      <c r="AQ492" s="128"/>
      <c r="AR492" s="131"/>
      <c r="AS492" s="131"/>
      <c r="AT492" s="124" t="s">
        <v>2354</v>
      </c>
      <c r="AU492" s="132"/>
      <c r="AV492" s="130"/>
      <c r="AW492" s="129" t="s">
        <v>2105</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hidden="1" customHeight="1" thickBot="1" x14ac:dyDescent="0.4">
      <c r="A493" s="96">
        <f t="shared" si="8"/>
        <v>488</v>
      </c>
      <c r="B493" s="96">
        <v>2026</v>
      </c>
      <c r="C493" s="23" t="s">
        <v>605</v>
      </c>
      <c r="D493" s="23" t="s">
        <v>1021</v>
      </c>
      <c r="E493" s="97" t="s">
        <v>2097</v>
      </c>
      <c r="F493" s="23" t="s">
        <v>44</v>
      </c>
      <c r="G493" s="45" t="s">
        <v>448</v>
      </c>
      <c r="H493" s="96" t="s">
        <v>1263</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1583</v>
      </c>
      <c r="V493" s="113"/>
      <c r="W493" s="114"/>
      <c r="X493" s="114" t="s">
        <v>1437</v>
      </c>
      <c r="Y493" s="111" t="s">
        <v>2508</v>
      </c>
      <c r="Z493" s="95">
        <v>46265</v>
      </c>
      <c r="AA493" s="115"/>
      <c r="AB493" s="45" t="s">
        <v>1475</v>
      </c>
      <c r="AC493" s="45" t="s">
        <v>2173</v>
      </c>
      <c r="AD493" s="116">
        <v>46265</v>
      </c>
      <c r="AE493" s="112" t="s">
        <v>2174</v>
      </c>
      <c r="AF493" s="45" t="s">
        <v>2120</v>
      </c>
      <c r="AG493" s="45" t="s">
        <v>2099</v>
      </c>
      <c r="AH493" s="45" t="s">
        <v>2006</v>
      </c>
      <c r="AI493" s="45"/>
      <c r="AJ493" s="95">
        <v>46265</v>
      </c>
      <c r="AK493" s="45"/>
      <c r="AL493" s="45"/>
      <c r="AM493" s="45"/>
      <c r="AN493" s="95"/>
      <c r="AO493" s="95"/>
      <c r="AP493" s="95"/>
      <c r="AQ493" s="95"/>
      <c r="AR493" s="117"/>
      <c r="AS493" s="117"/>
      <c r="AT493" s="112" t="s">
        <v>2354</v>
      </c>
      <c r="AU493" s="118"/>
      <c r="AV493" s="116"/>
      <c r="AW493" s="115" t="s">
        <v>2106</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customHeight="1" thickBot="1" x14ac:dyDescent="0.4">
      <c r="A494" s="96">
        <f t="shared" si="8"/>
        <v>489</v>
      </c>
      <c r="B494" s="123">
        <v>2023</v>
      </c>
      <c r="C494" s="122" t="s">
        <v>605</v>
      </c>
      <c r="D494" s="122" t="s">
        <v>1021</v>
      </c>
      <c r="E494" s="124" t="s">
        <v>1402</v>
      </c>
      <c r="F494" s="122" t="s">
        <v>51</v>
      </c>
      <c r="G494" s="122" t="s">
        <v>516</v>
      </c>
      <c r="H494" s="125" t="s">
        <v>1258</v>
      </c>
      <c r="I494" s="122" t="s">
        <v>1254</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1614</v>
      </c>
      <c r="U494" s="126" t="s">
        <v>1596</v>
      </c>
      <c r="V494" s="126" t="s">
        <v>1796</v>
      </c>
      <c r="W494" s="127">
        <v>59</v>
      </c>
      <c r="X494" s="127" t="s">
        <v>1714</v>
      </c>
      <c r="Y494" s="123" t="s">
        <v>2505</v>
      </c>
      <c r="Z494" s="128">
        <v>47744</v>
      </c>
      <c r="AA494" s="129"/>
      <c r="AB494" s="125"/>
      <c r="AC494" s="125"/>
      <c r="AD494" s="130"/>
      <c r="AE494" s="124" t="s">
        <v>1822</v>
      </c>
      <c r="AF494" s="125" t="s">
        <v>992</v>
      </c>
      <c r="AG494" s="125" t="s">
        <v>2320</v>
      </c>
      <c r="AH494" s="125" t="s">
        <v>988</v>
      </c>
      <c r="AI494" s="125"/>
      <c r="AJ494" s="128"/>
      <c r="AK494" s="125" t="s">
        <v>1203</v>
      </c>
      <c r="AL494" s="125"/>
      <c r="AM494" s="125"/>
      <c r="AN494" s="128">
        <v>45860</v>
      </c>
      <c r="AO494" s="128">
        <v>45938</v>
      </c>
      <c r="AP494" s="128">
        <v>45953</v>
      </c>
      <c r="AQ494" s="128">
        <v>45974</v>
      </c>
      <c r="AR494" s="131">
        <v>47744</v>
      </c>
      <c r="AS494" s="131">
        <v>47744</v>
      </c>
      <c r="AT494" s="124" t="s">
        <v>2736</v>
      </c>
      <c r="AU494" s="196" t="s">
        <v>2169</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6" thickBot="1" x14ac:dyDescent="0.4">
      <c r="A495" s="96">
        <f t="shared" si="8"/>
        <v>490</v>
      </c>
      <c r="B495" s="111">
        <v>2023</v>
      </c>
      <c r="C495" s="96" t="s">
        <v>610</v>
      </c>
      <c r="D495" s="96" t="s">
        <v>1021</v>
      </c>
      <c r="E495" s="112" t="s">
        <v>2161</v>
      </c>
      <c r="F495" s="96" t="s">
        <v>51</v>
      </c>
      <c r="G495" s="96" t="s">
        <v>516</v>
      </c>
      <c r="H495" s="45" t="s">
        <v>1258</v>
      </c>
      <c r="I495" s="96" t="s">
        <v>1254</v>
      </c>
      <c r="J495" s="96" t="s">
        <v>401</v>
      </c>
      <c r="K495" s="23"/>
      <c r="L495" s="23">
        <v>16084250</v>
      </c>
      <c r="M495" s="23">
        <v>16084250</v>
      </c>
      <c r="N495" s="23"/>
      <c r="O495" s="23"/>
      <c r="P495" s="23"/>
      <c r="Q495" s="25">
        <f>SUM(PAC!$M495:$P495)</f>
        <v>16084250</v>
      </c>
      <c r="R495" s="25"/>
      <c r="S495" s="25">
        <f>IF(PAC!$R495&gt;0,PAC!$R495,PAC!$Q495)</f>
        <v>16084250</v>
      </c>
      <c r="T495" s="25"/>
      <c r="U495" s="113" t="s">
        <v>1590</v>
      </c>
      <c r="V495" s="113"/>
      <c r="W495" s="114">
        <v>19</v>
      </c>
      <c r="X495" s="114" t="s">
        <v>1437</v>
      </c>
      <c r="Y495" s="111" t="s">
        <v>2508</v>
      </c>
      <c r="Z495" s="95"/>
      <c r="AA495" s="115"/>
      <c r="AB495" s="45" t="s">
        <v>1477</v>
      </c>
      <c r="AC495" s="45" t="s">
        <v>2318</v>
      </c>
      <c r="AD495" s="116"/>
      <c r="AE495" s="112" t="s">
        <v>1400</v>
      </c>
      <c r="AF495" s="45" t="s">
        <v>640</v>
      </c>
      <c r="AG495" s="45" t="s">
        <v>712</v>
      </c>
      <c r="AH495" s="45" t="s">
        <v>2006</v>
      </c>
      <c r="AI495" s="45" t="s">
        <v>996</v>
      </c>
      <c r="AJ495" s="95">
        <v>46748</v>
      </c>
      <c r="AK495" s="45" t="s">
        <v>1202</v>
      </c>
      <c r="AL495" s="45"/>
      <c r="AM495" s="45"/>
      <c r="AN495" s="95">
        <v>46225</v>
      </c>
      <c r="AO495" s="95"/>
      <c r="AP495" s="95"/>
      <c r="AQ495" s="95"/>
      <c r="AR495" s="117"/>
      <c r="AS495" s="117"/>
      <c r="AT495" s="112" t="s">
        <v>2263</v>
      </c>
      <c r="AU495" s="45" t="s">
        <v>2264</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5" x14ac:dyDescent="0.35">
      <c r="A496" s="96">
        <f t="shared" si="8"/>
        <v>491</v>
      </c>
      <c r="B496" s="122">
        <v>2025</v>
      </c>
      <c r="C496" s="122" t="s">
        <v>605</v>
      </c>
      <c r="D496" s="122" t="s">
        <v>1021</v>
      </c>
      <c r="E496" s="140" t="s">
        <v>1992</v>
      </c>
      <c r="F496" s="125" t="s">
        <v>51</v>
      </c>
      <c r="G496" s="125" t="s">
        <v>516</v>
      </c>
      <c r="H496" s="122" t="s">
        <v>1258</v>
      </c>
      <c r="I496" s="122" t="s">
        <v>1254</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1585</v>
      </c>
      <c r="V496" s="126" t="s">
        <v>1796</v>
      </c>
      <c r="W496" s="127">
        <v>36</v>
      </c>
      <c r="X496" s="127" t="s">
        <v>1436</v>
      </c>
      <c r="Y496" s="123" t="s">
        <v>2507</v>
      </c>
      <c r="Z496" s="128"/>
      <c r="AA496" s="129"/>
      <c r="AB496" s="125" t="s">
        <v>1482</v>
      </c>
      <c r="AC496" s="125" t="s">
        <v>2316</v>
      </c>
      <c r="AD496" s="130"/>
      <c r="AE496" s="124" t="s">
        <v>1993</v>
      </c>
      <c r="AF496" s="125" t="s">
        <v>1994</v>
      </c>
      <c r="AG496" s="125" t="s">
        <v>1889</v>
      </c>
      <c r="AH496" s="125" t="s">
        <v>2006</v>
      </c>
      <c r="AI496" s="125"/>
      <c r="AJ496" s="128"/>
      <c r="AK496" s="125"/>
      <c r="AL496" s="125"/>
      <c r="AM496" s="125"/>
      <c r="AN496" s="128">
        <v>46163</v>
      </c>
      <c r="AO496" s="128">
        <v>46245</v>
      </c>
      <c r="AP496" s="128"/>
      <c r="AQ496" s="128"/>
      <c r="AR496" s="131"/>
      <c r="AS496" s="131"/>
      <c r="AT496" s="124" t="s">
        <v>2487</v>
      </c>
      <c r="AU496" s="132" t="s">
        <v>2317</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hidden="1" customHeight="1" thickBot="1" x14ac:dyDescent="0.35">
      <c r="A497" s="96">
        <f t="shared" si="8"/>
        <v>492</v>
      </c>
      <c r="B497" s="96">
        <v>2023</v>
      </c>
      <c r="C497" s="96" t="s">
        <v>605</v>
      </c>
      <c r="D497" s="96" t="s">
        <v>1021</v>
      </c>
      <c r="E497" s="97" t="s">
        <v>2731</v>
      </c>
      <c r="F497" s="45" t="s">
        <v>53</v>
      </c>
      <c r="G497" s="45" t="s">
        <v>503</v>
      </c>
      <c r="H497" s="96" t="s">
        <v>1258</v>
      </c>
      <c r="I497" s="96" t="s">
        <v>1252</v>
      </c>
      <c r="J497" s="96" t="s">
        <v>361</v>
      </c>
      <c r="K497" s="23"/>
      <c r="L497" s="23"/>
      <c r="M497" s="23">
        <v>2479018.11</v>
      </c>
      <c r="N497" s="23"/>
      <c r="O497" s="23"/>
      <c r="P497" s="23"/>
      <c r="Q497" s="25">
        <f>SUM(PAC!$M497:$P497)</f>
        <v>2479018.11</v>
      </c>
      <c r="R497" s="25"/>
      <c r="S497" s="25">
        <f>IF(PAC!$R497&gt;0,PAC!$R497,PAC!$Q497)</f>
        <v>2479018.11</v>
      </c>
      <c r="T497" s="25"/>
      <c r="U497" s="113" t="s">
        <v>1586</v>
      </c>
      <c r="V497" s="113" t="s">
        <v>1796</v>
      </c>
      <c r="W497" s="114">
        <v>9</v>
      </c>
      <c r="X497" s="114" t="s">
        <v>1436</v>
      </c>
      <c r="Y497" s="111" t="s">
        <v>2507</v>
      </c>
      <c r="Z497" s="95"/>
      <c r="AA497" s="115"/>
      <c r="AB497" s="45" t="s">
        <v>1482</v>
      </c>
      <c r="AC497" s="45" t="s">
        <v>2730</v>
      </c>
      <c r="AD497" s="116">
        <v>46274</v>
      </c>
      <c r="AE497" s="112" t="s">
        <v>2734</v>
      </c>
      <c r="AF497" s="45" t="s">
        <v>2732</v>
      </c>
      <c r="AG497" s="45" t="s">
        <v>1291</v>
      </c>
      <c r="AH497" s="45"/>
      <c r="AI497" s="45"/>
      <c r="AJ497" s="95"/>
      <c r="AK497" s="45"/>
      <c r="AL497" s="45"/>
      <c r="AM497" s="45"/>
      <c r="AN497" s="95">
        <v>46248</v>
      </c>
      <c r="AO497" s="95">
        <v>46274</v>
      </c>
      <c r="AP497" s="95"/>
      <c r="AQ497" s="95"/>
      <c r="AR497" s="117"/>
      <c r="AS497" s="117"/>
      <c r="AT497" s="138" t="s">
        <v>2805</v>
      </c>
      <c r="AU497" s="118" t="s">
        <v>2733</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hidden="1" customHeight="1" thickBot="1" x14ac:dyDescent="0.35">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1513</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hidden="1" customHeight="1" thickBot="1" x14ac:dyDescent="0.35">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1513</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hidden="1" customHeight="1" thickBot="1" x14ac:dyDescent="0.35">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1513</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hidden="1" customHeight="1" thickBot="1" x14ac:dyDescent="0.35">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1513</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hidden="1" customHeight="1" thickBot="1" x14ac:dyDescent="0.35">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1513</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hidden="1" customHeight="1" thickBot="1" x14ac:dyDescent="0.35">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1513</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hidden="1" customHeight="1" thickBot="1" x14ac:dyDescent="0.35">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1513</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hidden="1" customHeight="1" thickBot="1" x14ac:dyDescent="0.35">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1513</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hidden="1" customHeight="1" thickBot="1" x14ac:dyDescent="0.35">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1513</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hidden="1" customHeight="1" thickBot="1" x14ac:dyDescent="0.35">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1513</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hidden="1" customHeight="1" thickBot="1" x14ac:dyDescent="0.35">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1513</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hidden="1" customHeight="1" thickBot="1" x14ac:dyDescent="0.35">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1513</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hidden="1" customHeight="1" thickBot="1" x14ac:dyDescent="0.35">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1513</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hidden="1" customHeight="1" thickBot="1" x14ac:dyDescent="0.35">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1513</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hidden="1" customHeight="1" thickBot="1" x14ac:dyDescent="0.35">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1513</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hidden="1" customHeight="1" thickBot="1" x14ac:dyDescent="0.35">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1513</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hidden="1" customHeight="1" thickBot="1" x14ac:dyDescent="0.35">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1513</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hidden="1" customHeight="1" thickBot="1" x14ac:dyDescent="0.35">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1513</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hidden="1" customHeight="1" thickBot="1" x14ac:dyDescent="0.35">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1513</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hidden="1" customHeight="1" thickBot="1" x14ac:dyDescent="0.35">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1513</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hidden="1" customHeight="1" thickBot="1" x14ac:dyDescent="0.35">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1513</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hidden="1" customHeight="1" thickBot="1" x14ac:dyDescent="0.35">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1513</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hidden="1" customHeight="1" thickBot="1" x14ac:dyDescent="0.35">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1513</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hidden="1" customHeight="1" thickBot="1" x14ac:dyDescent="0.35">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1513</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hidden="1" customHeight="1" thickBot="1" x14ac:dyDescent="0.35">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1513</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hidden="1" customHeight="1" thickBot="1" x14ac:dyDescent="0.35">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1513</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hidden="1" customHeight="1" thickBot="1" x14ac:dyDescent="0.35">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1513</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hidden="1" customHeight="1" thickBot="1" x14ac:dyDescent="0.35">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1513</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hidden="1" customHeight="1" thickBot="1" x14ac:dyDescent="0.35">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1513</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hidden="1" customHeight="1" thickBot="1" x14ac:dyDescent="0.35">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1513</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hidden="1" customHeight="1" thickBot="1" x14ac:dyDescent="0.35">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1513</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hidden="1" customHeight="1" thickBot="1" x14ac:dyDescent="0.35">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1513</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hidden="1" customHeight="1" thickBot="1" x14ac:dyDescent="0.35">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1513</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hidden="1" customHeight="1" thickBot="1" x14ac:dyDescent="0.35">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1513</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hidden="1" customHeight="1" thickBot="1" x14ac:dyDescent="0.35">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1513</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hidden="1" customHeight="1" thickBot="1" x14ac:dyDescent="0.35">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1513</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hidden="1" customHeight="1" thickBot="1" x14ac:dyDescent="0.35">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1513</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hidden="1" customHeight="1" thickBot="1" x14ac:dyDescent="0.35">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1513</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hidden="1" customHeight="1" thickBot="1" x14ac:dyDescent="0.35">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1513</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hidden="1" customHeight="1" thickBot="1" x14ac:dyDescent="0.35">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1513</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hidden="1" customHeight="1" thickBot="1" x14ac:dyDescent="0.35">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1513</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hidden="1" customHeight="1" thickBot="1" x14ac:dyDescent="0.35">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1513</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hidden="1" customHeight="1" thickBot="1" x14ac:dyDescent="0.35">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1513</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hidden="1" customHeight="1" thickBot="1" x14ac:dyDescent="0.35">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1513</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hidden="1" customHeight="1" thickBot="1" x14ac:dyDescent="0.35">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1513</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hidden="1" customHeight="1" thickBot="1" x14ac:dyDescent="0.35">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1513</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hidden="1" customHeight="1" thickBot="1" x14ac:dyDescent="0.35">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1513</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hidden="1" customHeight="1" thickBot="1" x14ac:dyDescent="0.35">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1513</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hidden="1" customHeight="1" thickBot="1" x14ac:dyDescent="0.35">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1513</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hidden="1" customHeight="1" thickBot="1" x14ac:dyDescent="0.35">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1513</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hidden="1" customHeight="1" thickBot="1" x14ac:dyDescent="0.35">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1513</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hidden="1" customHeight="1" thickBot="1" x14ac:dyDescent="0.35">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1513</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hidden="1" customHeight="1" thickBot="1" x14ac:dyDescent="0.35">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1513</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hidden="1" customHeight="1" thickBot="1" x14ac:dyDescent="0.35">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1513</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hidden="1" customHeight="1" thickBot="1" x14ac:dyDescent="0.35">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1513</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hidden="1" customHeight="1" thickBot="1" x14ac:dyDescent="0.35">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1513</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hidden="1" customHeight="1" thickBot="1" x14ac:dyDescent="0.35">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1513</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hidden="1" customHeight="1" thickBot="1" x14ac:dyDescent="0.35">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1513</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hidden="1" customHeight="1" thickBot="1" x14ac:dyDescent="0.35">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1513</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hidden="1" customHeight="1" thickBot="1" x14ac:dyDescent="0.35">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1513</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hidden="1" customHeight="1" thickBot="1" x14ac:dyDescent="0.35">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1513</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hidden="1" customHeight="1" thickBot="1" x14ac:dyDescent="0.35">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1513</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hidden="1" customHeight="1" thickBot="1" x14ac:dyDescent="0.35">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1513</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hidden="1" customHeight="1" thickBot="1" x14ac:dyDescent="0.35">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1513</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hidden="1" customHeight="1" thickBot="1" x14ac:dyDescent="0.35">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1513</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hidden="1" customHeight="1" thickBot="1" x14ac:dyDescent="0.35">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1513</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hidden="1" customHeight="1" thickBot="1" x14ac:dyDescent="0.35">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1513</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hidden="1" customHeight="1" thickBot="1" x14ac:dyDescent="0.35">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1513</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hidden="1" customHeight="1" thickBot="1" x14ac:dyDescent="0.35">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1513</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hidden="1" customHeight="1" thickBot="1" x14ac:dyDescent="0.35">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1513</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hidden="1" customHeight="1" thickBot="1" x14ac:dyDescent="0.35">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1513</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hidden="1" customHeight="1" thickBot="1" x14ac:dyDescent="0.35">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1513</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hidden="1" customHeight="1" thickBot="1" x14ac:dyDescent="0.35">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1513</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hidden="1" customHeight="1" thickBot="1" x14ac:dyDescent="0.35">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1513</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hidden="1" customHeight="1" thickBot="1" x14ac:dyDescent="0.35">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1513</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hidden="1" customHeight="1" thickBot="1" x14ac:dyDescent="0.35">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1513</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hidden="1" customHeight="1" thickBot="1" x14ac:dyDescent="0.35">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1513</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hidden="1" customHeight="1" thickBot="1" x14ac:dyDescent="0.35">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1513</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hidden="1" customHeight="1" thickBot="1" x14ac:dyDescent="0.35">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1513</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hidden="1" customHeight="1" thickBot="1" x14ac:dyDescent="0.35">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1513</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hidden="1" customHeight="1" thickBot="1" x14ac:dyDescent="0.35">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1513</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hidden="1" customHeight="1" thickBot="1" x14ac:dyDescent="0.35">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1513</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hidden="1" customHeight="1" thickBot="1" x14ac:dyDescent="0.35">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1513</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hidden="1" customHeight="1" thickBot="1" x14ac:dyDescent="0.45">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1309</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x14ac:dyDescent="0.4">
      <c r="K582" s="103"/>
      <c r="N582" s="103"/>
      <c r="P582" s="103"/>
      <c r="Q582" s="103"/>
      <c r="AT582" s="82"/>
      <c r="BP582" s="66"/>
      <c r="BQ582" s="66"/>
      <c r="BR582" s="66"/>
    </row>
    <row r="583" spans="1:70" x14ac:dyDescent="0.4">
      <c r="K583" s="103"/>
      <c r="N583" s="103"/>
      <c r="P583" s="103"/>
      <c r="AT583" s="82"/>
      <c r="BP583" s="66"/>
      <c r="BQ583" s="66"/>
      <c r="BR583" s="66"/>
    </row>
    <row r="584" spans="1:70" x14ac:dyDescent="0.4">
      <c r="AT584" s="82"/>
      <c r="BP584" s="66"/>
      <c r="BQ584" s="66"/>
      <c r="BR584" s="66"/>
    </row>
    <row r="585" spans="1:70" x14ac:dyDescent="0.4">
      <c r="M585" s="207"/>
      <c r="AT585" s="91"/>
      <c r="BP585" s="66"/>
      <c r="BQ585" s="66"/>
      <c r="BR585" s="66"/>
    </row>
    <row r="586" spans="1:70" x14ac:dyDescent="0.4">
      <c r="M586" s="207"/>
      <c r="AT586" s="82"/>
      <c r="BP586" s="66"/>
      <c r="BQ586" s="66"/>
      <c r="BR586" s="66"/>
    </row>
    <row r="587" spans="1:70" x14ac:dyDescent="0.4">
      <c r="AT587" s="82"/>
      <c r="BP587" s="66"/>
      <c r="BQ587" s="66"/>
      <c r="BR587" s="66"/>
    </row>
    <row r="588" spans="1:70" x14ac:dyDescent="0.4">
      <c r="M588" s="207"/>
      <c r="R588" s="102"/>
      <c r="AT588" s="82"/>
      <c r="BP588" s="66"/>
      <c r="BQ588" s="66"/>
      <c r="BR588" s="66"/>
    </row>
    <row r="589" spans="1:70" x14ac:dyDescent="0.4">
      <c r="AT589" s="82"/>
      <c r="BP589" s="66"/>
      <c r="BQ589" s="66"/>
      <c r="BR589" s="66"/>
    </row>
    <row r="590" spans="1:70" x14ac:dyDescent="0.4">
      <c r="AT590" s="82"/>
      <c r="BP590" s="66"/>
      <c r="BQ590" s="66"/>
      <c r="BR590" s="66"/>
    </row>
    <row r="591" spans="1:70" x14ac:dyDescent="0.4">
      <c r="AT591" s="82"/>
      <c r="BP591" s="66"/>
      <c r="BQ591" s="66"/>
      <c r="BR591" s="66"/>
    </row>
    <row r="592" spans="1:70" x14ac:dyDescent="0.4">
      <c r="AT592" s="82"/>
      <c r="BP592" s="66"/>
      <c r="BQ592" s="66"/>
      <c r="BR592" s="66"/>
    </row>
    <row r="593" spans="46:70" x14ac:dyDescent="0.4">
      <c r="AT593" s="82"/>
      <c r="BP593" s="66"/>
      <c r="BQ593" s="66"/>
      <c r="BR593" s="66"/>
    </row>
    <row r="594" spans="46:70" x14ac:dyDescent="0.4">
      <c r="AT594" s="82"/>
      <c r="BP594" s="66"/>
      <c r="BQ594" s="66"/>
      <c r="BR594" s="66"/>
    </row>
    <row r="595" spans="46:70" x14ac:dyDescent="0.4">
      <c r="AT595" s="82"/>
      <c r="BP595" s="66"/>
      <c r="BQ595" s="66"/>
      <c r="BR595" s="66"/>
    </row>
    <row r="596" spans="46:70" x14ac:dyDescent="0.4">
      <c r="AT596" s="82"/>
      <c r="BP596" s="66"/>
      <c r="BQ596" s="66"/>
      <c r="BR596" s="66"/>
    </row>
    <row r="597" spans="46:70" x14ac:dyDescent="0.4">
      <c r="AT597" s="82"/>
      <c r="BP597" s="66"/>
      <c r="BQ597" s="66"/>
      <c r="BR597" s="66"/>
    </row>
    <row r="598" spans="46:70" x14ac:dyDescent="0.4">
      <c r="AT598" s="82"/>
      <c r="BP598" s="66"/>
      <c r="BQ598" s="66"/>
      <c r="BR598" s="66"/>
    </row>
    <row r="599" spans="46:70" x14ac:dyDescent="0.4">
      <c r="AT599" s="82"/>
      <c r="BP599" s="66"/>
      <c r="BQ599" s="66"/>
      <c r="BR599" s="66"/>
    </row>
    <row r="600" spans="46:70" x14ac:dyDescent="0.4">
      <c r="AT600" s="82"/>
      <c r="BP600" s="66"/>
      <c r="BQ600" s="66"/>
      <c r="BR600" s="66"/>
    </row>
    <row r="601" spans="46:70" x14ac:dyDescent="0.4">
      <c r="AT601" s="82"/>
      <c r="BP601" s="66"/>
      <c r="BQ601" s="66"/>
      <c r="BR601" s="66"/>
    </row>
    <row r="602" spans="46:70" x14ac:dyDescent="0.4">
      <c r="AT602" s="82"/>
      <c r="BP602" s="66"/>
      <c r="BQ602" s="66"/>
      <c r="BR602" s="66"/>
    </row>
    <row r="603" spans="46:70" x14ac:dyDescent="0.4">
      <c r="AT603" s="82"/>
    </row>
    <row r="604" spans="46:70" x14ac:dyDescent="0.4">
      <c r="AT604" s="82"/>
    </row>
    <row r="605" spans="46:70" x14ac:dyDescent="0.4">
      <c r="AT605" s="82"/>
    </row>
    <row r="606" spans="46:70" x14ac:dyDescent="0.4">
      <c r="AT606" s="82"/>
    </row>
    <row r="607" spans="46:70" x14ac:dyDescent="0.4">
      <c r="AT607" s="82"/>
    </row>
    <row r="608" spans="46:70" x14ac:dyDescent="0.4">
      <c r="AT608" s="82"/>
    </row>
    <row r="609" spans="46:46" x14ac:dyDescent="0.4">
      <c r="AT609" s="82"/>
    </row>
    <row r="610" spans="46:46" x14ac:dyDescent="0.4">
      <c r="AT610" s="82"/>
    </row>
    <row r="611" spans="46:46" x14ac:dyDescent="0.4">
      <c r="AT611" s="82"/>
    </row>
    <row r="612" spans="46:46" x14ac:dyDescent="0.4">
      <c r="AT612" s="82"/>
    </row>
    <row r="613" spans="46:46" x14ac:dyDescent="0.4">
      <c r="AT613" s="82"/>
    </row>
    <row r="614" spans="46:46" x14ac:dyDescent="0.4">
      <c r="AT614" s="82"/>
    </row>
  </sheetData>
  <sheetProtection sort="0" autoFilter="0"/>
  <autoFilter ref="A5:BB581" xr:uid="{00000000-0001-0000-0000-000000000000}">
    <filterColumn colId="6">
      <filters>
        <filter val="Veículo sobre trilhos"/>
      </filters>
    </filterColumn>
  </autoFilter>
  <customSheetViews>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1"/>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xr:uid="{A51821F4-621F-42D2-B9C1-7DEA885F32BF}"/>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3119E57C-0022-472A-970B-7460E548774E}"/>
    </customSheetView>
    <customSheetView guid="{650C7FD6-1755-4668-8EF1-3B7C3B405ED0}" scale="70" showPageBreaks="1" fitToPage="1" printArea="1" filter="1" showAutoFilter="1" topLeftCell="E1">
      <pane xSplit="6" ySplit="5" topLeftCell="Y360" activePane="bottomRight" state="frozen"/>
      <selection pane="bottomRight" activeCell="AB361" sqref="AB361"/>
      <pageMargins left="3.937007874015748E-2" right="3.937007874015748E-2" top="1.1023622047244095" bottom="0.31496062992125984" header="0.11811023622047245" footer="0.19685039370078741"/>
      <printOptions horizontalCentered="1"/>
      <pageSetup paperSize="8" scale="22"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BFBBE28C-7624-4628-90D3-A636CDBF8B99}">
        <filterColumn colId="6">
          <filters>
            <filter val="Regularização Fundiária"/>
          </filters>
        </filterColumn>
      </autoFilter>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0EF17DD5-7942-4A01-B811-9346FB4549F5}">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4A103985-7DED-4E05-B34E-4403573AAED3}">
        <filterColumn colId="6">
          <filters>
            <filter val="Veículo sobre trilhos"/>
          </filters>
        </filterColumn>
      </autoFilter>
    </customSheetView>
    <customSheetView guid="{A10EBD83-7D03-4E3F-9980-D4843478A706}" scale="60" showPageBreaks="1" fitToPage="1" printArea="1" filter="1" showAutoFilter="1" hiddenColumns="1">
      <selection activeCell="AH451" sqref="AH451"/>
      <pageMargins left="3.937007874015748E-2" right="3.937007874015748E-2" top="1.1023622047244095" bottom="0.31496062992125984" header="0.11811023622047245" footer="0.19685039370078741"/>
      <printOptions horizontalCentered="1"/>
      <pageSetup paperSize="8" scale="10" fitToHeight="4"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550DA339-70D2-4169-A484-9A1A54E06788}">
        <filterColumn colId="7">
          <filters>
            <filter val="SIHS"/>
          </filters>
        </filterColumn>
      </autoFilter>
    </customSheetView>
    <customSheetView guid="{C0A33525-2FAA-4399-909F-1A52282E6E9A}" scale="51" showPageBreaks="1" printArea="1" filter="1" showAutoFilter="1" hiddenColumns="1" view="pageBreakPreview" topLeftCell="Q1">
      <pane ySplit="3" topLeftCell="A4" activePane="bottomLeft" state="frozen"/>
      <selection pane="bottomLeft" activeCell="AA1" sqref="AA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B59CF2AB-7745-47D0-AF1D-6D46258C22C6}">
        <filterColumn colId="1">
          <filters>
            <filter val="2023"/>
          </filters>
        </filterColumn>
        <filterColumn colId="5">
          <filters>
            <filter val="Educação"/>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370FD85A-C562-4CFA-A177-1BF10C885A63}">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5349F914-3CFF-4662-9679-24EA919CE03D}"/>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3612B6D8-5D5B-4915-83F4-A840947646F4}"/>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xr:uid="{C2891326-1DC4-4615-9F1E-799D7512B758}">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xr:uid="{C960060D-4022-4D70-B6C0-90A6985AEFAF}">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xr:uid="{16AFE860-26C2-4917-806F-9ABE61DBC79D}">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xr:uid="{220621CB-1EBC-4967-96A5-87C59F38E8D6}">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xr:uid="{64F564A6-082B-44DB-B2EE-FCF803353037}">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xr:uid="{BDF2AC89-DB3C-46F6-AE84-1A1960FAD15E}">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xr:uid="{CA8D62F5-114B-4FEB-9CC6-E0408C2E1796}"/>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xr:uid="{7E25F78C-7326-42A6-A320-37E274F2BFC5}">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xr:uid="{0001872A-DBA5-411D-84D9-68119262F814}"/>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A8EED890-BA40-4F22-9939-88D89FAEDF34}"/>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B427AB96-7606-422A-92B7-0A75F8FFA4DD}"/>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9951A2C1-0D46-4CD7-8CE3-C5C6FE5DB5F3}"/>
    </customSheetView>
    <customSheetView guid="{B13D886E-BAB8-4D14-822A-F08281218447}" scale="60" showPageBreaks="1" fitToPage="1" printArea="1" filter="1" showAutoFilter="1" topLeftCell="O5">
      <selection activeCell="T5" sqref="T5"/>
      <pageMargins left="0.11811023622047245" right="0.11811023622047245" top="0.55118110236220474" bottom="0.35433070866141736" header="0.31496062992125984" footer="0.31496062992125984"/>
      <printOptions horizontalCentered="1"/>
      <pageSetup paperSize="9" scale="14"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F29BEE97-7F4E-47BD-B66B-4A8370BB59D4}">
        <filterColumn colId="6">
          <filters>
            <filter val="Patrimônio Histórico"/>
          </filters>
        </filterColumn>
      </autoFilter>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8" scale="10" fitToHeight="1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xr:uid="{E2ACABE1-32D7-4D9D-A64C-69577C88A90D}"/>
    </customSheetView>
  </customSheetViews>
  <mergeCells count="3">
    <mergeCell ref="J1:J2"/>
    <mergeCell ref="K1:S1"/>
    <mergeCell ref="F1:I1"/>
  </mergeCells>
  <phoneticPr fontId="1" type="noConversion"/>
  <dataValidations count="9">
    <dataValidation type="decimal" allowBlank="1" showInputMessage="1" showErrorMessage="1" sqref="M2:P2 K19:P436 K6:L18 M5:P18 Q6:S580" xr:uid="{00000000-0002-0000-0000-000000000000}">
      <formula1>0</formula1>
      <formula2>1000000000000</formula2>
    </dataValidation>
    <dataValidation type="date" operator="greaterThan" allowBlank="1" showInputMessage="1" showErrorMessage="1" sqref="AL479:AL487 AK355 AJ356:AJ581 AJ6:AJ354" xr:uid="{00000000-0002-0000-0000-000001000000}">
      <formula1>43831</formula1>
    </dataValidation>
    <dataValidation type="list" allowBlank="1" showInputMessage="1" showErrorMessage="1" sqref="D581:D1048576" xr:uid="{00000000-0002-0000-0000-000002000000}">
      <formula1>$W$4:$W$13</formula1>
    </dataValidation>
    <dataValidation type="whole" allowBlank="1" showInputMessage="1" showErrorMessage="1" sqref="W6:W206" xr:uid="{00000000-0002-0000-0000-000003000000}">
      <formula1>0</formula1>
      <formula2>800</formula2>
    </dataValidation>
    <dataValidation type="list" allowBlank="1" showInputMessage="1" showErrorMessage="1" sqref="AM6:AM436" xr:uid="{00000000-0002-0000-0000-000004000000}">
      <formula1>$P$4:$P$7</formula1>
    </dataValidation>
    <dataValidation type="whole" allowBlank="1" showInputMessage="1" showErrorMessage="1" sqref="B6:B487" xr:uid="{00000000-0002-0000-0000-000005000000}">
      <formula1>2010</formula1>
      <formula2>2030</formula2>
    </dataValidation>
    <dataValidation type="date" allowBlank="1" showInputMessage="1" showErrorMessage="1" sqref="AD6:AD581 AS6:AS487" xr:uid="{00000000-0002-0000-0000-000006000000}">
      <formula1>36526</formula1>
      <formula2>55153</formula2>
    </dataValidation>
    <dataValidation type="date" allowBlank="1" showInputMessage="1" showErrorMessage="1" sqref="Z6:Z478 AN6:AR478" xr:uid="{00000000-0002-0000-0000-000007000000}">
      <formula1>1</formula1>
      <formula2>55153</formula2>
    </dataValidation>
    <dataValidation type="decimal" allowBlank="1" showInputMessage="1" showErrorMessage="1" sqref="AA6:AA580" xr:uid="{00000000-0002-0000-0000-000008000000}">
      <formula1>0</formula1>
      <formula2>100</formula2>
    </dataValidation>
  </dataValidations>
  <hyperlinks>
    <hyperlink ref="AK42" r:id="rId25" xr:uid="{00000000-0004-0000-0000-000000000000}"/>
    <hyperlink ref="AL42" r:id="rId26" display="https://maps.app.goo.gl/ZSwEazpMByWViNhT6" xr:uid="{00000000-0004-0000-0000-000001000000}"/>
  </hyperlinks>
  <printOptions horizontalCentered="1"/>
  <pageMargins left="3.937007874015748E-2" right="3.937007874015748E-2" top="1.1023622047244095" bottom="0.31496062992125984" header="0.11811023622047245" footer="0.19685039370078741"/>
  <pageSetup paperSize="8" scale="38" fitToHeight="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r:uid="{00000000-0002-0000-0000-000009000000}">
          <x14:formula1>
            <xm:f>Domínios!$N$3:$N$15</xm:f>
          </x14:formula1>
          <xm:sqref>AM2:AM5</xm:sqref>
        </x14:dataValidation>
        <x14:dataValidation type="list" allowBlank="1" showInputMessage="1" showErrorMessage="1" xr:uid="{00000000-0002-0000-0000-00000A000000}">
          <x14:formula1>
            <xm:f>Domínios!$P$3:$P$18</xm:f>
          </x14:formula1>
          <xm:sqref>I4</xm:sqref>
        </x14:dataValidation>
        <x14:dataValidation type="list" allowBlank="1" showInputMessage="1" showErrorMessage="1" xr:uid="{00000000-0002-0000-0000-00000B000000}">
          <x14:formula1>
            <xm:f>Domínios!$L$3:$L$22</xm:f>
          </x14:formula1>
          <xm:sqref>Z479:Z487 Y6:Y580</xm:sqref>
        </x14:dataValidation>
        <x14:dataValidation type="list" allowBlank="1" showInputMessage="1" showErrorMessage="1" xr:uid="{00000000-0002-0000-0000-00000C000000}">
          <x14:formula1>
            <xm:f>Domínios!$B$3:$B$4</xm:f>
          </x14:formula1>
          <xm:sqref>C437:C580</xm:sqref>
        </x14:dataValidation>
        <x14:dataValidation type="list" allowBlank="1" showInputMessage="1" showErrorMessage="1" xr:uid="{00000000-0002-0000-0000-00000D000000}">
          <x14:formula1>
            <xm:f>Domínios!$J$3:$J$35</xm:f>
          </x14:formula1>
          <xm:sqref>G483:G580</xm:sqref>
        </x14:dataValidation>
        <x14:dataValidation type="list" allowBlank="1" showInputMessage="1" showErrorMessage="1" xr:uid="{00000000-0002-0000-0000-00000E000000}">
          <x14:formula1>
            <xm:f>Domínios!$B$3:$B$5</xm:f>
          </x14:formula1>
          <xm:sqref>C6:C436</xm:sqref>
        </x14:dataValidation>
        <x14:dataValidation type="list" allowBlank="1" showInputMessage="1" showErrorMessage="1" xr:uid="{00000000-0002-0000-0000-00000F000000}">
          <x14:formula1>
            <xm:f>Domínios!$D$3:$D$20</xm:f>
          </x14:formula1>
          <xm:sqref>F6:F487</xm:sqref>
        </x14:dataValidation>
        <x14:dataValidation type="list" allowBlank="1" showInputMessage="1" showErrorMessage="1" xr:uid="{00000000-0002-0000-0000-000010000000}">
          <x14:formula1>
            <xm:f>Domínios!$J$3:$J$43</xm:f>
          </x14:formula1>
          <xm:sqref>G6:G482</xm:sqref>
        </x14:dataValidation>
        <x14:dataValidation type="list" allowBlank="1" showInputMessage="1" showErrorMessage="1" xr:uid="{00000000-0002-0000-0000-000011000000}">
          <x14:formula1>
            <xm:f>Domínios!$AA$3:$AA$6</xm:f>
          </x14:formula1>
          <xm:sqref>D6:D580</xm:sqref>
        </x14:dataValidation>
        <x14:dataValidation type="list" allowBlank="1" showInputMessage="1" showErrorMessage="1" xr:uid="{00000000-0002-0000-0000-000012000000}">
          <x14:formula1>
            <xm:f>Domínios!$S$3:$S$420</xm:f>
          </x14:formula1>
          <xm:sqref>J6:J580</xm:sqref>
        </x14:dataValidation>
        <x14:dataValidation type="list" allowBlank="1" showInputMessage="1" showErrorMessage="1" xr:uid="{00000000-0002-0000-0000-000013000000}">
          <x14:formula1>
            <xm:f>Domínios!$P$3:$P$20</xm:f>
          </x14:formula1>
          <xm:sqref>I6:I580</xm:sqref>
        </x14:dataValidation>
        <x14:dataValidation type="list" allowBlank="1" showInputMessage="1" showErrorMessage="1" xr:uid="{00000000-0002-0000-0000-000014000000}">
          <x14:formula1>
            <xm:f>Domínios!$AC$3:$AC$14</xm:f>
          </x14:formula1>
          <xm:sqref>H6:H580</xm:sqref>
        </x14:dataValidation>
        <x14:dataValidation type="list" allowBlank="1" showInputMessage="1" showErrorMessage="1" xr:uid="{00000000-0002-0000-0000-000015000000}">
          <x14:formula1>
            <xm:f>Domínios!$Y$3:$Y$9</xm:f>
          </x14:formula1>
          <xm:sqref>AH6:AH580</xm:sqref>
        </x14:dataValidation>
        <x14:dataValidation type="list" allowBlank="1" showInputMessage="1" showErrorMessage="1" xr:uid="{00000000-0002-0000-0000-000016000000}">
          <x14:formula1>
            <xm:f>Domínios!$AG$3:$AG$45</xm:f>
          </x14:formula1>
          <xm:sqref>AB6:AB580</xm:sqref>
        </x14:dataValidation>
        <x14:dataValidation type="list" allowBlank="1" showInputMessage="1" showErrorMessage="1" xr:uid="{00000000-0002-0000-0000-000017000000}">
          <x14:formula1>
            <xm:f>Domínios!$AI$3:$AI$18</xm:f>
          </x14:formula1>
          <xm:sqref>U6:U580</xm:sqref>
        </x14:dataValidation>
        <x14:dataValidation type="list" allowBlank="1" showInputMessage="1" showErrorMessage="1" xr:uid="{00000000-0002-0000-0000-000018000000}">
          <x14:formula1>
            <xm:f>Domínios!$AE$3:$AE$7</xm:f>
          </x14:formula1>
          <xm:sqref>X5:X580</xm:sqref>
        </x14:dataValidation>
        <x14:dataValidation type="list" allowBlank="1" showInputMessage="1" showErrorMessage="1" xr:uid="{00000000-0002-0000-0000-000019000000}">
          <x14:formula1>
            <xm:f>Domínios!$AK$3:$AK$18</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x14ac:dyDescent="0.25"/>
  <sheetData/>
  <customSheetViews>
    <customSheetView guid="{46BB051B-272B-49C8-A4C3-B4237F6E1B7D}">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650C7FD6-1755-4668-8EF1-3B7C3B405ED0}">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E3BD65C7-28AF-4588-B550-0F7E84154BAA}">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pageSetup paperSize="9" orientation="portrait"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4"/>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pageSetup paperSize="9"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5"/>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6"/>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8" orientation="portrait" r:id="rId1"/>
    </customSheetView>
    <customSheetView guid="{270E95A7-3B6C-4D9D-97B0-E7320BA4DFF7}"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129416D2-3637-48C1-A749-90B02AD0693E}" state="hidden">
      <pageMargins left="0.511811024" right="0.511811024" top="0.78740157499999996" bottom="0.78740157499999996" header="0.31496062000000002" footer="0.31496062000000002"/>
      <pageSetup paperSize="8"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5"/>
    </customSheetView>
    <customSheetView guid="{A10EBD83-7D03-4E3F-9980-D4843478A706}" state="hidden">
      <pageMargins left="0.511811024" right="0.511811024" top="0.78740157499999996" bottom="0.78740157499999996" header="0.31496062000000002" footer="0.31496062000000002"/>
      <pageSetup paperSize="8" orientation="portrait" r:id="rId6"/>
    </customSheetView>
    <customSheetView guid="{C0A33525-2FAA-4399-909F-1A52282E6E9A}" state="hidden">
      <pageMargins left="0.511811024" right="0.511811024" top="0.78740157499999996" bottom="0.78740157499999996" header="0.31496062000000002" footer="0.31496062000000002"/>
      <pageSetup paperSize="8" orientation="portrait" r:id="rId7"/>
    </customSheetView>
    <customSheetView guid="{13E94A3C-CB3A-4F58-A512-0396BF6DE7DC}"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76D6D523-3A20-4FC6-B305-B0C40BA9EF5B}" state="hidden">
      <pageMargins left="0.511811024" right="0.511811024" top="0.78740157499999996" bottom="0.78740157499999996" header="0.31496062000000002" footer="0.31496062000000002"/>
      <pageSetup paperSize="8" orientation="portrait" r:id="rId10"/>
    </customSheetView>
    <customSheetView guid="{ACBCA272-4BF0-464F-9826-B88631775C9A}" state="hidden">
      <pageMargins left="0.511811024" right="0.511811024" top="0.78740157499999996" bottom="0.78740157499999996" header="0.31496062000000002" footer="0.31496062000000002"/>
      <pageSetup paperSize="8"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2"/>
    </customSheetView>
    <customSheetView guid="{ED1B5C85-9B80-490E-8588-6B2C7D651C3C}" state="hidden">
      <pageMargins left="0.511811024" right="0.511811024" top="0.78740157499999996" bottom="0.78740157499999996" header="0.31496062000000002" footer="0.31496062000000002"/>
      <pageSetup paperSize="8" orientation="portrait" r:id="rId13"/>
    </customSheetView>
    <customSheetView guid="{0FB74A6A-4A44-4BA5-9EB0-B86297CD9790}" state="hidden">
      <pageMargins left="0.511811024" right="0.511811024" top="0.78740157499999996" bottom="0.78740157499999996" header="0.31496062000000002" footer="0.31496062000000002"/>
      <pageSetup paperSize="8" orientation="portrait" r:id="rId14"/>
    </customSheetView>
    <customSheetView guid="{B13D886E-BAB8-4D14-822A-F08281218447}"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7"/>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8"/>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Planilha9"/>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Planilha10"/>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Planilha11"/>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Planilha12"/>
  <dimension ref="A1"/>
  <sheetViews>
    <sheetView workbookViewId="0"/>
  </sheetViews>
  <sheetFormatPr defaultRowHeight="15" x14ac:dyDescent="0.25"/>
  <sheetData/>
  <customSheetViews>
    <customSheetView guid="{46BB051B-272B-49C8-A4C3-B4237F6E1B7D}"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A10EBD83-7D03-4E3F-9980-D4843478A706}"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Planilha13"/>
  <dimension ref="A2:D38"/>
  <sheetViews>
    <sheetView topLeftCell="A7" zoomScale="85" zoomScaleNormal="70" workbookViewId="0">
      <selection activeCell="D1" sqref="D1:D1048576"/>
    </sheetView>
  </sheetViews>
  <sheetFormatPr defaultRowHeight="15" x14ac:dyDescent="0.25"/>
  <cols>
    <col min="1" max="1" width="24.140625" customWidth="1"/>
    <col min="2" max="2" width="62.42578125" customWidth="1"/>
  </cols>
  <sheetData>
    <row r="2" spans="1:4" ht="30" customHeight="1" x14ac:dyDescent="0.25">
      <c r="A2" s="5" t="s">
        <v>567</v>
      </c>
      <c r="B2" s="6" t="s">
        <v>1405</v>
      </c>
    </row>
    <row r="3" spans="1:4" s="2" customFormat="1" ht="141.75" customHeight="1" x14ac:dyDescent="0.25">
      <c r="A3" s="3" t="s">
        <v>1988</v>
      </c>
      <c r="B3" s="3" t="s">
        <v>2630</v>
      </c>
    </row>
    <row r="4" spans="1:4" s="2" customFormat="1" ht="97.5" customHeight="1" x14ac:dyDescent="0.25">
      <c r="A4" s="3" t="s">
        <v>1034</v>
      </c>
      <c r="B4" s="3"/>
    </row>
    <row r="5" spans="1:4" s="2" customFormat="1" ht="97.5" customHeight="1" x14ac:dyDescent="0.25">
      <c r="A5" s="3" t="s">
        <v>641</v>
      </c>
      <c r="B5" s="3" t="s">
        <v>1778</v>
      </c>
    </row>
    <row r="6" spans="1:4" s="2" customFormat="1" ht="97.5" customHeight="1" x14ac:dyDescent="0.25">
      <c r="A6" s="3" t="s">
        <v>1033</v>
      </c>
      <c r="B6" s="3"/>
    </row>
    <row r="7" spans="1:4" s="2" customFormat="1" ht="97.5" customHeight="1" x14ac:dyDescent="0.25">
      <c r="A7" s="3" t="s">
        <v>507</v>
      </c>
      <c r="B7" s="3"/>
    </row>
    <row r="8" spans="1:4" s="2" customFormat="1" ht="97.5" customHeight="1" x14ac:dyDescent="0.25">
      <c r="A8" s="3" t="s">
        <v>504</v>
      </c>
      <c r="B8" s="3" t="s">
        <v>1784</v>
      </c>
    </row>
    <row r="9" spans="1:4" s="2" customFormat="1" ht="97.5" customHeight="1" x14ac:dyDescent="0.25">
      <c r="A9" s="3" t="s">
        <v>12</v>
      </c>
      <c r="B9" s="87" t="s">
        <v>2456</v>
      </c>
    </row>
    <row r="10" spans="1:4" s="2" customFormat="1" ht="97.5" customHeight="1" x14ac:dyDescent="0.25">
      <c r="A10" s="3" t="s">
        <v>612</v>
      </c>
      <c r="B10" s="7"/>
      <c r="D10" s="106"/>
    </row>
    <row r="11" spans="1:4" s="2" customFormat="1" ht="111" customHeight="1" x14ac:dyDescent="0.25">
      <c r="A11" s="3" t="s">
        <v>503</v>
      </c>
      <c r="B11" s="3" t="s">
        <v>1791</v>
      </c>
    </row>
    <row r="12" spans="1:4" s="2" customFormat="1" ht="97.5" customHeight="1" x14ac:dyDescent="0.25">
      <c r="A12" s="3" t="s">
        <v>613</v>
      </c>
      <c r="B12" s="87"/>
    </row>
    <row r="13" spans="1:4" s="2" customFormat="1" ht="97.5" customHeight="1" x14ac:dyDescent="0.25">
      <c r="A13" s="3" t="s">
        <v>614</v>
      </c>
      <c r="B13" s="3" t="s">
        <v>1758</v>
      </c>
    </row>
    <row r="14" spans="1:4" s="2" customFormat="1" ht="97.5" customHeight="1" x14ac:dyDescent="0.25">
      <c r="A14" s="3" t="s">
        <v>1035</v>
      </c>
      <c r="B14" s="3"/>
    </row>
    <row r="15" spans="1:4" s="2" customFormat="1" ht="97.5" customHeight="1" x14ac:dyDescent="0.25">
      <c r="A15" s="3" t="s">
        <v>665</v>
      </c>
      <c r="B15" s="3" t="s">
        <v>1774</v>
      </c>
    </row>
    <row r="16" spans="1:4" s="2" customFormat="1" ht="87" customHeight="1" x14ac:dyDescent="0.25">
      <c r="A16" s="3" t="s">
        <v>970</v>
      </c>
      <c r="B16" s="3"/>
    </row>
    <row r="17" spans="1:3" s="2" customFormat="1" ht="89.25" customHeight="1" x14ac:dyDescent="0.25">
      <c r="A17" s="3" t="s">
        <v>971</v>
      </c>
      <c r="B17" s="3"/>
    </row>
    <row r="18" spans="1:3" s="2" customFormat="1" ht="85.5" customHeight="1" x14ac:dyDescent="0.25">
      <c r="A18" s="3" t="s">
        <v>695</v>
      </c>
      <c r="B18" s="3"/>
    </row>
    <row r="19" spans="1:3" s="2" customFormat="1" ht="90" x14ac:dyDescent="0.25">
      <c r="A19" s="3" t="s">
        <v>506</v>
      </c>
      <c r="B19" s="3" t="s">
        <v>1775</v>
      </c>
      <c r="C19"/>
    </row>
    <row r="20" spans="1:3" s="2" customFormat="1" x14ac:dyDescent="0.25">
      <c r="A20" s="3" t="s">
        <v>694</v>
      </c>
      <c r="B20" s="3"/>
    </row>
    <row r="21" spans="1:3" ht="30" x14ac:dyDescent="0.25">
      <c r="A21" s="3" t="s">
        <v>1840</v>
      </c>
      <c r="B21" s="3" t="s">
        <v>1432</v>
      </c>
    </row>
    <row r="22" spans="1:3" ht="90" x14ac:dyDescent="0.25">
      <c r="A22" s="3" t="s">
        <v>513</v>
      </c>
      <c r="B22" s="3" t="s">
        <v>1785</v>
      </c>
    </row>
    <row r="23" spans="1:3" ht="90" x14ac:dyDescent="0.25">
      <c r="A23" s="3" t="s">
        <v>546</v>
      </c>
      <c r="B23" s="3" t="s">
        <v>1435</v>
      </c>
    </row>
    <row r="24" spans="1:3" ht="60" x14ac:dyDescent="0.25">
      <c r="A24" s="3" t="s">
        <v>505</v>
      </c>
      <c r="B24" s="3" t="s">
        <v>1776</v>
      </c>
    </row>
    <row r="25" spans="1:3" ht="45" x14ac:dyDescent="0.25">
      <c r="A25" s="3" t="s">
        <v>569</v>
      </c>
      <c r="B25" s="3" t="s">
        <v>1433</v>
      </c>
    </row>
    <row r="26" spans="1:3" x14ac:dyDescent="0.25">
      <c r="A26" s="3" t="s">
        <v>566</v>
      </c>
      <c r="B26" s="3"/>
    </row>
    <row r="27" spans="1:3" x14ac:dyDescent="0.25">
      <c r="A27" s="3" t="s">
        <v>532</v>
      </c>
      <c r="B27" s="3"/>
    </row>
    <row r="28" spans="1:3" ht="75" x14ac:dyDescent="0.25">
      <c r="A28" s="3" t="s">
        <v>541</v>
      </c>
      <c r="B28" s="93" t="s">
        <v>1780</v>
      </c>
    </row>
    <row r="29" spans="1:3" ht="105" x14ac:dyDescent="0.25">
      <c r="A29" s="3" t="s">
        <v>595</v>
      </c>
      <c r="B29" s="92" t="s">
        <v>1781</v>
      </c>
    </row>
    <row r="30" spans="1:3" ht="45" x14ac:dyDescent="0.25">
      <c r="A30" s="3" t="s">
        <v>596</v>
      </c>
      <c r="B30" s="93" t="s">
        <v>1779</v>
      </c>
    </row>
    <row r="31" spans="1:3" x14ac:dyDescent="0.25">
      <c r="A31" s="3" t="s">
        <v>557</v>
      </c>
      <c r="B31" s="3"/>
    </row>
    <row r="32" spans="1:3" ht="150" x14ac:dyDescent="0.25">
      <c r="A32" s="3" t="s">
        <v>448</v>
      </c>
      <c r="B32" s="3" t="s">
        <v>1760</v>
      </c>
    </row>
    <row r="33" spans="1:4" x14ac:dyDescent="0.25">
      <c r="A33" s="3" t="s">
        <v>516</v>
      </c>
      <c r="B33" s="3"/>
    </row>
    <row r="34" spans="1:4" x14ac:dyDescent="0.25">
      <c r="A34" s="3" t="s">
        <v>1425</v>
      </c>
      <c r="B34" s="3"/>
    </row>
    <row r="35" spans="1:4" x14ac:dyDescent="0.25">
      <c r="A35" s="3" t="s">
        <v>1557</v>
      </c>
      <c r="B35" s="3"/>
    </row>
    <row r="36" spans="1:4" x14ac:dyDescent="0.25">
      <c r="A36" s="3" t="s">
        <v>1989</v>
      </c>
      <c r="B36" s="3"/>
    </row>
    <row r="37" spans="1:4" ht="30" x14ac:dyDescent="0.25">
      <c r="A37" s="3" t="s">
        <v>1990</v>
      </c>
      <c r="B37" s="3"/>
    </row>
    <row r="38" spans="1:4" x14ac:dyDescent="0.25">
      <c r="A38" s="3" t="s">
        <v>2157</v>
      </c>
      <c r="B38" s="3"/>
      <c r="D38" s="105"/>
    </row>
  </sheetData>
  <customSheetViews>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1"/>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2"/>
    </customSheetView>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3"/>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4"/>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5"/>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6"/>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7"/>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8"/>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9"/>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12"/>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13"/>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14"/>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15"/>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16"/>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Planilha14"/>
  <dimension ref="A2:BA22"/>
  <sheetViews>
    <sheetView topLeftCell="A3" zoomScale="40" workbookViewId="0">
      <selection activeCell="A4" sqref="A4"/>
    </sheetView>
  </sheetViews>
  <sheetFormatPr defaultRowHeight="15" x14ac:dyDescent="0.25"/>
  <cols>
    <col min="1" max="1" width="19.42578125" bestFit="1" customWidth="1"/>
    <col min="2" max="2" width="42.42578125" bestFit="1" customWidth="1"/>
    <col min="3" max="3" width="18.85546875" bestFit="1" customWidth="1"/>
    <col min="4" max="4" width="25.140625" bestFit="1" customWidth="1"/>
    <col min="5" max="5" width="126.42578125" bestFit="1" customWidth="1"/>
    <col min="6" max="6" width="26.42578125" bestFit="1" customWidth="1"/>
    <col min="7" max="7" width="30.42578125" bestFit="1" customWidth="1"/>
    <col min="8" max="8" width="44.42578125" bestFit="1" customWidth="1"/>
    <col min="9" max="9" width="41.140625" bestFit="1" customWidth="1"/>
    <col min="10" max="10" width="28.42578125" bestFit="1" customWidth="1"/>
    <col min="11" max="11" width="71.42578125" bestFit="1" customWidth="1"/>
    <col min="12" max="12" width="51.140625" bestFit="1" customWidth="1"/>
    <col min="13" max="13" width="26.140625" bestFit="1" customWidth="1"/>
    <col min="14" max="14" width="39.85546875" bestFit="1" customWidth="1"/>
    <col min="15" max="15" width="39.42578125" bestFit="1" customWidth="1"/>
    <col min="16" max="16" width="38.42578125" bestFit="1" customWidth="1"/>
    <col min="17" max="17" width="65.140625" bestFit="1" customWidth="1"/>
    <col min="18" max="18" width="45.5703125" bestFit="1" customWidth="1"/>
    <col min="19" max="19" width="46.140625" bestFit="1" customWidth="1"/>
    <col min="20" max="20" width="51.140625" bestFit="1" customWidth="1"/>
    <col min="21" max="21" width="67.42578125" bestFit="1" customWidth="1"/>
    <col min="22" max="22" width="54.42578125" bestFit="1" customWidth="1"/>
    <col min="23" max="23" width="48" bestFit="1" customWidth="1"/>
    <col min="24" max="24" width="28.42578125" bestFit="1" customWidth="1"/>
    <col min="25" max="25" width="63" bestFit="1" customWidth="1"/>
    <col min="26" max="26" width="45.42578125" bestFit="1" customWidth="1"/>
    <col min="27" max="27" width="47.42578125" bestFit="1" customWidth="1"/>
    <col min="28" max="28" width="147.42578125" bestFit="1" customWidth="1"/>
    <col min="29" max="29" width="63" bestFit="1" customWidth="1"/>
    <col min="30" max="30" width="107" bestFit="1" customWidth="1"/>
    <col min="31" max="31" width="46.5703125" bestFit="1" customWidth="1"/>
    <col min="32" max="32" width="90.5703125" bestFit="1" customWidth="1"/>
    <col min="33" max="33" width="48.42578125" bestFit="1" customWidth="1"/>
    <col min="34" max="34" width="67" bestFit="1" customWidth="1"/>
    <col min="35" max="35" width="25.5703125" bestFit="1" customWidth="1"/>
    <col min="36" max="36" width="78.42578125" bestFit="1" customWidth="1"/>
    <col min="37" max="37" width="90.140625" bestFit="1" customWidth="1"/>
    <col min="38" max="38" width="41.140625" bestFit="1" customWidth="1"/>
    <col min="39" max="39" width="43" bestFit="1" customWidth="1"/>
    <col min="40" max="40" width="51.42578125" bestFit="1" customWidth="1"/>
    <col min="41" max="41" width="58.42578125" bestFit="1" customWidth="1"/>
    <col min="42" max="42" width="37.42578125" bestFit="1" customWidth="1"/>
    <col min="43" max="43" width="61.5703125" bestFit="1" customWidth="1"/>
    <col min="44" max="44" width="64.42578125" bestFit="1" customWidth="1"/>
    <col min="45" max="45" width="205.140625" bestFit="1" customWidth="1"/>
    <col min="46" max="46" width="98.42578125" bestFit="1" customWidth="1"/>
    <col min="47" max="47" width="46.5703125" bestFit="1" customWidth="1"/>
    <col min="48" max="48" width="49.42578125" bestFit="1" customWidth="1"/>
    <col min="49" max="49" width="29.42578125" bestFit="1" customWidth="1"/>
    <col min="50" max="50" width="28" bestFit="1" customWidth="1"/>
    <col min="51" max="51" width="20.5703125" bestFit="1" customWidth="1"/>
    <col min="52" max="52" width="97" bestFit="1" customWidth="1"/>
  </cols>
  <sheetData>
    <row r="2" spans="1:53" ht="15.75" thickBot="1" x14ac:dyDescent="0.3"/>
    <row r="3" spans="1:53" ht="42.75" thickBot="1" x14ac:dyDescent="0.3">
      <c r="A3" s="16" t="s">
        <v>451</v>
      </c>
      <c r="B3" s="17" t="s">
        <v>713</v>
      </c>
      <c r="C3" s="16" t="s">
        <v>604</v>
      </c>
      <c r="D3" s="16" t="s">
        <v>1020</v>
      </c>
      <c r="E3" s="17" t="s">
        <v>692</v>
      </c>
      <c r="F3" s="16" t="s">
        <v>442</v>
      </c>
      <c r="G3" s="16" t="s">
        <v>567</v>
      </c>
      <c r="H3" s="16" t="s">
        <v>1242</v>
      </c>
      <c r="I3" s="16" t="s">
        <v>1243</v>
      </c>
      <c r="J3" s="18" t="s">
        <v>0</v>
      </c>
      <c r="K3" s="16" t="s">
        <v>1580</v>
      </c>
      <c r="L3" s="16" t="s">
        <v>1578</v>
      </c>
      <c r="M3" s="16" t="s">
        <v>572</v>
      </c>
      <c r="N3" s="16" t="s">
        <v>573</v>
      </c>
      <c r="O3" s="16" t="s">
        <v>574</v>
      </c>
      <c r="P3" s="16" t="s">
        <v>594</v>
      </c>
      <c r="Q3" s="16" t="s">
        <v>1659</v>
      </c>
      <c r="R3" s="16" t="s">
        <v>1599</v>
      </c>
      <c r="S3" s="16" t="s">
        <v>575</v>
      </c>
      <c r="T3" s="16" t="s">
        <v>1600</v>
      </c>
      <c r="U3" s="16" t="s">
        <v>1</v>
      </c>
      <c r="V3" s="16" t="s">
        <v>443</v>
      </c>
      <c r="W3" s="16" t="s">
        <v>1322</v>
      </c>
      <c r="X3" s="16" t="s">
        <v>3</v>
      </c>
      <c r="Y3" s="16" t="s">
        <v>1467</v>
      </c>
      <c r="Z3" s="16" t="s">
        <v>1468</v>
      </c>
      <c r="AA3" s="16" t="s">
        <v>1479</v>
      </c>
      <c r="AB3" s="16" t="s">
        <v>1480</v>
      </c>
      <c r="AC3" s="17" t="s">
        <v>1496</v>
      </c>
      <c r="AD3" s="17" t="s">
        <v>1466</v>
      </c>
      <c r="AE3" s="17" t="s">
        <v>456</v>
      </c>
      <c r="AF3" s="17" t="s">
        <v>1320</v>
      </c>
      <c r="AG3" s="17" t="s">
        <v>972</v>
      </c>
      <c r="AH3" s="17" t="s">
        <v>991</v>
      </c>
      <c r="AI3" s="17" t="s">
        <v>990</v>
      </c>
      <c r="AJ3" s="17" t="s">
        <v>1037</v>
      </c>
      <c r="AK3" s="17" t="s">
        <v>1038</v>
      </c>
      <c r="AL3" s="17" t="s">
        <v>758</v>
      </c>
      <c r="AM3" s="16" t="s">
        <v>1240</v>
      </c>
      <c r="AN3" s="16" t="s">
        <v>1245</v>
      </c>
      <c r="AO3" s="16" t="s">
        <v>1241</v>
      </c>
      <c r="AP3" s="16" t="s">
        <v>1239</v>
      </c>
      <c r="AQ3" s="16" t="s">
        <v>1516</v>
      </c>
      <c r="AR3" s="16" t="s">
        <v>1244</v>
      </c>
      <c r="AS3" s="17" t="s">
        <v>2</v>
      </c>
      <c r="AT3" s="17" t="s">
        <v>1492</v>
      </c>
      <c r="AU3" s="17" t="s">
        <v>1040</v>
      </c>
      <c r="AV3" s="16" t="s">
        <v>461</v>
      </c>
      <c r="AW3" s="17" t="s">
        <v>1499</v>
      </c>
      <c r="AX3" s="17" t="s">
        <v>1328</v>
      </c>
      <c r="AY3" s="17" t="s">
        <v>605</v>
      </c>
      <c r="AZ3" s="64" t="s">
        <v>1660</v>
      </c>
    </row>
    <row r="4" spans="1:53" ht="231.75" thickBot="1" x14ac:dyDescent="0.3">
      <c r="A4" s="20">
        <f t="shared" ref="A4" si="0">ROW()-3</f>
        <v>1</v>
      </c>
      <c r="B4" s="20"/>
      <c r="C4" s="19"/>
      <c r="D4" s="19"/>
      <c r="E4" s="21" t="s">
        <v>1511</v>
      </c>
      <c r="F4" s="19" t="s">
        <v>49</v>
      </c>
      <c r="G4" s="19" t="s">
        <v>614</v>
      </c>
      <c r="H4" s="22" t="s">
        <v>1262</v>
      </c>
      <c r="I4" s="19" t="s">
        <v>606</v>
      </c>
      <c r="J4" s="19" t="s">
        <v>297</v>
      </c>
      <c r="K4" s="23"/>
      <c r="L4" s="23"/>
      <c r="M4" s="24"/>
      <c r="N4" s="24"/>
      <c r="O4" s="24"/>
      <c r="P4" s="23"/>
      <c r="Q4" s="25">
        <f>SUM('OUTRAS AÇÕES'!$M4:$P4)</f>
        <v>0</v>
      </c>
      <c r="R4" s="25"/>
      <c r="S4" s="25"/>
      <c r="T4" s="25"/>
      <c r="U4" s="26" t="s">
        <v>1513</v>
      </c>
      <c r="V4" s="27">
        <v>18</v>
      </c>
      <c r="W4" s="27" t="s">
        <v>1501</v>
      </c>
      <c r="X4" s="20" t="s">
        <v>668</v>
      </c>
      <c r="Y4" s="30">
        <v>46022</v>
      </c>
      <c r="Z4" s="29">
        <v>35</v>
      </c>
      <c r="AA4" s="22" t="s">
        <v>1503</v>
      </c>
      <c r="AB4" s="45" t="s">
        <v>1712</v>
      </c>
      <c r="AC4" s="28">
        <v>46022</v>
      </c>
      <c r="AD4" s="21" t="s">
        <v>1713</v>
      </c>
      <c r="AE4" s="22"/>
      <c r="AF4" s="22"/>
      <c r="AG4" s="22"/>
      <c r="AH4" s="22"/>
      <c r="AI4" s="28"/>
      <c r="AJ4" s="22" t="s">
        <v>1410</v>
      </c>
      <c r="AK4" s="22"/>
      <c r="AL4" s="22"/>
      <c r="AM4" s="28"/>
      <c r="AN4" s="28"/>
      <c r="AO4" s="28"/>
      <c r="AP4" s="28"/>
      <c r="AQ4" s="30"/>
      <c r="AR4" s="88">
        <v>46203</v>
      </c>
      <c r="AS4" s="21" t="s">
        <v>1026</v>
      </c>
      <c r="AT4" s="22" t="s">
        <v>1014</v>
      </c>
      <c r="AU4" s="19">
        <v>2927408</v>
      </c>
      <c r="AV4" s="29"/>
      <c r="AW4" s="19"/>
      <c r="AX4" s="19"/>
      <c r="AY4" s="19"/>
      <c r="AZ4" s="89"/>
    </row>
    <row r="5" spans="1:53" s="1" customFormat="1" ht="147.75" thickBot="1" x14ac:dyDescent="0.4">
      <c r="A5" s="33">
        <f t="shared" ref="A5:A22" si="1">ROW()-3</f>
        <v>2</v>
      </c>
      <c r="B5" s="33">
        <v>2023</v>
      </c>
      <c r="C5" s="32" t="s">
        <v>610</v>
      </c>
      <c r="D5" s="32" t="s">
        <v>1021</v>
      </c>
      <c r="E5" s="34" t="s">
        <v>515</v>
      </c>
      <c r="F5" s="32" t="s">
        <v>51</v>
      </c>
      <c r="G5" s="32" t="s">
        <v>516</v>
      </c>
      <c r="H5" s="35" t="s">
        <v>1258</v>
      </c>
      <c r="I5" s="32" t="s">
        <v>1254</v>
      </c>
      <c r="J5" s="32" t="s">
        <v>361</v>
      </c>
      <c r="K5" s="36"/>
      <c r="L5" s="36">
        <v>990000</v>
      </c>
      <c r="M5" s="37">
        <v>990000</v>
      </c>
      <c r="N5" s="37"/>
      <c r="O5" s="37"/>
      <c r="P5" s="36"/>
      <c r="Q5" s="38">
        <f>SUM('OUTRAS AÇÕES'!$M5:$P5)</f>
        <v>990000</v>
      </c>
      <c r="R5" s="38"/>
      <c r="S5" s="38"/>
      <c r="T5" s="38"/>
      <c r="U5" s="39" t="s">
        <v>1590</v>
      </c>
      <c r="V5" s="40">
        <v>19</v>
      </c>
      <c r="W5" s="40" t="s">
        <v>1501</v>
      </c>
      <c r="X5" s="33" t="s">
        <v>668</v>
      </c>
      <c r="Y5" s="41"/>
      <c r="Z5" s="42"/>
      <c r="AA5" s="35" t="s">
        <v>1490</v>
      </c>
      <c r="AB5" s="35" t="s">
        <v>1497</v>
      </c>
      <c r="AC5" s="41"/>
      <c r="AD5" s="34" t="s">
        <v>1426</v>
      </c>
      <c r="AE5" s="35" t="s">
        <v>639</v>
      </c>
      <c r="AF5" s="35" t="s">
        <v>663</v>
      </c>
      <c r="AG5" s="35" t="s">
        <v>988</v>
      </c>
      <c r="AH5" s="35"/>
      <c r="AI5" s="41"/>
      <c r="AJ5" s="35" t="s">
        <v>1201</v>
      </c>
      <c r="AK5" s="35"/>
      <c r="AL5" s="35"/>
      <c r="AM5" s="41"/>
      <c r="AN5" s="41"/>
      <c r="AO5" s="41"/>
      <c r="AP5" s="41"/>
      <c r="AQ5" s="43"/>
      <c r="AR5" s="43"/>
      <c r="AS5" s="34" t="s">
        <v>1421</v>
      </c>
      <c r="AT5" s="44" t="s">
        <v>1498</v>
      </c>
      <c r="AU5" s="32">
        <f>IFERROR(INDEX(Domínios!$R$3:$R$419,(MATCH(PAC!$J144,Domínios!$S$3:$S$419,0))),"")</f>
        <v>2905701</v>
      </c>
      <c r="AV5" s="42" t="s">
        <v>1028</v>
      </c>
      <c r="AW5" s="32"/>
      <c r="AX5" s="32"/>
      <c r="AY5" s="32"/>
      <c r="AZ5" s="90"/>
    </row>
    <row r="6" spans="1:53" s="1" customFormat="1" ht="252.75" thickBot="1" x14ac:dyDescent="0.4">
      <c r="A6" s="20">
        <f t="shared" si="1"/>
        <v>3</v>
      </c>
      <c r="B6" s="20">
        <v>2023</v>
      </c>
      <c r="C6" s="19" t="s">
        <v>605</v>
      </c>
      <c r="D6" s="19" t="s">
        <v>1021</v>
      </c>
      <c r="E6" s="21" t="s">
        <v>502</v>
      </c>
      <c r="F6" s="19" t="s">
        <v>450</v>
      </c>
      <c r="G6" s="19" t="s">
        <v>504</v>
      </c>
      <c r="H6" s="22" t="s">
        <v>1256</v>
      </c>
      <c r="I6" s="19" t="s">
        <v>1252</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1592</v>
      </c>
      <c r="V6" s="27">
        <v>8</v>
      </c>
      <c r="W6" s="27" t="s">
        <v>1437</v>
      </c>
      <c r="X6" s="20" t="s">
        <v>1404</v>
      </c>
      <c r="Y6" s="28">
        <v>45989</v>
      </c>
      <c r="Z6" s="29"/>
      <c r="AA6" s="22" t="s">
        <v>1481</v>
      </c>
      <c r="AB6" s="22" t="s">
        <v>1571</v>
      </c>
      <c r="AC6" s="28">
        <v>45991</v>
      </c>
      <c r="AD6" s="21" t="s">
        <v>1422</v>
      </c>
      <c r="AE6" s="22" t="s">
        <v>930</v>
      </c>
      <c r="AF6" s="22" t="s">
        <v>619</v>
      </c>
      <c r="AG6" s="22" t="s">
        <v>994</v>
      </c>
      <c r="AH6" s="22"/>
      <c r="AI6" s="28">
        <v>45926</v>
      </c>
      <c r="AJ6" s="22" t="s">
        <v>1052</v>
      </c>
      <c r="AK6" s="22" t="s">
        <v>1137</v>
      </c>
      <c r="AL6" s="22"/>
      <c r="AM6" s="28"/>
      <c r="AN6" s="28"/>
      <c r="AO6" s="28"/>
      <c r="AP6" s="28"/>
      <c r="AQ6" s="30"/>
      <c r="AR6" s="30"/>
      <c r="AS6" s="21" t="s">
        <v>1560</v>
      </c>
      <c r="AT6" s="31" t="s">
        <v>1441</v>
      </c>
      <c r="AU6" s="19">
        <f>IFERROR(INDEX(Domínios!$R$3:$R$419,(MATCH(PAC!$J399,Domínios!$S$3:$S$419,0))),"")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x14ac:dyDescent="0.4">
      <c r="A7" s="33">
        <f t="shared" si="1"/>
        <v>4</v>
      </c>
      <c r="B7" s="33">
        <v>2023</v>
      </c>
      <c r="C7" s="32" t="s">
        <v>605</v>
      </c>
      <c r="D7" s="32" t="s">
        <v>1021</v>
      </c>
      <c r="E7" s="34" t="s">
        <v>502</v>
      </c>
      <c r="F7" s="32" t="s">
        <v>450</v>
      </c>
      <c r="G7" s="32" t="s">
        <v>504</v>
      </c>
      <c r="H7" s="35" t="s">
        <v>1256</v>
      </c>
      <c r="I7" s="32" t="s">
        <v>1252</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1592</v>
      </c>
      <c r="V7" s="40">
        <v>8</v>
      </c>
      <c r="W7" s="40" t="s">
        <v>1437</v>
      </c>
      <c r="X7" s="33" t="s">
        <v>1404</v>
      </c>
      <c r="Y7" s="41">
        <v>45989</v>
      </c>
      <c r="Z7" s="42"/>
      <c r="AA7" s="35" t="s">
        <v>1481</v>
      </c>
      <c r="AB7" s="35" t="s">
        <v>1572</v>
      </c>
      <c r="AC7" s="41">
        <v>45991</v>
      </c>
      <c r="AD7" s="34" t="s">
        <v>1423</v>
      </c>
      <c r="AE7" s="35" t="s">
        <v>933</v>
      </c>
      <c r="AF7" s="35" t="s">
        <v>620</v>
      </c>
      <c r="AG7" s="35" t="s">
        <v>994</v>
      </c>
      <c r="AH7" s="35"/>
      <c r="AI7" s="41">
        <v>45927</v>
      </c>
      <c r="AJ7" s="35" t="s">
        <v>1053</v>
      </c>
      <c r="AK7" s="35" t="s">
        <v>1131</v>
      </c>
      <c r="AL7" s="35"/>
      <c r="AM7" s="41"/>
      <c r="AN7" s="41"/>
      <c r="AO7" s="41"/>
      <c r="AP7" s="41"/>
      <c r="AQ7" s="43"/>
      <c r="AR7" s="43"/>
      <c r="AS7" s="34" t="s">
        <v>1561</v>
      </c>
      <c r="AT7" s="44" t="s">
        <v>1424</v>
      </c>
      <c r="AU7" s="32">
        <f>IFERROR(INDEX(Domínios!$R$3:$R$419,(MATCH(PAC!$J401,Domínios!$S$3:$S$419,0))),"")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x14ac:dyDescent="0.4">
      <c r="A8" s="19">
        <f>ROW()-5</f>
        <v>3</v>
      </c>
      <c r="B8" s="96">
        <v>2025</v>
      </c>
      <c r="C8" s="19" t="s">
        <v>605</v>
      </c>
      <c r="D8" s="19" t="s">
        <v>1021</v>
      </c>
      <c r="E8" s="21" t="s">
        <v>1135</v>
      </c>
      <c r="F8" s="19" t="s">
        <v>56</v>
      </c>
      <c r="G8" s="19" t="s">
        <v>665</v>
      </c>
      <c r="H8" s="22" t="s">
        <v>1259</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1842</v>
      </c>
      <c r="U8" s="26" t="s">
        <v>1595</v>
      </c>
      <c r="V8" s="26"/>
      <c r="W8" s="27">
        <v>18</v>
      </c>
      <c r="X8" s="27" t="s">
        <v>1437</v>
      </c>
      <c r="Y8" s="20" t="s">
        <v>1735</v>
      </c>
      <c r="Z8" s="95"/>
      <c r="AA8" s="29">
        <v>0</v>
      </c>
      <c r="AB8" s="22" t="s">
        <v>1500</v>
      </c>
      <c r="AC8" s="22" t="s">
        <v>1777</v>
      </c>
      <c r="AD8" s="28"/>
      <c r="AE8" s="21" t="s">
        <v>1504</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31.75" thickBot="1" x14ac:dyDescent="0.4">
      <c r="A9" s="33">
        <f t="shared" si="1"/>
        <v>6</v>
      </c>
      <c r="B9" s="33">
        <v>2025</v>
      </c>
      <c r="C9" s="32" t="s">
        <v>605</v>
      </c>
      <c r="D9" s="32" t="s">
        <v>1021</v>
      </c>
      <c r="E9" s="34" t="s">
        <v>1547</v>
      </c>
      <c r="F9" s="32" t="s">
        <v>576</v>
      </c>
      <c r="G9" s="32" t="s">
        <v>596</v>
      </c>
      <c r="H9" s="35" t="s">
        <v>1257</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1884</v>
      </c>
      <c r="W9" s="40"/>
      <c r="X9" s="33" t="s">
        <v>1714</v>
      </c>
      <c r="Y9" s="41" t="s">
        <v>1736</v>
      </c>
      <c r="Z9" s="42">
        <v>46630</v>
      </c>
      <c r="AA9" s="35">
        <v>0.2</v>
      </c>
      <c r="AB9" s="35"/>
      <c r="AC9" s="41" t="s">
        <v>1996</v>
      </c>
      <c r="AD9" s="34"/>
      <c r="AE9" s="35" t="s">
        <v>1310</v>
      </c>
      <c r="AF9" s="35" t="s">
        <v>1549</v>
      </c>
      <c r="AG9" s="35"/>
      <c r="AH9" s="35"/>
      <c r="AI9" s="41"/>
      <c r="AJ9" s="35"/>
      <c r="AK9" s="35"/>
      <c r="AL9" s="35"/>
      <c r="AM9" s="41"/>
      <c r="AN9" s="41"/>
      <c r="AO9" s="41"/>
      <c r="AP9" s="41"/>
      <c r="AQ9" s="43">
        <v>45880</v>
      </c>
      <c r="AR9" s="43">
        <v>46630</v>
      </c>
      <c r="AS9" s="34">
        <v>46630</v>
      </c>
      <c r="AT9" s="44" t="s">
        <v>1841</v>
      </c>
      <c r="AU9" s="32" t="s">
        <v>1782</v>
      </c>
      <c r="AV9" s="42"/>
      <c r="AW9" s="32" t="s">
        <v>1630</v>
      </c>
      <c r="AX9" s="32" t="s">
        <v>1513</v>
      </c>
      <c r="AY9" s="32" t="s">
        <v>1513</v>
      </c>
      <c r="AZ9" s="90">
        <v>1</v>
      </c>
      <c r="BA9" s="1">
        <v>89909232.640000001</v>
      </c>
    </row>
    <row r="10" spans="1:53" s="1" customFormat="1" ht="147.75" thickBot="1" x14ac:dyDescent="0.4">
      <c r="A10" s="20">
        <f t="shared" si="1"/>
        <v>7</v>
      </c>
      <c r="B10" s="96">
        <v>2025</v>
      </c>
      <c r="C10" s="19" t="s">
        <v>605</v>
      </c>
      <c r="D10" s="19" t="s">
        <v>1021</v>
      </c>
      <c r="E10" s="97" t="s">
        <v>1538</v>
      </c>
      <c r="F10" s="19" t="s">
        <v>577</v>
      </c>
      <c r="G10" s="19" t="s">
        <v>541</v>
      </c>
      <c r="H10" s="22" t="s">
        <v>1257</v>
      </c>
      <c r="I10" s="19" t="s">
        <v>600</v>
      </c>
      <c r="J10" s="19" t="s">
        <v>196</v>
      </c>
      <c r="K10" s="23">
        <v>74569991.879999995</v>
      </c>
      <c r="L10" s="23"/>
      <c r="M10" s="24"/>
      <c r="N10" s="24"/>
      <c r="O10" s="24"/>
      <c r="P10" s="23"/>
      <c r="Q10" s="25">
        <v>0</v>
      </c>
      <c r="R10" s="25"/>
      <c r="S10" s="25">
        <v>0</v>
      </c>
      <c r="T10" s="25"/>
      <c r="U10" s="26" t="s">
        <v>594</v>
      </c>
      <c r="V10" s="26" t="s">
        <v>1796</v>
      </c>
      <c r="W10" s="27"/>
      <c r="X10" s="27" t="s">
        <v>1437</v>
      </c>
      <c r="Y10" s="20" t="s">
        <v>1734</v>
      </c>
      <c r="Z10" s="28"/>
      <c r="AA10" s="29"/>
      <c r="AB10" s="22"/>
      <c r="AC10" s="22" t="s">
        <v>2079</v>
      </c>
      <c r="AD10" s="28"/>
      <c r="AE10" s="21"/>
      <c r="AF10" s="22" t="s">
        <v>1539</v>
      </c>
      <c r="AG10" s="22"/>
      <c r="AH10" s="22"/>
      <c r="AI10" s="22"/>
      <c r="AJ10" s="28"/>
      <c r="AK10" s="22"/>
      <c r="AL10" s="22"/>
      <c r="AM10" s="22"/>
      <c r="AN10" s="28"/>
      <c r="AO10" s="28"/>
      <c r="AP10" s="28"/>
      <c r="AQ10" s="28"/>
      <c r="AR10" s="30"/>
      <c r="AS10" s="30"/>
      <c r="AT10" s="21" t="s">
        <v>1634</v>
      </c>
      <c r="AU10" s="22"/>
      <c r="AV10" s="94"/>
      <c r="AW10" s="98" t="s">
        <v>1632</v>
      </c>
      <c r="AX10" s="47">
        <v>1</v>
      </c>
      <c r="AY10" s="47" t="s">
        <v>1513</v>
      </c>
      <c r="AZ10" s="104" t="s">
        <v>1513</v>
      </c>
      <c r="BA10" s="49">
        <v>0</v>
      </c>
    </row>
    <row r="11" spans="1:53" s="1" customFormat="1" ht="21.75" thickBot="1" x14ac:dyDescent="0.4">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x14ac:dyDescent="0.4">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x14ac:dyDescent="0.4">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x14ac:dyDescent="0.4">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x14ac:dyDescent="0.4">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x14ac:dyDescent="0.4">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x14ac:dyDescent="0.4">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x14ac:dyDescent="0.4">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x14ac:dyDescent="0.4">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x14ac:dyDescent="0.4">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x14ac:dyDescent="0.4">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x14ac:dyDescent="0.4">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xr:uid="{00000000-0009-0000-0000-00000D000000}"/>
  <customSheetViews>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xr:uid="{EE481712-D5A8-4E98-84BF-DBE68755819C}"/>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xr:uid="{945DC69C-D7BF-4AAD-975E-389E3555A82B}"/>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xr:uid="{F217BF9D-77A0-4F7C-91DD-A71CE5176F4D}"/>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xr:uid="{2659B79F-578F-497B-A57A-3E406F1F995F}"/>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5"/>
      <autoFilter ref="A3:AZ22" xr:uid="{95241FF2-0359-4253-935B-261CB8D34F1C}"/>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xr:uid="{F0F03DE1-DB22-44E3-AD0E-CE7FF895E678}"/>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xr:uid="{135501CF-A871-47FC-ACF6-4627A8FD964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xr:uid="{D1E7F7EA-54B1-4AB1-A28D-4EF88EED76D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xr:uid="{3DD1C7B7-CC36-4DC9-A491-E3FFDA30445E}"/>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xr:uid="{BE7DDED6-BB4A-4D95-91A8-36F70C1BD746}"/>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xr:uid="{7DC6EFA1-058F-4761-8830-44F7BA4C5611}"/>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xr:uid="{E85565F4-7F9A-4EF3-BE91-DC7D948099AE}"/>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xr:uid="{B0B42DD9-4C06-4344-805D-093FA9A4CF3A}"/>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xr:uid="{E808A8CE-5A14-4E70-B2A4-2EC9DCFF2B5F}"/>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xr:uid="{F6D20C21-CD26-4702-A57A-87CBA75E7D4E}"/>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xr:uid="{5CEE6DD2-AC19-4986-A123-292F6B569F9F}"/>
    </customSheetView>
  </customSheetViews>
  <dataValidations count="8">
    <dataValidation type="decimal" allowBlank="1" showInputMessage="1" showErrorMessage="1" sqref="Q5:R5 Q8:R22 K6:S7" xr:uid="{00000000-0002-0000-0D00-000000000000}">
      <formula1>0</formula1>
      <formula2>1000000000000</formula2>
    </dataValidation>
    <dataValidation type="date" allowBlank="1" showInputMessage="1" showErrorMessage="1" sqref="AL22:AP22 X22 Y5:Y21 AM5:AQ21" xr:uid="{00000000-0002-0000-0D00-000001000000}">
      <formula1>1</formula1>
      <formula2>55153</formula2>
    </dataValidation>
    <dataValidation type="date" allowBlank="1" showInputMessage="1" showErrorMessage="1" sqref="AQ22 AR5:AR21" xr:uid="{00000000-0002-0000-0D00-000002000000}">
      <formula1>36526</formula1>
      <formula2>55153</formula2>
    </dataValidation>
    <dataValidation type="date" operator="greaterThan" allowBlank="1" showInputMessage="1" showErrorMessage="1" sqref="AH22 AI5:AI21" xr:uid="{00000000-0002-0000-0D00-000003000000}">
      <formula1>43831</formula1>
    </dataValidation>
    <dataValidation type="whole" allowBlank="1" showInputMessage="1" showErrorMessage="1" sqref="B5:B22" xr:uid="{00000000-0002-0000-0D00-000004000000}">
      <formula1>2010</formula1>
      <formula2>2030</formula2>
    </dataValidation>
    <dataValidation type="list" allowBlank="1" showInputMessage="1" showErrorMessage="1" sqref="AL6:AL7" xr:uid="{00000000-0002-0000-0D00-000005000000}">
      <formula1>$P$4:$P$6</formula1>
    </dataValidation>
    <dataValidation type="decimal" allowBlank="1" showInputMessage="1" showErrorMessage="1" sqref="Z6:Z7" xr:uid="{00000000-0002-0000-0D00-000006000000}">
      <formula1>0</formula1>
      <formula2>100</formula2>
    </dataValidation>
    <dataValidation type="whole" allowBlank="1" showInputMessage="1" showErrorMessage="1" sqref="V6:V7" xr:uid="{00000000-0002-0000-0D00-000007000000}">
      <formula1>0</formula1>
      <formula2>800</formula2>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r:uid="{00000000-0002-0000-0D00-000008000000}">
          <x14:formula1>
            <xm:f>Domínios!$B$3:$B$4</xm:f>
          </x14:formula1>
          <xm:sqref>C5 C8:C22</xm:sqref>
        </x14:dataValidation>
        <x14:dataValidation type="list" allowBlank="1" showInputMessage="1" showErrorMessage="1" xr:uid="{00000000-0002-0000-0D00-000009000000}">
          <x14:formula1>
            <xm:f>Domínios!$AI$3:$AI$18</xm:f>
          </x14:formula1>
          <xm:sqref>T22 U5:U21</xm:sqref>
        </x14:dataValidation>
        <x14:dataValidation type="list" allowBlank="1" showInputMessage="1" showErrorMessage="1" xr:uid="{00000000-0002-0000-0D00-00000A000000}">
          <x14:formula1>
            <xm:f>Domínios!$AG$3:$AG$45</xm:f>
          </x14:formula1>
          <xm:sqref>Z22 AA5:AA21</xm:sqref>
        </x14:dataValidation>
        <x14:dataValidation type="list" allowBlank="1" showInputMessage="1" showErrorMessage="1" xr:uid="{00000000-0002-0000-0D00-00000B000000}">
          <x14:formula1>
            <xm:f>Domínios!$Y$3:$Y$9</xm:f>
          </x14:formula1>
          <xm:sqref>AF22 AG5:AG21</xm:sqref>
        </x14:dataValidation>
        <x14:dataValidation type="list" allowBlank="1" showInputMessage="1" showErrorMessage="1" xr:uid="{00000000-0002-0000-0D00-00000C000000}">
          <x14:formula1>
            <xm:f>Domínios!$L$3:$L$22</xm:f>
          </x14:formula1>
          <xm:sqref>W22 X5:X21</xm:sqref>
        </x14:dataValidation>
        <x14:dataValidation type="list" allowBlank="1" showInputMessage="1" showErrorMessage="1" xr:uid="{00000000-0002-0000-0D00-00000D000000}">
          <x14:formula1>
            <xm:f>Domínios!$D$3:$D$20</xm:f>
          </x14:formula1>
          <xm:sqref>F5:F22</xm:sqref>
        </x14:dataValidation>
        <x14:dataValidation type="list" allowBlank="1" showInputMessage="1" showErrorMessage="1" xr:uid="{00000000-0002-0000-0D00-00000E000000}">
          <x14:formula1>
            <xm:f>Domínios!$J$3:$J$35</xm:f>
          </x14:formula1>
          <xm:sqref>G5:G22</xm:sqref>
        </x14:dataValidation>
        <x14:dataValidation type="list" allowBlank="1" showInputMessage="1" showErrorMessage="1" xr:uid="{00000000-0002-0000-0D00-00000F000000}">
          <x14:formula1>
            <xm:f>Domínios!$AC$3:$AC$14</xm:f>
          </x14:formula1>
          <xm:sqref>H5:H22</xm:sqref>
        </x14:dataValidation>
        <x14:dataValidation type="list" allowBlank="1" showInputMessage="1" showErrorMessage="1" xr:uid="{00000000-0002-0000-0D00-000010000000}">
          <x14:formula1>
            <xm:f>Domínios!$P$3:$P$20</xm:f>
          </x14:formula1>
          <xm:sqref>I5:I22</xm:sqref>
        </x14:dataValidation>
        <x14:dataValidation type="list" allowBlank="1" showInputMessage="1" showErrorMessage="1" xr:uid="{00000000-0002-0000-0D00-000011000000}">
          <x14:formula1>
            <xm:f>Domínios!$S$3:$S$420</xm:f>
          </x14:formula1>
          <xm:sqref>J5:J22</xm:sqref>
        </x14:dataValidation>
        <x14:dataValidation type="list" allowBlank="1" showInputMessage="1" showErrorMessage="1" xr:uid="{00000000-0002-0000-0D00-000012000000}">
          <x14:formula1>
            <xm:f>Domínios!$AA$3:$AA$6</xm:f>
          </x14:formula1>
          <xm:sqref>D5:D22</xm:sqref>
        </x14:dataValidation>
        <x14:dataValidation type="list" allowBlank="1" showInputMessage="1" showErrorMessage="1" xr:uid="{00000000-0002-0000-0D00-000013000000}">
          <x14:formula1>
            <xm:f>Domínios!$B$3:$B$5</xm:f>
          </x14:formula1>
          <xm:sqref>C6:C7</xm:sqref>
        </x14:dataValidation>
        <x14:dataValidation type="list" allowBlank="1" showInputMessage="1" showErrorMessage="1" xr:uid="{00000000-0002-0000-0D00-000014000000}">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Planilha2"/>
  <dimension ref="B2:AM421"/>
  <sheetViews>
    <sheetView topLeftCell="Z1" zoomScale="70" zoomScaleNormal="55" workbookViewId="0">
      <selection activeCell="AG11" sqref="AG11"/>
    </sheetView>
  </sheetViews>
  <sheetFormatPr defaultColWidth="9.140625" defaultRowHeight="21" x14ac:dyDescent="0.35"/>
  <cols>
    <col min="1" max="1" width="3.140625" style="1" customWidth="1"/>
    <col min="2" max="2" width="27.140625" style="1" bestFit="1" customWidth="1"/>
    <col min="3" max="3" width="3.140625" style="1" customWidth="1"/>
    <col min="4" max="4" width="40.42578125" style="1" bestFit="1" customWidth="1"/>
    <col min="5" max="5" width="3.140625" style="1" customWidth="1"/>
    <col min="6" max="6" width="23.85546875" style="1" bestFit="1" customWidth="1"/>
    <col min="7" max="7" width="3.140625" style="1" customWidth="1"/>
    <col min="8" max="8" width="31.5703125" style="1" bestFit="1" customWidth="1"/>
    <col min="9" max="9" width="3" style="1" customWidth="1"/>
    <col min="10" max="10" width="31.5703125" style="1" bestFit="1" customWidth="1"/>
    <col min="11" max="11" width="3.85546875" style="1" customWidth="1"/>
    <col min="12" max="12" width="45.42578125" style="1" bestFit="1" customWidth="1"/>
    <col min="13" max="13" width="2.42578125" style="1" customWidth="1"/>
    <col min="14" max="14" width="41.42578125" style="1" bestFit="1" customWidth="1"/>
    <col min="15" max="15" width="3.42578125" style="1" customWidth="1"/>
    <col min="16" max="16" width="35.42578125" style="1" bestFit="1" customWidth="1"/>
    <col min="17" max="17" width="2.5703125" style="1" customWidth="1"/>
    <col min="18" max="18" width="11.42578125" style="1" bestFit="1" customWidth="1"/>
    <col min="19" max="19" width="34.5703125" style="1" bestFit="1" customWidth="1"/>
    <col min="20" max="20" width="2.140625" style="1" customWidth="1"/>
    <col min="21" max="21" width="35" style="1" bestFit="1" customWidth="1"/>
    <col min="22" max="22" width="3.5703125" style="1" customWidth="1"/>
    <col min="23" max="23" width="30.140625" style="1" customWidth="1"/>
    <col min="24" max="24" width="9.140625" style="1"/>
    <col min="25" max="25" width="30.140625" style="1" customWidth="1"/>
    <col min="26" max="26" width="9.140625" style="1"/>
    <col min="27" max="27" width="24.42578125" style="1" customWidth="1"/>
    <col min="28" max="28" width="9.140625" style="1"/>
    <col min="29" max="29" width="23.140625" style="1" customWidth="1"/>
    <col min="30" max="30" width="9.140625" style="1"/>
    <col min="31" max="31" width="35.140625" style="1" bestFit="1" customWidth="1"/>
    <col min="32" max="32" width="6.42578125" style="1" customWidth="1"/>
    <col min="33" max="33" width="115" style="1" bestFit="1" customWidth="1"/>
    <col min="34" max="34" width="4.42578125" style="1" customWidth="1"/>
    <col min="35" max="35" width="71" style="1" customWidth="1"/>
    <col min="36" max="36" width="9.140625" style="1"/>
    <col min="37" max="37" width="25.85546875" style="1" customWidth="1"/>
    <col min="38" max="16384" width="9.140625" style="1"/>
  </cols>
  <sheetData>
    <row r="2" spans="2:39" ht="52.5" customHeight="1" x14ac:dyDescent="0.35">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1264</v>
      </c>
      <c r="AE2" s="8" t="s">
        <v>1322</v>
      </c>
      <c r="AG2" s="8" t="s">
        <v>1479</v>
      </c>
      <c r="AI2" s="8" t="s">
        <v>1</v>
      </c>
      <c r="AK2" s="8" t="s">
        <v>1795</v>
      </c>
    </row>
    <row r="3" spans="2:39" x14ac:dyDescent="0.35">
      <c r="B3" s="10" t="s">
        <v>610</v>
      </c>
      <c r="D3" s="10" t="s">
        <v>576</v>
      </c>
      <c r="F3" s="10" t="s">
        <v>11</v>
      </c>
      <c r="H3" s="11" t="s">
        <v>9</v>
      </c>
      <c r="J3" s="12" t="s">
        <v>1988</v>
      </c>
      <c r="L3" s="10" t="s">
        <v>2504</v>
      </c>
      <c r="N3" s="10" t="s">
        <v>716</v>
      </c>
      <c r="P3" s="11" t="s">
        <v>606</v>
      </c>
      <c r="R3" s="1">
        <v>2900108</v>
      </c>
      <c r="S3" s="1" t="s">
        <v>10</v>
      </c>
      <c r="U3" s="11" t="s">
        <v>696</v>
      </c>
      <c r="W3" s="11" t="s">
        <v>696</v>
      </c>
      <c r="Y3" s="11" t="s">
        <v>988</v>
      </c>
      <c r="AA3" s="11" t="s">
        <v>1022</v>
      </c>
      <c r="AC3" s="11" t="s">
        <v>1256</v>
      </c>
      <c r="AE3" s="11" t="s">
        <v>1437</v>
      </c>
      <c r="AG3" s="11" t="s">
        <v>1482</v>
      </c>
      <c r="AI3" s="10" t="s">
        <v>574</v>
      </c>
      <c r="AK3" s="10" t="s">
        <v>1837</v>
      </c>
    </row>
    <row r="4" spans="2:39" x14ac:dyDescent="0.35">
      <c r="B4" s="10" t="s">
        <v>605</v>
      </c>
      <c r="D4" s="10" t="s">
        <v>577</v>
      </c>
      <c r="F4" s="10" t="s">
        <v>447</v>
      </c>
      <c r="H4" s="11" t="s">
        <v>11</v>
      </c>
      <c r="J4" s="13" t="s">
        <v>1034</v>
      </c>
      <c r="L4" s="10" t="s">
        <v>2505</v>
      </c>
      <c r="N4" s="10" t="s">
        <v>715</v>
      </c>
      <c r="P4" s="11" t="s">
        <v>597</v>
      </c>
      <c r="R4" s="1">
        <v>2900207</v>
      </c>
      <c r="S4" s="1" t="s">
        <v>13</v>
      </c>
      <c r="U4" s="11" t="s">
        <v>697</v>
      </c>
      <c r="W4" s="11" t="s">
        <v>697</v>
      </c>
      <c r="Y4" s="11" t="s">
        <v>989</v>
      </c>
      <c r="AA4" s="11" t="s">
        <v>1021</v>
      </c>
      <c r="AC4" s="11" t="s">
        <v>1257</v>
      </c>
      <c r="AE4" s="11" t="s">
        <v>1436</v>
      </c>
      <c r="AG4" s="11" t="s">
        <v>1470</v>
      </c>
      <c r="AI4" s="10" t="s">
        <v>573</v>
      </c>
      <c r="AK4" s="10" t="s">
        <v>1808</v>
      </c>
      <c r="AM4" s="10" t="s">
        <v>1800</v>
      </c>
    </row>
    <row r="5" spans="2:39" x14ac:dyDescent="0.35">
      <c r="B5" s="10" t="s">
        <v>1515</v>
      </c>
      <c r="D5" s="10" t="s">
        <v>42</v>
      </c>
      <c r="F5" s="10" t="s">
        <v>445</v>
      </c>
      <c r="H5" s="11" t="s">
        <v>15</v>
      </c>
      <c r="J5" s="13" t="s">
        <v>641</v>
      </c>
      <c r="L5" s="10" t="s">
        <v>2506</v>
      </c>
      <c r="P5" s="11" t="s">
        <v>598</v>
      </c>
      <c r="R5" s="1">
        <v>2900306</v>
      </c>
      <c r="S5" s="1" t="s">
        <v>16</v>
      </c>
      <c r="U5" s="4"/>
      <c r="Y5" s="11" t="s">
        <v>2006</v>
      </c>
      <c r="AA5" s="11"/>
      <c r="AC5" s="11" t="s">
        <v>1258</v>
      </c>
      <c r="AE5" s="11" t="s">
        <v>1714</v>
      </c>
      <c r="AG5" s="11" t="s">
        <v>1472</v>
      </c>
      <c r="AI5" s="10" t="s">
        <v>1587</v>
      </c>
      <c r="AK5" s="10" t="s">
        <v>1809</v>
      </c>
      <c r="AM5" s="10" t="s">
        <v>1801</v>
      </c>
    </row>
    <row r="6" spans="2:39" x14ac:dyDescent="0.35">
      <c r="D6" s="10" t="s">
        <v>568</v>
      </c>
      <c r="F6" s="10" t="s">
        <v>446</v>
      </c>
      <c r="H6" s="10" t="s">
        <v>17</v>
      </c>
      <c r="J6" s="14" t="s">
        <v>1033</v>
      </c>
      <c r="L6" s="10" t="s">
        <v>2507</v>
      </c>
      <c r="P6" s="11" t="s">
        <v>599</v>
      </c>
      <c r="R6" s="1">
        <v>2900355</v>
      </c>
      <c r="S6" s="1" t="s">
        <v>18</v>
      </c>
      <c r="U6" s="4"/>
      <c r="Y6" s="11" t="s">
        <v>995</v>
      </c>
      <c r="AA6" s="11"/>
      <c r="AC6" s="11" t="s">
        <v>1259</v>
      </c>
      <c r="AE6" s="11" t="s">
        <v>1510</v>
      </c>
      <c r="AG6" s="11" t="s">
        <v>1473</v>
      </c>
      <c r="AI6" s="10" t="s">
        <v>1586</v>
      </c>
      <c r="AK6" s="10" t="s">
        <v>1796</v>
      </c>
      <c r="AM6" s="10" t="s">
        <v>1798</v>
      </c>
    </row>
    <row r="7" spans="2:39" x14ac:dyDescent="0.35">
      <c r="D7" s="10" t="s">
        <v>47</v>
      </c>
      <c r="F7" s="10" t="s">
        <v>448</v>
      </c>
      <c r="H7" s="11" t="s">
        <v>14</v>
      </c>
      <c r="J7" s="14" t="s">
        <v>507</v>
      </c>
      <c r="L7" s="10" t="s">
        <v>2508</v>
      </c>
      <c r="P7" s="10" t="s">
        <v>600</v>
      </c>
      <c r="R7" s="1">
        <v>2900405</v>
      </c>
      <c r="S7" s="1" t="s">
        <v>19</v>
      </c>
      <c r="AC7" s="11" t="s">
        <v>1260</v>
      </c>
      <c r="AE7" s="11"/>
      <c r="AG7" s="11" t="s">
        <v>1509</v>
      </c>
      <c r="AI7" s="10" t="s">
        <v>594</v>
      </c>
      <c r="AK7" s="10" t="s">
        <v>1810</v>
      </c>
      <c r="AM7" s="10" t="s">
        <v>1799</v>
      </c>
    </row>
    <row r="8" spans="2:39" x14ac:dyDescent="0.35">
      <c r="D8" s="10" t="s">
        <v>49</v>
      </c>
      <c r="H8" s="10" t="s">
        <v>20</v>
      </c>
      <c r="J8" s="14" t="s">
        <v>504</v>
      </c>
      <c r="L8" s="10" t="s">
        <v>2509</v>
      </c>
      <c r="P8" s="10" t="s">
        <v>601</v>
      </c>
      <c r="R8" s="1">
        <v>2900603</v>
      </c>
      <c r="S8" s="1" t="s">
        <v>21</v>
      </c>
      <c r="AC8" s="11" t="s">
        <v>1261</v>
      </c>
      <c r="AG8" s="15" t="s">
        <v>1503</v>
      </c>
      <c r="AI8" s="10" t="s">
        <v>1582</v>
      </c>
      <c r="AK8" s="10" t="s">
        <v>1811</v>
      </c>
      <c r="AM8" s="10" t="s">
        <v>1807</v>
      </c>
    </row>
    <row r="9" spans="2:39" x14ac:dyDescent="0.35">
      <c r="D9" s="10" t="s">
        <v>578</v>
      </c>
      <c r="H9" s="10" t="s">
        <v>22</v>
      </c>
      <c r="J9" s="14" t="s">
        <v>12</v>
      </c>
      <c r="L9" s="10" t="s">
        <v>2510</v>
      </c>
      <c r="P9" s="10" t="s">
        <v>602</v>
      </c>
      <c r="R9" s="1">
        <v>2900702</v>
      </c>
      <c r="S9" s="1" t="s">
        <v>23</v>
      </c>
      <c r="AC9" s="11" t="s">
        <v>1262</v>
      </c>
      <c r="AG9" s="11" t="s">
        <v>1500</v>
      </c>
      <c r="AI9" s="10" t="s">
        <v>1584</v>
      </c>
      <c r="AK9" s="10" t="s">
        <v>1797</v>
      </c>
      <c r="AM9" s="10" t="s">
        <v>1803</v>
      </c>
    </row>
    <row r="10" spans="2:39" x14ac:dyDescent="0.35">
      <c r="D10" s="10" t="s">
        <v>51</v>
      </c>
      <c r="H10" s="11" t="s">
        <v>24</v>
      </c>
      <c r="J10" s="14" t="s">
        <v>612</v>
      </c>
      <c r="L10" s="10" t="s">
        <v>2511</v>
      </c>
      <c r="P10" s="11" t="s">
        <v>717</v>
      </c>
      <c r="R10" s="1">
        <v>2900801</v>
      </c>
      <c r="S10" s="1" t="s">
        <v>25</v>
      </c>
      <c r="U10" s="4"/>
      <c r="AC10" s="11" t="s">
        <v>1263</v>
      </c>
      <c r="AG10" s="11" t="s">
        <v>1477</v>
      </c>
      <c r="AI10" s="10" t="s">
        <v>1583</v>
      </c>
      <c r="AK10" s="10" t="s">
        <v>1812</v>
      </c>
      <c r="AM10" s="10" t="s">
        <v>1805</v>
      </c>
    </row>
    <row r="11" spans="2:39" x14ac:dyDescent="0.35">
      <c r="D11" s="10" t="s">
        <v>53</v>
      </c>
      <c r="J11" s="14" t="s">
        <v>503</v>
      </c>
      <c r="L11" s="10" t="s">
        <v>2512</v>
      </c>
      <c r="P11" s="11" t="s">
        <v>603</v>
      </c>
      <c r="R11" s="1">
        <v>2900900</v>
      </c>
      <c r="S11" s="1" t="s">
        <v>26</v>
      </c>
      <c r="U11" s="4"/>
      <c r="AC11" s="11" t="s">
        <v>1321</v>
      </c>
      <c r="AG11" s="11" t="s">
        <v>1487</v>
      </c>
      <c r="AI11" s="10" t="s">
        <v>1871</v>
      </c>
      <c r="AK11" s="10" t="s">
        <v>1813</v>
      </c>
      <c r="AM11" s="10" t="s">
        <v>1802</v>
      </c>
    </row>
    <row r="12" spans="2:39" x14ac:dyDescent="0.35">
      <c r="D12" s="10" t="s">
        <v>611</v>
      </c>
      <c r="J12" s="14" t="s">
        <v>613</v>
      </c>
      <c r="L12" s="10" t="s">
        <v>2513</v>
      </c>
      <c r="P12" s="11" t="s">
        <v>467</v>
      </c>
      <c r="R12" s="1">
        <v>2901007</v>
      </c>
      <c r="S12" s="1" t="s">
        <v>27</v>
      </c>
      <c r="U12" s="4"/>
      <c r="AC12" s="101"/>
      <c r="AG12" s="11" t="s">
        <v>1488</v>
      </c>
      <c r="AI12" s="10" t="s">
        <v>1588</v>
      </c>
      <c r="AK12" s="10" t="s">
        <v>1814</v>
      </c>
      <c r="AM12" s="10" t="s">
        <v>1804</v>
      </c>
    </row>
    <row r="13" spans="2:39" x14ac:dyDescent="0.35">
      <c r="D13" s="10" t="s">
        <v>56</v>
      </c>
      <c r="J13" s="10" t="s">
        <v>614</v>
      </c>
      <c r="L13" s="10" t="s">
        <v>2514</v>
      </c>
      <c r="P13" s="11" t="s">
        <v>468</v>
      </c>
      <c r="R13" s="1">
        <v>2901106</v>
      </c>
      <c r="S13" s="1" t="s">
        <v>28</v>
      </c>
      <c r="U13" s="4"/>
      <c r="AG13" s="11" t="s">
        <v>1486</v>
      </c>
      <c r="AI13" s="10" t="s">
        <v>1589</v>
      </c>
      <c r="AK13" s="10" t="s">
        <v>1815</v>
      </c>
      <c r="AM13" s="10" t="s">
        <v>1806</v>
      </c>
    </row>
    <row r="14" spans="2:39" x14ac:dyDescent="0.35">
      <c r="D14" s="10" t="s">
        <v>450</v>
      </c>
      <c r="J14" s="10" t="s">
        <v>1035</v>
      </c>
      <c r="L14" s="10" t="s">
        <v>2515</v>
      </c>
      <c r="P14" s="11" t="s">
        <v>593</v>
      </c>
      <c r="R14" s="1">
        <v>2901155</v>
      </c>
      <c r="S14" s="1" t="s">
        <v>29</v>
      </c>
      <c r="U14" s="4"/>
      <c r="AG14" s="11" t="s">
        <v>1489</v>
      </c>
      <c r="AI14" s="10" t="s">
        <v>1585</v>
      </c>
      <c r="AK14" s="10" t="s">
        <v>1884</v>
      </c>
      <c r="AM14" s="10" t="s">
        <v>1885</v>
      </c>
    </row>
    <row r="15" spans="2:39" x14ac:dyDescent="0.35">
      <c r="J15" s="10" t="s">
        <v>665</v>
      </c>
      <c r="L15" s="10" t="s">
        <v>2516</v>
      </c>
      <c r="P15" s="11" t="s">
        <v>1251</v>
      </c>
      <c r="R15" s="1">
        <v>2901205</v>
      </c>
      <c r="S15" s="1" t="s">
        <v>30</v>
      </c>
      <c r="U15" s="4"/>
      <c r="AG15" s="11" t="s">
        <v>1471</v>
      </c>
      <c r="AI15" s="10"/>
    </row>
    <row r="16" spans="2:39" x14ac:dyDescent="0.35">
      <c r="J16" s="10" t="s">
        <v>970</v>
      </c>
      <c r="L16" s="10" t="s">
        <v>2518</v>
      </c>
      <c r="P16" s="11" t="s">
        <v>1252</v>
      </c>
      <c r="R16" s="1">
        <v>2901304</v>
      </c>
      <c r="S16" s="1" t="s">
        <v>31</v>
      </c>
      <c r="U16" s="4"/>
      <c r="AG16" s="11" t="s">
        <v>1475</v>
      </c>
      <c r="AI16" s="10"/>
    </row>
    <row r="17" spans="10:35" x14ac:dyDescent="0.35">
      <c r="J17" s="10" t="s">
        <v>971</v>
      </c>
      <c r="L17" s="10" t="s">
        <v>2519</v>
      </c>
      <c r="P17" s="11" t="s">
        <v>1253</v>
      </c>
      <c r="R17" s="1">
        <v>2901353</v>
      </c>
      <c r="S17" s="1" t="s">
        <v>32</v>
      </c>
      <c r="U17" s="4"/>
      <c r="AG17" s="11" t="s">
        <v>1485</v>
      </c>
      <c r="AI17" s="10"/>
    </row>
    <row r="18" spans="10:35" x14ac:dyDescent="0.35">
      <c r="J18" s="10" t="s">
        <v>695</v>
      </c>
      <c r="L18" s="10" t="s">
        <v>2520</v>
      </c>
      <c r="P18" s="11" t="s">
        <v>1254</v>
      </c>
      <c r="R18" s="1">
        <v>2901403</v>
      </c>
      <c r="S18" s="1" t="s">
        <v>33</v>
      </c>
      <c r="U18" s="4"/>
      <c r="AG18" s="11" t="s">
        <v>1474</v>
      </c>
      <c r="AI18" s="10"/>
    </row>
    <row r="19" spans="10:35" x14ac:dyDescent="0.35">
      <c r="J19" s="10" t="s">
        <v>506</v>
      </c>
      <c r="L19" s="10" t="s">
        <v>2521</v>
      </c>
      <c r="P19" s="100"/>
      <c r="R19" s="1">
        <v>2901502</v>
      </c>
      <c r="S19" s="1" t="s">
        <v>34</v>
      </c>
      <c r="U19" s="4"/>
      <c r="AG19" s="11" t="s">
        <v>1490</v>
      </c>
    </row>
    <row r="20" spans="10:35" x14ac:dyDescent="0.35">
      <c r="J20" s="10" t="s">
        <v>694</v>
      </c>
      <c r="L20" s="10" t="s">
        <v>2517</v>
      </c>
      <c r="R20" s="1">
        <v>2901601</v>
      </c>
      <c r="S20" s="1" t="s">
        <v>35</v>
      </c>
      <c r="AG20" s="11" t="s">
        <v>1469</v>
      </c>
    </row>
    <row r="21" spans="10:35" x14ac:dyDescent="0.35">
      <c r="J21" s="10" t="s">
        <v>1840</v>
      </c>
      <c r="R21" s="1">
        <v>2901700</v>
      </c>
      <c r="S21" s="1" t="s">
        <v>36</v>
      </c>
      <c r="AG21" s="11" t="s">
        <v>1491</v>
      </c>
    </row>
    <row r="22" spans="10:35" x14ac:dyDescent="0.35">
      <c r="J22" s="10" t="s">
        <v>513</v>
      </c>
      <c r="R22" s="1">
        <v>2901809</v>
      </c>
      <c r="S22" s="1" t="s">
        <v>37</v>
      </c>
      <c r="AG22" s="11" t="s">
        <v>1483</v>
      </c>
    </row>
    <row r="23" spans="10:35" x14ac:dyDescent="0.35">
      <c r="J23" s="10" t="s">
        <v>546</v>
      </c>
      <c r="R23" s="1">
        <v>2901908</v>
      </c>
      <c r="S23" s="1" t="s">
        <v>38</v>
      </c>
      <c r="AG23" s="11" t="s">
        <v>1478</v>
      </c>
    </row>
    <row r="24" spans="10:35" x14ac:dyDescent="0.35">
      <c r="J24" s="10" t="s">
        <v>505</v>
      </c>
      <c r="R24" s="1">
        <v>2901957</v>
      </c>
      <c r="S24" s="1" t="s">
        <v>39</v>
      </c>
      <c r="AG24" s="11" t="s">
        <v>1481</v>
      </c>
    </row>
    <row r="25" spans="10:35" x14ac:dyDescent="0.35">
      <c r="J25" s="10" t="s">
        <v>569</v>
      </c>
      <c r="R25" s="1">
        <v>2902054</v>
      </c>
      <c r="S25" s="1" t="s">
        <v>41</v>
      </c>
      <c r="AG25" s="11" t="s">
        <v>1484</v>
      </c>
    </row>
    <row r="26" spans="10:35" x14ac:dyDescent="0.35">
      <c r="J26" s="10" t="s">
        <v>566</v>
      </c>
      <c r="R26" s="1">
        <v>2902005</v>
      </c>
      <c r="S26" s="1" t="s">
        <v>43</v>
      </c>
      <c r="AG26" s="11" t="s">
        <v>1476</v>
      </c>
    </row>
    <row r="27" spans="10:35" x14ac:dyDescent="0.35">
      <c r="J27" s="10" t="s">
        <v>532</v>
      </c>
      <c r="R27" s="1">
        <v>2902104</v>
      </c>
      <c r="S27" s="1" t="s">
        <v>45</v>
      </c>
      <c r="AG27" s="11" t="s">
        <v>1521</v>
      </c>
    </row>
    <row r="28" spans="10:35" x14ac:dyDescent="0.35">
      <c r="J28" s="10" t="s">
        <v>541</v>
      </c>
      <c r="R28" s="1">
        <v>2902203</v>
      </c>
      <c r="S28" s="1" t="s">
        <v>46</v>
      </c>
      <c r="AG28" s="11" t="s">
        <v>1528</v>
      </c>
    </row>
    <row r="29" spans="10:35" x14ac:dyDescent="0.35">
      <c r="J29" s="10" t="s">
        <v>595</v>
      </c>
      <c r="R29" s="1">
        <v>2902252</v>
      </c>
      <c r="S29" s="1" t="s">
        <v>48</v>
      </c>
      <c r="AG29" s="11" t="s">
        <v>1529</v>
      </c>
    </row>
    <row r="30" spans="10:35" x14ac:dyDescent="0.35">
      <c r="J30" s="10" t="s">
        <v>596</v>
      </c>
      <c r="R30" s="1">
        <v>2902302</v>
      </c>
      <c r="S30" s="1" t="s">
        <v>50</v>
      </c>
      <c r="AG30" s="11" t="s">
        <v>1530</v>
      </c>
    </row>
    <row r="31" spans="10:35" x14ac:dyDescent="0.35">
      <c r="J31" s="10" t="s">
        <v>557</v>
      </c>
      <c r="R31" s="1">
        <v>2902401</v>
      </c>
      <c r="S31" s="1" t="s">
        <v>52</v>
      </c>
      <c r="AG31" s="15" t="s">
        <v>1531</v>
      </c>
    </row>
    <row r="32" spans="10:35" x14ac:dyDescent="0.35">
      <c r="J32" s="10" t="s">
        <v>448</v>
      </c>
      <c r="R32" s="1">
        <v>2902500</v>
      </c>
      <c r="S32" s="1" t="s">
        <v>54</v>
      </c>
      <c r="AG32" s="15" t="s">
        <v>1532</v>
      </c>
    </row>
    <row r="33" spans="10:33" x14ac:dyDescent="0.35">
      <c r="J33" s="10" t="s">
        <v>516</v>
      </c>
      <c r="R33" s="1">
        <v>2902609</v>
      </c>
      <c r="S33" s="1" t="s">
        <v>55</v>
      </c>
      <c r="AG33" s="15" t="s">
        <v>1533</v>
      </c>
    </row>
    <row r="34" spans="10:33" x14ac:dyDescent="0.35">
      <c r="J34" s="10" t="s">
        <v>1425</v>
      </c>
      <c r="R34" s="1">
        <v>2902658</v>
      </c>
      <c r="S34" s="1" t="s">
        <v>57</v>
      </c>
      <c r="AG34" s="15" t="s">
        <v>1534</v>
      </c>
    </row>
    <row r="35" spans="10:33" x14ac:dyDescent="0.35">
      <c r="J35" s="10" t="s">
        <v>1557</v>
      </c>
      <c r="R35" s="1">
        <v>2902708</v>
      </c>
      <c r="S35" s="1" t="s">
        <v>58</v>
      </c>
      <c r="AG35" s="11" t="s">
        <v>2155</v>
      </c>
    </row>
    <row r="36" spans="10:33" x14ac:dyDescent="0.35">
      <c r="J36" s="99" t="s">
        <v>1989</v>
      </c>
      <c r="R36" s="1">
        <v>2902807</v>
      </c>
      <c r="S36" s="1" t="s">
        <v>59</v>
      </c>
    </row>
    <row r="37" spans="10:33" ht="42" x14ac:dyDescent="0.35">
      <c r="J37" s="99" t="s">
        <v>1990</v>
      </c>
      <c r="R37" s="1">
        <v>2902906</v>
      </c>
      <c r="S37" s="1" t="s">
        <v>60</v>
      </c>
    </row>
    <row r="38" spans="10:33" x14ac:dyDescent="0.35">
      <c r="J38" s="12" t="s">
        <v>2157</v>
      </c>
      <c r="R38" s="1">
        <v>2903003</v>
      </c>
      <c r="S38" s="1" t="s">
        <v>61</v>
      </c>
    </row>
    <row r="39" spans="10:33" x14ac:dyDescent="0.35">
      <c r="R39" s="1">
        <v>2903102</v>
      </c>
      <c r="S39" s="1" t="s">
        <v>62</v>
      </c>
    </row>
    <row r="40" spans="10:33" x14ac:dyDescent="0.35">
      <c r="R40" s="1">
        <v>2903201</v>
      </c>
      <c r="S40" s="1" t="s">
        <v>63</v>
      </c>
    </row>
    <row r="41" spans="10:33" x14ac:dyDescent="0.35">
      <c r="R41" s="1">
        <v>2903235</v>
      </c>
      <c r="S41" s="1" t="s">
        <v>64</v>
      </c>
    </row>
    <row r="42" spans="10:33" x14ac:dyDescent="0.35">
      <c r="R42" s="1">
        <v>2903300</v>
      </c>
      <c r="S42" s="1" t="s">
        <v>65</v>
      </c>
    </row>
    <row r="43" spans="10:33" x14ac:dyDescent="0.35">
      <c r="R43" s="1">
        <v>2903276</v>
      </c>
      <c r="S43" s="1" t="s">
        <v>66</v>
      </c>
    </row>
    <row r="44" spans="10:33" x14ac:dyDescent="0.35">
      <c r="R44" s="1">
        <v>2903409</v>
      </c>
      <c r="S44" s="1" t="s">
        <v>67</v>
      </c>
    </row>
    <row r="45" spans="10:33" x14ac:dyDescent="0.35">
      <c r="R45" s="1">
        <v>2903508</v>
      </c>
      <c r="S45" s="1" t="s">
        <v>68</v>
      </c>
    </row>
    <row r="46" spans="10:33" x14ac:dyDescent="0.35">
      <c r="R46" s="1">
        <v>2903607</v>
      </c>
      <c r="S46" s="1" t="s">
        <v>69</v>
      </c>
    </row>
    <row r="47" spans="10:33" x14ac:dyDescent="0.35">
      <c r="R47" s="1">
        <v>2903706</v>
      </c>
      <c r="S47" s="1" t="s">
        <v>70</v>
      </c>
    </row>
    <row r="48" spans="10:33" x14ac:dyDescent="0.35">
      <c r="R48" s="1">
        <v>2903805</v>
      </c>
      <c r="S48" s="1" t="s">
        <v>71</v>
      </c>
    </row>
    <row r="49" spans="18:19" x14ac:dyDescent="0.35">
      <c r="R49" s="1">
        <v>2903904</v>
      </c>
      <c r="S49" s="1" t="s">
        <v>72</v>
      </c>
    </row>
    <row r="50" spans="18:19" x14ac:dyDescent="0.35">
      <c r="R50" s="1">
        <v>2903953</v>
      </c>
      <c r="S50" s="1" t="s">
        <v>73</v>
      </c>
    </row>
    <row r="51" spans="18:19" x14ac:dyDescent="0.35">
      <c r="R51" s="1">
        <v>2904001</v>
      </c>
      <c r="S51" s="1" t="s">
        <v>74</v>
      </c>
    </row>
    <row r="52" spans="18:19" x14ac:dyDescent="0.35">
      <c r="R52" s="1">
        <v>2904050</v>
      </c>
      <c r="S52" s="1" t="s">
        <v>75</v>
      </c>
    </row>
    <row r="53" spans="18:19" x14ac:dyDescent="0.35">
      <c r="R53" s="1">
        <v>2904100</v>
      </c>
      <c r="S53" s="1" t="s">
        <v>76</v>
      </c>
    </row>
    <row r="54" spans="18:19" x14ac:dyDescent="0.35">
      <c r="R54" s="1">
        <v>2904209</v>
      </c>
      <c r="S54" s="1" t="s">
        <v>77</v>
      </c>
    </row>
    <row r="55" spans="18:19" x14ac:dyDescent="0.35">
      <c r="R55" s="1">
        <v>2904308</v>
      </c>
      <c r="S55" s="1" t="s">
        <v>78</v>
      </c>
    </row>
    <row r="56" spans="18:19" x14ac:dyDescent="0.35">
      <c r="R56" s="1">
        <v>2904407</v>
      </c>
      <c r="S56" s="1" t="s">
        <v>79</v>
      </c>
    </row>
    <row r="57" spans="18:19" x14ac:dyDescent="0.35">
      <c r="R57" s="1">
        <v>2904506</v>
      </c>
      <c r="S57" s="1" t="s">
        <v>80</v>
      </c>
    </row>
    <row r="58" spans="18:19" x14ac:dyDescent="0.35">
      <c r="R58" s="1">
        <v>2904605</v>
      </c>
      <c r="S58" s="1" t="s">
        <v>81</v>
      </c>
    </row>
    <row r="59" spans="18:19" x14ac:dyDescent="0.35">
      <c r="R59" s="1">
        <v>2904704</v>
      </c>
      <c r="S59" s="1" t="s">
        <v>82</v>
      </c>
    </row>
    <row r="60" spans="18:19" x14ac:dyDescent="0.35">
      <c r="R60" s="1">
        <v>2904753</v>
      </c>
      <c r="S60" s="1" t="s">
        <v>83</v>
      </c>
    </row>
    <row r="61" spans="18:19" x14ac:dyDescent="0.35">
      <c r="R61" s="1">
        <v>2904803</v>
      </c>
      <c r="S61" s="1" t="s">
        <v>84</v>
      </c>
    </row>
    <row r="62" spans="18:19" x14ac:dyDescent="0.35">
      <c r="R62" s="1">
        <v>2904852</v>
      </c>
      <c r="S62" s="1" t="s">
        <v>85</v>
      </c>
    </row>
    <row r="63" spans="18:19" x14ac:dyDescent="0.35">
      <c r="R63" s="1">
        <v>2904902</v>
      </c>
      <c r="S63" s="1" t="s">
        <v>86</v>
      </c>
    </row>
    <row r="64" spans="18:19" x14ac:dyDescent="0.35">
      <c r="R64" s="1">
        <v>2905008</v>
      </c>
      <c r="S64" s="1" t="s">
        <v>87</v>
      </c>
    </row>
    <row r="65" spans="18:19" x14ac:dyDescent="0.35">
      <c r="R65" s="1">
        <v>2905107</v>
      </c>
      <c r="S65" s="1" t="s">
        <v>88</v>
      </c>
    </row>
    <row r="66" spans="18:19" x14ac:dyDescent="0.35">
      <c r="R66" s="1">
        <v>2905156</v>
      </c>
      <c r="S66" s="1" t="s">
        <v>89</v>
      </c>
    </row>
    <row r="67" spans="18:19" x14ac:dyDescent="0.35">
      <c r="R67" s="1">
        <v>2905206</v>
      </c>
      <c r="S67" s="1" t="s">
        <v>90</v>
      </c>
    </row>
    <row r="68" spans="18:19" x14ac:dyDescent="0.35">
      <c r="R68" s="1">
        <v>2905305</v>
      </c>
      <c r="S68" s="1" t="s">
        <v>91</v>
      </c>
    </row>
    <row r="69" spans="18:19" x14ac:dyDescent="0.35">
      <c r="R69" s="1">
        <v>2905404</v>
      </c>
      <c r="S69" s="1" t="s">
        <v>92</v>
      </c>
    </row>
    <row r="70" spans="18:19" x14ac:dyDescent="0.35">
      <c r="R70" s="1">
        <v>2905503</v>
      </c>
      <c r="S70" s="1" t="s">
        <v>93</v>
      </c>
    </row>
    <row r="71" spans="18:19" x14ac:dyDescent="0.35">
      <c r="R71" s="1">
        <v>2905602</v>
      </c>
      <c r="S71" s="1" t="s">
        <v>94</v>
      </c>
    </row>
    <row r="72" spans="18:19" x14ac:dyDescent="0.35">
      <c r="R72" s="1">
        <v>2905701</v>
      </c>
      <c r="S72" s="1" t="s">
        <v>95</v>
      </c>
    </row>
    <row r="73" spans="18:19" x14ac:dyDescent="0.35">
      <c r="R73" s="1">
        <v>2905800</v>
      </c>
      <c r="S73" s="1" t="s">
        <v>96</v>
      </c>
    </row>
    <row r="74" spans="18:19" x14ac:dyDescent="0.35">
      <c r="R74" s="1">
        <v>2905909</v>
      </c>
      <c r="S74" s="1" t="s">
        <v>97</v>
      </c>
    </row>
    <row r="75" spans="18:19" x14ac:dyDescent="0.35">
      <c r="R75" s="1">
        <v>2906006</v>
      </c>
      <c r="S75" s="1" t="s">
        <v>98</v>
      </c>
    </row>
    <row r="76" spans="18:19" x14ac:dyDescent="0.35">
      <c r="R76" s="1">
        <v>2906105</v>
      </c>
      <c r="S76" s="1" t="s">
        <v>99</v>
      </c>
    </row>
    <row r="77" spans="18:19" x14ac:dyDescent="0.35">
      <c r="R77" s="1">
        <v>2906204</v>
      </c>
      <c r="S77" s="1" t="s">
        <v>100</v>
      </c>
    </row>
    <row r="78" spans="18:19" x14ac:dyDescent="0.35">
      <c r="R78" s="1">
        <v>2906303</v>
      </c>
      <c r="S78" s="1" t="s">
        <v>101</v>
      </c>
    </row>
    <row r="79" spans="18:19" x14ac:dyDescent="0.35">
      <c r="R79" s="1">
        <v>2906402</v>
      </c>
      <c r="S79" s="1" t="s">
        <v>102</v>
      </c>
    </row>
    <row r="80" spans="18:19" x14ac:dyDescent="0.35">
      <c r="R80" s="1">
        <v>2906501</v>
      </c>
      <c r="S80" s="1" t="s">
        <v>103</v>
      </c>
    </row>
    <row r="81" spans="18:19" x14ac:dyDescent="0.35">
      <c r="R81" s="1">
        <v>2906600</v>
      </c>
      <c r="S81" s="1" t="s">
        <v>104</v>
      </c>
    </row>
    <row r="82" spans="18:19" x14ac:dyDescent="0.35">
      <c r="R82" s="1">
        <v>2906709</v>
      </c>
      <c r="S82" s="1" t="s">
        <v>105</v>
      </c>
    </row>
    <row r="83" spans="18:19" x14ac:dyDescent="0.35">
      <c r="R83" s="1">
        <v>2906808</v>
      </c>
      <c r="S83" s="1" t="s">
        <v>106</v>
      </c>
    </row>
    <row r="84" spans="18:19" x14ac:dyDescent="0.35">
      <c r="R84" s="1">
        <v>2906824</v>
      </c>
      <c r="S84" s="1" t="s">
        <v>107</v>
      </c>
    </row>
    <row r="85" spans="18:19" x14ac:dyDescent="0.35">
      <c r="R85" s="1">
        <v>2906857</v>
      </c>
      <c r="S85" s="1" t="s">
        <v>108</v>
      </c>
    </row>
    <row r="86" spans="18:19" x14ac:dyDescent="0.35">
      <c r="R86" s="1">
        <v>2906873</v>
      </c>
      <c r="S86" s="1" t="s">
        <v>109</v>
      </c>
    </row>
    <row r="87" spans="18:19" x14ac:dyDescent="0.35">
      <c r="R87" s="1">
        <v>2906899</v>
      </c>
      <c r="S87" s="1" t="s">
        <v>110</v>
      </c>
    </row>
    <row r="88" spans="18:19" x14ac:dyDescent="0.35">
      <c r="R88" s="1">
        <v>2906907</v>
      </c>
      <c r="S88" s="1" t="s">
        <v>111</v>
      </c>
    </row>
    <row r="89" spans="18:19" x14ac:dyDescent="0.35">
      <c r="R89" s="1">
        <v>2907004</v>
      </c>
      <c r="S89" s="1" t="s">
        <v>112</v>
      </c>
    </row>
    <row r="90" spans="18:19" x14ac:dyDescent="0.35">
      <c r="R90" s="1">
        <v>2907103</v>
      </c>
      <c r="S90" s="1" t="s">
        <v>113</v>
      </c>
    </row>
    <row r="91" spans="18:19" x14ac:dyDescent="0.35">
      <c r="R91" s="1">
        <v>2907202</v>
      </c>
      <c r="S91" s="1" t="s">
        <v>114</v>
      </c>
    </row>
    <row r="92" spans="18:19" x14ac:dyDescent="0.35">
      <c r="R92" s="1">
        <v>2907301</v>
      </c>
      <c r="S92" s="1" t="s">
        <v>115</v>
      </c>
    </row>
    <row r="93" spans="18:19" x14ac:dyDescent="0.35">
      <c r="R93" s="1">
        <v>2907400</v>
      </c>
      <c r="S93" s="1" t="s">
        <v>116</v>
      </c>
    </row>
    <row r="94" spans="18:19" x14ac:dyDescent="0.35">
      <c r="R94" s="1">
        <v>2907509</v>
      </c>
      <c r="S94" s="1" t="s">
        <v>117</v>
      </c>
    </row>
    <row r="95" spans="18:19" x14ac:dyDescent="0.35">
      <c r="R95" s="1">
        <v>2907558</v>
      </c>
      <c r="S95" s="1" t="s">
        <v>118</v>
      </c>
    </row>
    <row r="96" spans="18:19" x14ac:dyDescent="0.35">
      <c r="R96" s="1">
        <v>2907608</v>
      </c>
      <c r="S96" s="1" t="s">
        <v>119</v>
      </c>
    </row>
    <row r="97" spans="18:19" x14ac:dyDescent="0.35">
      <c r="R97" s="1">
        <v>2907707</v>
      </c>
      <c r="S97" s="1" t="s">
        <v>120</v>
      </c>
    </row>
    <row r="98" spans="18:19" x14ac:dyDescent="0.35">
      <c r="R98" s="1">
        <v>2907806</v>
      </c>
      <c r="S98" s="1" t="s">
        <v>121</v>
      </c>
    </row>
    <row r="99" spans="18:19" x14ac:dyDescent="0.35">
      <c r="R99" s="1">
        <v>2907905</v>
      </c>
      <c r="S99" s="1" t="s">
        <v>122</v>
      </c>
    </row>
    <row r="100" spans="18:19" x14ac:dyDescent="0.35">
      <c r="R100" s="1">
        <v>2908002</v>
      </c>
      <c r="S100" s="1" t="s">
        <v>123</v>
      </c>
    </row>
    <row r="101" spans="18:19" x14ac:dyDescent="0.35">
      <c r="R101" s="1">
        <v>2908101</v>
      </c>
      <c r="S101" s="1" t="s">
        <v>124</v>
      </c>
    </row>
    <row r="102" spans="18:19" x14ac:dyDescent="0.35">
      <c r="R102" s="1">
        <v>2908200</v>
      </c>
      <c r="S102" s="1" t="s">
        <v>125</v>
      </c>
    </row>
    <row r="103" spans="18:19" x14ac:dyDescent="0.35">
      <c r="R103" s="1">
        <v>2908309</v>
      </c>
      <c r="S103" s="1" t="s">
        <v>126</v>
      </c>
    </row>
    <row r="104" spans="18:19" x14ac:dyDescent="0.35">
      <c r="R104" s="1">
        <v>2908408</v>
      </c>
      <c r="S104" s="1" t="s">
        <v>127</v>
      </c>
    </row>
    <row r="105" spans="18:19" x14ac:dyDescent="0.35">
      <c r="R105" s="1">
        <v>2908507</v>
      </c>
      <c r="S105" s="1" t="s">
        <v>128</v>
      </c>
    </row>
    <row r="106" spans="18:19" x14ac:dyDescent="0.35">
      <c r="R106" s="1">
        <v>2908606</v>
      </c>
      <c r="S106" s="1" t="s">
        <v>129</v>
      </c>
    </row>
    <row r="107" spans="18:19" x14ac:dyDescent="0.35">
      <c r="R107" s="1">
        <v>2908705</v>
      </c>
      <c r="S107" s="1" t="s">
        <v>130</v>
      </c>
    </row>
    <row r="108" spans="18:19" x14ac:dyDescent="0.35">
      <c r="R108" s="1">
        <v>2908804</v>
      </c>
      <c r="S108" s="1" t="s">
        <v>131</v>
      </c>
    </row>
    <row r="109" spans="18:19" x14ac:dyDescent="0.35">
      <c r="R109" s="1">
        <v>2908903</v>
      </c>
      <c r="S109" s="1" t="s">
        <v>132</v>
      </c>
    </row>
    <row r="110" spans="18:19" x14ac:dyDescent="0.35">
      <c r="R110" s="1">
        <v>2909000</v>
      </c>
      <c r="S110" s="1" t="s">
        <v>133</v>
      </c>
    </row>
    <row r="111" spans="18:19" x14ac:dyDescent="0.35">
      <c r="R111" s="1">
        <v>2909109</v>
      </c>
      <c r="S111" s="1" t="s">
        <v>134</v>
      </c>
    </row>
    <row r="112" spans="18:19" x14ac:dyDescent="0.35">
      <c r="R112" s="1">
        <v>2909208</v>
      </c>
      <c r="S112" s="1" t="s">
        <v>135</v>
      </c>
    </row>
    <row r="113" spans="18:19" x14ac:dyDescent="0.35">
      <c r="R113" s="1">
        <v>2909307</v>
      </c>
      <c r="S113" s="1" t="s">
        <v>136</v>
      </c>
    </row>
    <row r="114" spans="18:19" x14ac:dyDescent="0.35">
      <c r="R114" s="1">
        <v>2909406</v>
      </c>
      <c r="S114" s="1" t="s">
        <v>137</v>
      </c>
    </row>
    <row r="115" spans="18:19" x14ac:dyDescent="0.35">
      <c r="R115" s="1">
        <v>2909505</v>
      </c>
      <c r="S115" s="1" t="s">
        <v>138</v>
      </c>
    </row>
    <row r="116" spans="18:19" x14ac:dyDescent="0.35">
      <c r="R116" s="1">
        <v>2909604</v>
      </c>
      <c r="S116" s="1" t="s">
        <v>139</v>
      </c>
    </row>
    <row r="117" spans="18:19" x14ac:dyDescent="0.35">
      <c r="R117" s="1">
        <v>2909703</v>
      </c>
      <c r="S117" s="1" t="s">
        <v>140</v>
      </c>
    </row>
    <row r="118" spans="18:19" x14ac:dyDescent="0.35">
      <c r="R118" s="1">
        <v>2909802</v>
      </c>
      <c r="S118" s="1" t="s">
        <v>141</v>
      </c>
    </row>
    <row r="119" spans="18:19" x14ac:dyDescent="0.35">
      <c r="R119" s="1">
        <v>2909901</v>
      </c>
      <c r="S119" s="1" t="s">
        <v>142</v>
      </c>
    </row>
    <row r="120" spans="18:19" x14ac:dyDescent="0.35">
      <c r="R120" s="1">
        <v>2910008</v>
      </c>
      <c r="S120" s="1" t="s">
        <v>143</v>
      </c>
    </row>
    <row r="121" spans="18:19" x14ac:dyDescent="0.35">
      <c r="R121" s="1">
        <v>2910057</v>
      </c>
      <c r="S121" s="1" t="s">
        <v>144</v>
      </c>
    </row>
    <row r="122" spans="18:19" x14ac:dyDescent="0.35">
      <c r="S122" s="1" t="s">
        <v>449</v>
      </c>
    </row>
    <row r="123" spans="18:19" x14ac:dyDescent="0.35">
      <c r="R123" s="1">
        <v>2910107</v>
      </c>
      <c r="S123" s="1" t="s">
        <v>145</v>
      </c>
    </row>
    <row r="124" spans="18:19" x14ac:dyDescent="0.35">
      <c r="R124" s="1">
        <v>2910206</v>
      </c>
      <c r="S124" s="1" t="s">
        <v>146</v>
      </c>
    </row>
    <row r="125" spans="18:19" x14ac:dyDescent="0.35">
      <c r="R125" s="1">
        <v>2910305</v>
      </c>
      <c r="S125" s="1" t="s">
        <v>147</v>
      </c>
    </row>
    <row r="126" spans="18:19" x14ac:dyDescent="0.35">
      <c r="R126" s="1">
        <v>2910404</v>
      </c>
      <c r="S126" s="1" t="s">
        <v>148</v>
      </c>
    </row>
    <row r="127" spans="18:19" x14ac:dyDescent="0.35">
      <c r="R127" s="1">
        <v>2910503</v>
      </c>
      <c r="S127" s="1" t="s">
        <v>149</v>
      </c>
    </row>
    <row r="128" spans="18:19" x14ac:dyDescent="0.35">
      <c r="R128" s="1">
        <v>2900504</v>
      </c>
      <c r="S128" s="1" t="s">
        <v>150</v>
      </c>
    </row>
    <row r="129" spans="18:19" x14ac:dyDescent="0.35">
      <c r="R129" s="1">
        <v>2910602</v>
      </c>
      <c r="S129" s="1" t="s">
        <v>151</v>
      </c>
    </row>
    <row r="130" spans="18:19" x14ac:dyDescent="0.35">
      <c r="R130" s="1">
        <v>2910701</v>
      </c>
      <c r="S130" s="1" t="s">
        <v>152</v>
      </c>
    </row>
    <row r="131" spans="18:19" x14ac:dyDescent="0.35">
      <c r="R131" s="1">
        <v>2910727</v>
      </c>
      <c r="S131" s="1" t="s">
        <v>153</v>
      </c>
    </row>
    <row r="132" spans="18:19" x14ac:dyDescent="0.35">
      <c r="R132" s="1">
        <v>2910750</v>
      </c>
      <c r="S132" s="1" t="s">
        <v>154</v>
      </c>
    </row>
    <row r="133" spans="18:19" x14ac:dyDescent="0.35">
      <c r="R133" s="1">
        <v>2910776</v>
      </c>
      <c r="S133" s="1" t="s">
        <v>155</v>
      </c>
    </row>
    <row r="134" spans="18:19" x14ac:dyDescent="0.35">
      <c r="R134" s="1">
        <v>2910800</v>
      </c>
      <c r="S134" s="1" t="s">
        <v>156</v>
      </c>
    </row>
    <row r="135" spans="18:19" x14ac:dyDescent="0.35">
      <c r="R135" s="1">
        <v>2910859</v>
      </c>
      <c r="S135" s="1" t="s">
        <v>157</v>
      </c>
    </row>
    <row r="136" spans="18:19" x14ac:dyDescent="0.35">
      <c r="R136" s="1">
        <v>2910909</v>
      </c>
      <c r="S136" s="1" t="s">
        <v>158</v>
      </c>
    </row>
    <row r="137" spans="18:19" x14ac:dyDescent="0.35">
      <c r="R137" s="1">
        <v>2911006</v>
      </c>
      <c r="S137" s="1" t="s">
        <v>159</v>
      </c>
    </row>
    <row r="138" spans="18:19" x14ac:dyDescent="0.35">
      <c r="R138" s="1">
        <v>2911105</v>
      </c>
      <c r="S138" s="1" t="s">
        <v>160</v>
      </c>
    </row>
    <row r="139" spans="18:19" x14ac:dyDescent="0.35">
      <c r="R139" s="1">
        <v>2911204</v>
      </c>
      <c r="S139" s="1" t="s">
        <v>161</v>
      </c>
    </row>
    <row r="140" spans="18:19" x14ac:dyDescent="0.35">
      <c r="R140" s="1">
        <v>2911253</v>
      </c>
      <c r="S140" s="1" t="s">
        <v>162</v>
      </c>
    </row>
    <row r="141" spans="18:19" x14ac:dyDescent="0.35">
      <c r="R141" s="1">
        <v>2911303</v>
      </c>
      <c r="S141" s="1" t="s">
        <v>163</v>
      </c>
    </row>
    <row r="142" spans="18:19" x14ac:dyDescent="0.35">
      <c r="R142" s="1">
        <v>2911402</v>
      </c>
      <c r="S142" s="1" t="s">
        <v>164</v>
      </c>
    </row>
    <row r="143" spans="18:19" x14ac:dyDescent="0.35">
      <c r="R143" s="1">
        <v>2911501</v>
      </c>
      <c r="S143" s="1" t="s">
        <v>165</v>
      </c>
    </row>
    <row r="144" spans="18:19" x14ac:dyDescent="0.35">
      <c r="R144" s="1">
        <v>2911600</v>
      </c>
      <c r="S144" s="1" t="s">
        <v>166</v>
      </c>
    </row>
    <row r="145" spans="18:19" x14ac:dyDescent="0.35">
      <c r="R145" s="1">
        <v>2911659</v>
      </c>
      <c r="S145" s="1" t="s">
        <v>167</v>
      </c>
    </row>
    <row r="146" spans="18:19" x14ac:dyDescent="0.35">
      <c r="R146" s="1">
        <v>2911709</v>
      </c>
      <c r="S146" s="1" t="s">
        <v>168</v>
      </c>
    </row>
    <row r="147" spans="18:19" x14ac:dyDescent="0.35">
      <c r="R147" s="1">
        <v>2911808</v>
      </c>
      <c r="S147" s="1" t="s">
        <v>169</v>
      </c>
    </row>
    <row r="148" spans="18:19" x14ac:dyDescent="0.35">
      <c r="R148" s="1">
        <v>2911857</v>
      </c>
      <c r="S148" s="1" t="s">
        <v>170</v>
      </c>
    </row>
    <row r="149" spans="18:19" x14ac:dyDescent="0.35">
      <c r="R149" s="1">
        <v>2911907</v>
      </c>
      <c r="S149" s="1" t="s">
        <v>171</v>
      </c>
    </row>
    <row r="150" spans="18:19" x14ac:dyDescent="0.35">
      <c r="R150" s="1">
        <v>2912004</v>
      </c>
      <c r="S150" s="1" t="s">
        <v>172</v>
      </c>
    </row>
    <row r="151" spans="18:19" x14ac:dyDescent="0.35">
      <c r="R151" s="1">
        <v>2912103</v>
      </c>
      <c r="S151" s="1" t="s">
        <v>173</v>
      </c>
    </row>
    <row r="152" spans="18:19" x14ac:dyDescent="0.35">
      <c r="R152" s="1">
        <v>2912202</v>
      </c>
      <c r="S152" s="1" t="s">
        <v>174</v>
      </c>
    </row>
    <row r="153" spans="18:19" x14ac:dyDescent="0.35">
      <c r="R153" s="1">
        <v>2912301</v>
      </c>
      <c r="S153" s="1" t="s">
        <v>175</v>
      </c>
    </row>
    <row r="154" spans="18:19" x14ac:dyDescent="0.35">
      <c r="R154" s="1">
        <v>2912400</v>
      </c>
      <c r="S154" s="1" t="s">
        <v>176</v>
      </c>
    </row>
    <row r="155" spans="18:19" x14ac:dyDescent="0.35">
      <c r="R155" s="1">
        <v>2912509</v>
      </c>
      <c r="S155" s="1" t="s">
        <v>177</v>
      </c>
    </row>
    <row r="156" spans="18:19" x14ac:dyDescent="0.35">
      <c r="R156" s="1">
        <v>2912608</v>
      </c>
      <c r="S156" s="1" t="s">
        <v>178</v>
      </c>
    </row>
    <row r="157" spans="18:19" x14ac:dyDescent="0.35">
      <c r="R157" s="1">
        <v>2912707</v>
      </c>
      <c r="S157" s="1" t="s">
        <v>179</v>
      </c>
    </row>
    <row r="158" spans="18:19" x14ac:dyDescent="0.35">
      <c r="R158" s="1">
        <v>2912806</v>
      </c>
      <c r="S158" s="1" t="s">
        <v>180</v>
      </c>
    </row>
    <row r="159" spans="18:19" x14ac:dyDescent="0.35">
      <c r="R159" s="1">
        <v>2912905</v>
      </c>
      <c r="S159" s="1" t="s">
        <v>181</v>
      </c>
    </row>
    <row r="160" spans="18:19" x14ac:dyDescent="0.35">
      <c r="R160" s="1">
        <v>2913002</v>
      </c>
      <c r="S160" s="1" t="s">
        <v>182</v>
      </c>
    </row>
    <row r="161" spans="18:19" x14ac:dyDescent="0.35">
      <c r="R161" s="1">
        <v>2913101</v>
      </c>
      <c r="S161" s="1" t="s">
        <v>183</v>
      </c>
    </row>
    <row r="162" spans="18:19" x14ac:dyDescent="0.35">
      <c r="R162" s="1">
        <v>2913200</v>
      </c>
      <c r="S162" s="1" t="s">
        <v>184</v>
      </c>
    </row>
    <row r="163" spans="18:19" x14ac:dyDescent="0.35">
      <c r="R163" s="1">
        <v>2913309</v>
      </c>
      <c r="S163" s="1" t="s">
        <v>185</v>
      </c>
    </row>
    <row r="164" spans="18:19" x14ac:dyDescent="0.35">
      <c r="R164" s="1">
        <v>2913408</v>
      </c>
      <c r="S164" s="1" t="s">
        <v>186</v>
      </c>
    </row>
    <row r="165" spans="18:19" x14ac:dyDescent="0.35">
      <c r="R165" s="1">
        <v>2913457</v>
      </c>
      <c r="S165" s="1" t="s">
        <v>187</v>
      </c>
    </row>
    <row r="166" spans="18:19" x14ac:dyDescent="0.35">
      <c r="R166" s="1">
        <v>2913507</v>
      </c>
      <c r="S166" s="1" t="s">
        <v>188</v>
      </c>
    </row>
    <row r="167" spans="18:19" x14ac:dyDescent="0.35">
      <c r="R167" s="1">
        <v>2913606</v>
      </c>
      <c r="S167" s="1" t="s">
        <v>189</v>
      </c>
    </row>
    <row r="168" spans="18:19" x14ac:dyDescent="0.35">
      <c r="R168" s="1">
        <v>2913705</v>
      </c>
      <c r="S168" s="1" t="s">
        <v>190</v>
      </c>
    </row>
    <row r="169" spans="18:19" x14ac:dyDescent="0.35">
      <c r="R169" s="1">
        <v>2913804</v>
      </c>
      <c r="S169" s="1" t="s">
        <v>191</v>
      </c>
    </row>
    <row r="170" spans="18:19" x14ac:dyDescent="0.35">
      <c r="R170" s="1">
        <v>2913903</v>
      </c>
      <c r="S170" s="1" t="s">
        <v>192</v>
      </c>
    </row>
    <row r="171" spans="18:19" x14ac:dyDescent="0.35">
      <c r="R171" s="1">
        <v>2914000</v>
      </c>
      <c r="S171" s="1" t="s">
        <v>193</v>
      </c>
    </row>
    <row r="172" spans="18:19" x14ac:dyDescent="0.35">
      <c r="R172" s="1">
        <v>2914109</v>
      </c>
      <c r="S172" s="1" t="s">
        <v>194</v>
      </c>
    </row>
    <row r="173" spans="18:19" x14ac:dyDescent="0.35">
      <c r="R173" s="1">
        <v>2914208</v>
      </c>
      <c r="S173" s="1" t="s">
        <v>195</v>
      </c>
    </row>
    <row r="174" spans="18:19" x14ac:dyDescent="0.35">
      <c r="R174" s="1">
        <v>2914307</v>
      </c>
      <c r="S174" s="1" t="s">
        <v>196</v>
      </c>
    </row>
    <row r="175" spans="18:19" x14ac:dyDescent="0.35">
      <c r="R175" s="1">
        <v>2914406</v>
      </c>
      <c r="S175" s="1" t="s">
        <v>197</v>
      </c>
    </row>
    <row r="176" spans="18:19" x14ac:dyDescent="0.35">
      <c r="R176" s="1">
        <v>2914505</v>
      </c>
      <c r="S176" s="1" t="s">
        <v>198</v>
      </c>
    </row>
    <row r="177" spans="18:19" x14ac:dyDescent="0.35">
      <c r="R177" s="1">
        <v>2914604</v>
      </c>
      <c r="S177" s="1" t="s">
        <v>199</v>
      </c>
    </row>
    <row r="178" spans="18:19" x14ac:dyDescent="0.35">
      <c r="R178" s="1">
        <v>2914653</v>
      </c>
      <c r="S178" s="1" t="s">
        <v>200</v>
      </c>
    </row>
    <row r="179" spans="18:19" x14ac:dyDescent="0.35">
      <c r="R179" s="1">
        <v>2914703</v>
      </c>
      <c r="S179" s="1" t="s">
        <v>201</v>
      </c>
    </row>
    <row r="180" spans="18:19" x14ac:dyDescent="0.35">
      <c r="R180" s="1">
        <v>2914802</v>
      </c>
      <c r="S180" s="1" t="s">
        <v>202</v>
      </c>
    </row>
    <row r="181" spans="18:19" x14ac:dyDescent="0.35">
      <c r="R181" s="1">
        <v>2914901</v>
      </c>
      <c r="S181" s="1" t="s">
        <v>203</v>
      </c>
    </row>
    <row r="182" spans="18:19" x14ac:dyDescent="0.35">
      <c r="R182" s="1">
        <v>2915007</v>
      </c>
      <c r="S182" s="1" t="s">
        <v>204</v>
      </c>
    </row>
    <row r="183" spans="18:19" x14ac:dyDescent="0.35">
      <c r="R183" s="1">
        <v>2915106</v>
      </c>
      <c r="S183" s="1" t="s">
        <v>205</v>
      </c>
    </row>
    <row r="184" spans="18:19" x14ac:dyDescent="0.35">
      <c r="R184" s="1">
        <v>2915205</v>
      </c>
      <c r="S184" s="1" t="s">
        <v>206</v>
      </c>
    </row>
    <row r="185" spans="18:19" x14ac:dyDescent="0.35">
      <c r="R185" s="1">
        <v>2915304</v>
      </c>
      <c r="S185" s="1" t="s">
        <v>207</v>
      </c>
    </row>
    <row r="186" spans="18:19" x14ac:dyDescent="0.35">
      <c r="R186" s="1">
        <v>2915353</v>
      </c>
      <c r="S186" s="1" t="s">
        <v>208</v>
      </c>
    </row>
    <row r="187" spans="18:19" x14ac:dyDescent="0.35">
      <c r="R187" s="1">
        <v>2915403</v>
      </c>
      <c r="S187" s="1" t="s">
        <v>209</v>
      </c>
    </row>
    <row r="188" spans="18:19" x14ac:dyDescent="0.35">
      <c r="R188" s="1">
        <v>2915502</v>
      </c>
      <c r="S188" s="1" t="s">
        <v>210</v>
      </c>
    </row>
    <row r="189" spans="18:19" x14ac:dyDescent="0.35">
      <c r="R189" s="1">
        <v>2915601</v>
      </c>
      <c r="S189" s="1" t="s">
        <v>211</v>
      </c>
    </row>
    <row r="190" spans="18:19" x14ac:dyDescent="0.35">
      <c r="R190" s="1">
        <v>2915700</v>
      </c>
      <c r="S190" s="1" t="s">
        <v>212</v>
      </c>
    </row>
    <row r="191" spans="18:19" x14ac:dyDescent="0.35">
      <c r="R191" s="1">
        <v>2915809</v>
      </c>
      <c r="S191" s="1" t="s">
        <v>213</v>
      </c>
    </row>
    <row r="192" spans="18:19" x14ac:dyDescent="0.35">
      <c r="R192" s="1">
        <v>2915908</v>
      </c>
      <c r="S192" s="1" t="s">
        <v>214</v>
      </c>
    </row>
    <row r="193" spans="18:19" x14ac:dyDescent="0.35">
      <c r="R193" s="1">
        <v>2916005</v>
      </c>
      <c r="S193" s="1" t="s">
        <v>215</v>
      </c>
    </row>
    <row r="194" spans="18:19" x14ac:dyDescent="0.35">
      <c r="R194" s="1">
        <v>2916104</v>
      </c>
      <c r="S194" s="1" t="s">
        <v>216</v>
      </c>
    </row>
    <row r="195" spans="18:19" x14ac:dyDescent="0.35">
      <c r="R195" s="1">
        <v>2916203</v>
      </c>
      <c r="S195" s="1" t="s">
        <v>217</v>
      </c>
    </row>
    <row r="196" spans="18:19" x14ac:dyDescent="0.35">
      <c r="R196" s="1">
        <v>2916302</v>
      </c>
      <c r="S196" s="1" t="s">
        <v>218</v>
      </c>
    </row>
    <row r="197" spans="18:19" x14ac:dyDescent="0.35">
      <c r="R197" s="1">
        <v>2916401</v>
      </c>
      <c r="S197" s="1" t="s">
        <v>219</v>
      </c>
    </row>
    <row r="198" spans="18:19" x14ac:dyDescent="0.35">
      <c r="R198" s="1">
        <v>2916500</v>
      </c>
      <c r="S198" s="1" t="s">
        <v>220</v>
      </c>
    </row>
    <row r="199" spans="18:19" x14ac:dyDescent="0.35">
      <c r="R199" s="1">
        <v>2916609</v>
      </c>
      <c r="S199" s="1" t="s">
        <v>221</v>
      </c>
    </row>
    <row r="200" spans="18:19" x14ac:dyDescent="0.35">
      <c r="R200" s="1">
        <v>2916708</v>
      </c>
      <c r="S200" s="1" t="s">
        <v>222</v>
      </c>
    </row>
    <row r="201" spans="18:19" x14ac:dyDescent="0.35">
      <c r="R201" s="1">
        <v>2916807</v>
      </c>
      <c r="S201" s="1" t="s">
        <v>223</v>
      </c>
    </row>
    <row r="202" spans="18:19" x14ac:dyDescent="0.35">
      <c r="R202" s="1">
        <v>2916856</v>
      </c>
      <c r="S202" s="1" t="s">
        <v>224</v>
      </c>
    </row>
    <row r="203" spans="18:19" x14ac:dyDescent="0.35">
      <c r="R203" s="1">
        <v>2916906</v>
      </c>
      <c r="S203" s="1" t="s">
        <v>225</v>
      </c>
    </row>
    <row r="204" spans="18:19" x14ac:dyDescent="0.35">
      <c r="R204" s="1">
        <v>2917003</v>
      </c>
      <c r="S204" s="1" t="s">
        <v>226</v>
      </c>
    </row>
    <row r="205" spans="18:19" x14ac:dyDescent="0.35">
      <c r="R205" s="1">
        <v>2917102</v>
      </c>
      <c r="S205" s="1" t="s">
        <v>227</v>
      </c>
    </row>
    <row r="206" spans="18:19" x14ac:dyDescent="0.35">
      <c r="R206" s="1">
        <v>2917201</v>
      </c>
      <c r="S206" s="1" t="s">
        <v>228</v>
      </c>
    </row>
    <row r="207" spans="18:19" x14ac:dyDescent="0.35">
      <c r="R207" s="1">
        <v>2917300</v>
      </c>
      <c r="S207" s="1" t="s">
        <v>229</v>
      </c>
    </row>
    <row r="208" spans="18:19" x14ac:dyDescent="0.35">
      <c r="R208" s="1">
        <v>2917334</v>
      </c>
      <c r="S208" s="1" t="s">
        <v>230</v>
      </c>
    </row>
    <row r="209" spans="18:19" x14ac:dyDescent="0.35">
      <c r="R209" s="1">
        <v>2917359</v>
      </c>
      <c r="S209" s="1" t="s">
        <v>231</v>
      </c>
    </row>
    <row r="210" spans="18:19" x14ac:dyDescent="0.35">
      <c r="R210" s="1">
        <v>2917409</v>
      </c>
      <c r="S210" s="1" t="s">
        <v>232</v>
      </c>
    </row>
    <row r="211" spans="18:19" x14ac:dyDescent="0.35">
      <c r="R211" s="1">
        <v>2917508</v>
      </c>
      <c r="S211" s="1" t="s">
        <v>233</v>
      </c>
    </row>
    <row r="212" spans="18:19" x14ac:dyDescent="0.35">
      <c r="R212" s="1">
        <v>2917607</v>
      </c>
      <c r="S212" s="1" t="s">
        <v>234</v>
      </c>
    </row>
    <row r="213" spans="18:19" x14ac:dyDescent="0.35">
      <c r="R213" s="1">
        <v>2917706</v>
      </c>
      <c r="S213" s="1" t="s">
        <v>235</v>
      </c>
    </row>
    <row r="214" spans="18:19" x14ac:dyDescent="0.35">
      <c r="R214" s="1">
        <v>2917805</v>
      </c>
      <c r="S214" s="1" t="s">
        <v>236</v>
      </c>
    </row>
    <row r="215" spans="18:19" x14ac:dyDescent="0.35">
      <c r="R215" s="1">
        <v>2917904</v>
      </c>
      <c r="S215" s="1" t="s">
        <v>237</v>
      </c>
    </row>
    <row r="216" spans="18:19" x14ac:dyDescent="0.35">
      <c r="R216" s="1">
        <v>2918001</v>
      </c>
      <c r="S216" s="1" t="s">
        <v>238</v>
      </c>
    </row>
    <row r="217" spans="18:19" x14ac:dyDescent="0.35">
      <c r="R217" s="1">
        <v>2918100</v>
      </c>
      <c r="S217" s="1" t="s">
        <v>239</v>
      </c>
    </row>
    <row r="218" spans="18:19" x14ac:dyDescent="0.35">
      <c r="R218" s="1">
        <v>2918209</v>
      </c>
      <c r="S218" s="1" t="s">
        <v>240</v>
      </c>
    </row>
    <row r="219" spans="18:19" x14ac:dyDescent="0.35">
      <c r="R219" s="1">
        <v>2918308</v>
      </c>
      <c r="S219" s="1" t="s">
        <v>241</v>
      </c>
    </row>
    <row r="220" spans="18:19" x14ac:dyDescent="0.35">
      <c r="R220" s="1">
        <v>2918357</v>
      </c>
      <c r="S220" s="1" t="s">
        <v>242</v>
      </c>
    </row>
    <row r="221" spans="18:19" x14ac:dyDescent="0.35">
      <c r="R221" s="1">
        <v>2918407</v>
      </c>
      <c r="S221" s="1" t="s">
        <v>243</v>
      </c>
    </row>
    <row r="222" spans="18:19" x14ac:dyDescent="0.35">
      <c r="R222" s="1">
        <v>2918456</v>
      </c>
      <c r="S222" s="1" t="s">
        <v>244</v>
      </c>
    </row>
    <row r="223" spans="18:19" x14ac:dyDescent="0.35">
      <c r="R223" s="1">
        <v>2918506</v>
      </c>
      <c r="S223" s="1" t="s">
        <v>245</v>
      </c>
    </row>
    <row r="224" spans="18:19" x14ac:dyDescent="0.35">
      <c r="R224" s="1">
        <v>2918555</v>
      </c>
      <c r="S224" s="1" t="s">
        <v>246</v>
      </c>
    </row>
    <row r="225" spans="18:19" x14ac:dyDescent="0.35">
      <c r="R225" s="1">
        <v>2918605</v>
      </c>
      <c r="S225" s="1" t="s">
        <v>247</v>
      </c>
    </row>
    <row r="226" spans="18:19" x14ac:dyDescent="0.35">
      <c r="R226" s="1">
        <v>2918704</v>
      </c>
      <c r="S226" s="1" t="s">
        <v>248</v>
      </c>
    </row>
    <row r="227" spans="18:19" x14ac:dyDescent="0.35">
      <c r="R227" s="1">
        <v>2918753</v>
      </c>
      <c r="S227" s="1" t="s">
        <v>249</v>
      </c>
    </row>
    <row r="228" spans="18:19" x14ac:dyDescent="0.35">
      <c r="R228" s="1">
        <v>2918803</v>
      </c>
      <c r="S228" s="1" t="s">
        <v>250</v>
      </c>
    </row>
    <row r="229" spans="18:19" x14ac:dyDescent="0.35">
      <c r="R229" s="1">
        <v>2918902</v>
      </c>
      <c r="S229" s="1" t="s">
        <v>251</v>
      </c>
    </row>
    <row r="230" spans="18:19" x14ac:dyDescent="0.35">
      <c r="R230" s="1">
        <v>2919009</v>
      </c>
      <c r="S230" s="1" t="s">
        <v>252</v>
      </c>
    </row>
    <row r="231" spans="18:19" x14ac:dyDescent="0.35">
      <c r="R231" s="1">
        <v>2919058</v>
      </c>
      <c r="S231" s="1" t="s">
        <v>253</v>
      </c>
    </row>
    <row r="232" spans="18:19" x14ac:dyDescent="0.35">
      <c r="R232" s="1">
        <v>2919108</v>
      </c>
      <c r="S232" s="1" t="s">
        <v>254</v>
      </c>
    </row>
    <row r="233" spans="18:19" x14ac:dyDescent="0.35">
      <c r="R233" s="1">
        <v>2919157</v>
      </c>
      <c r="S233" s="1" t="s">
        <v>255</v>
      </c>
    </row>
    <row r="234" spans="18:19" x14ac:dyDescent="0.35">
      <c r="R234" s="1">
        <v>2919207</v>
      </c>
      <c r="S234" s="1" t="s">
        <v>256</v>
      </c>
    </row>
    <row r="235" spans="18:19" x14ac:dyDescent="0.35">
      <c r="R235" s="1">
        <v>2919306</v>
      </c>
      <c r="S235" s="1" t="s">
        <v>257</v>
      </c>
    </row>
    <row r="236" spans="18:19" x14ac:dyDescent="0.35">
      <c r="R236" s="1">
        <v>2919405</v>
      </c>
      <c r="S236" s="1" t="s">
        <v>258</v>
      </c>
    </row>
    <row r="237" spans="18:19" x14ac:dyDescent="0.35">
      <c r="R237" s="1">
        <v>2919504</v>
      </c>
      <c r="S237" s="1" t="s">
        <v>259</v>
      </c>
    </row>
    <row r="238" spans="18:19" x14ac:dyDescent="0.35">
      <c r="R238" s="1">
        <v>2919553</v>
      </c>
      <c r="S238" s="1" t="s">
        <v>260</v>
      </c>
    </row>
    <row r="239" spans="18:19" x14ac:dyDescent="0.35">
      <c r="R239" s="1">
        <v>2919603</v>
      </c>
      <c r="S239" s="1" t="s">
        <v>261</v>
      </c>
    </row>
    <row r="240" spans="18:19" x14ac:dyDescent="0.35">
      <c r="R240" s="1">
        <v>2919702</v>
      </c>
      <c r="S240" s="1" t="s">
        <v>262</v>
      </c>
    </row>
    <row r="241" spans="18:19" x14ac:dyDescent="0.35">
      <c r="R241" s="1">
        <v>2919801</v>
      </c>
      <c r="S241" s="1" t="s">
        <v>263</v>
      </c>
    </row>
    <row r="242" spans="18:19" x14ac:dyDescent="0.35">
      <c r="R242" s="1">
        <v>2919900</v>
      </c>
      <c r="S242" s="1" t="s">
        <v>264</v>
      </c>
    </row>
    <row r="243" spans="18:19" x14ac:dyDescent="0.35">
      <c r="R243" s="1">
        <v>2919926</v>
      </c>
      <c r="S243" s="1" t="s">
        <v>265</v>
      </c>
    </row>
    <row r="244" spans="18:19" x14ac:dyDescent="0.35">
      <c r="R244" s="1">
        <v>2919959</v>
      </c>
      <c r="S244" s="1" t="s">
        <v>266</v>
      </c>
    </row>
    <row r="245" spans="18:19" x14ac:dyDescent="0.35">
      <c r="R245" s="1">
        <v>2920007</v>
      </c>
      <c r="S245" s="1" t="s">
        <v>267</v>
      </c>
    </row>
    <row r="246" spans="18:19" x14ac:dyDescent="0.35">
      <c r="R246" s="1">
        <v>2920106</v>
      </c>
      <c r="S246" s="1" t="s">
        <v>268</v>
      </c>
    </row>
    <row r="247" spans="18:19" x14ac:dyDescent="0.35">
      <c r="R247" s="1">
        <v>2920205</v>
      </c>
      <c r="S247" s="1" t="s">
        <v>269</v>
      </c>
    </row>
    <row r="248" spans="18:19" x14ac:dyDescent="0.35">
      <c r="R248" s="1">
        <v>2920304</v>
      </c>
      <c r="S248" s="1" t="s">
        <v>270</v>
      </c>
    </row>
    <row r="249" spans="18:19" x14ac:dyDescent="0.35">
      <c r="R249" s="1">
        <v>2920403</v>
      </c>
      <c r="S249" s="1" t="s">
        <v>271</v>
      </c>
    </row>
    <row r="250" spans="18:19" x14ac:dyDescent="0.35">
      <c r="R250" s="1">
        <v>2920452</v>
      </c>
      <c r="S250" s="1" t="s">
        <v>272</v>
      </c>
    </row>
    <row r="251" spans="18:19" x14ac:dyDescent="0.35">
      <c r="R251" s="1">
        <v>2920502</v>
      </c>
      <c r="S251" s="1" t="s">
        <v>273</v>
      </c>
    </row>
    <row r="252" spans="18:19" x14ac:dyDescent="0.35">
      <c r="R252" s="1">
        <v>2920601</v>
      </c>
      <c r="S252" s="1" t="s">
        <v>274</v>
      </c>
    </row>
    <row r="253" spans="18:19" x14ac:dyDescent="0.35">
      <c r="R253" s="1">
        <v>2920700</v>
      </c>
      <c r="S253" s="1" t="s">
        <v>275</v>
      </c>
    </row>
    <row r="254" spans="18:19" x14ac:dyDescent="0.35">
      <c r="R254" s="1">
        <v>2920809</v>
      </c>
      <c r="S254" s="1" t="s">
        <v>276</v>
      </c>
    </row>
    <row r="255" spans="18:19" x14ac:dyDescent="0.35">
      <c r="R255" s="1">
        <v>2920908</v>
      </c>
      <c r="S255" s="1" t="s">
        <v>277</v>
      </c>
    </row>
    <row r="256" spans="18:19" x14ac:dyDescent="0.35">
      <c r="R256" s="1">
        <v>2921005</v>
      </c>
      <c r="S256" s="1" t="s">
        <v>278</v>
      </c>
    </row>
    <row r="257" spans="18:19" x14ac:dyDescent="0.35">
      <c r="R257" s="1">
        <v>2921054</v>
      </c>
      <c r="S257" s="1" t="s">
        <v>279</v>
      </c>
    </row>
    <row r="258" spans="18:19" x14ac:dyDescent="0.35">
      <c r="R258" s="1">
        <v>2921104</v>
      </c>
      <c r="S258" s="1" t="s">
        <v>280</v>
      </c>
    </row>
    <row r="259" spans="18:19" x14ac:dyDescent="0.35">
      <c r="R259" s="1">
        <v>2921203</v>
      </c>
      <c r="S259" s="1" t="s">
        <v>281</v>
      </c>
    </row>
    <row r="260" spans="18:19" x14ac:dyDescent="0.35">
      <c r="R260" s="1">
        <v>2921302</v>
      </c>
      <c r="S260" s="1" t="s">
        <v>282</v>
      </c>
    </row>
    <row r="261" spans="18:19" x14ac:dyDescent="0.35">
      <c r="R261" s="1">
        <v>2921401</v>
      </c>
      <c r="S261" s="1" t="s">
        <v>283</v>
      </c>
    </row>
    <row r="262" spans="18:19" x14ac:dyDescent="0.35">
      <c r="R262" s="1">
        <v>2921450</v>
      </c>
      <c r="S262" s="1" t="s">
        <v>284</v>
      </c>
    </row>
    <row r="263" spans="18:19" x14ac:dyDescent="0.35">
      <c r="R263" s="1">
        <v>2921500</v>
      </c>
      <c r="S263" s="1" t="s">
        <v>285</v>
      </c>
    </row>
    <row r="264" spans="18:19" x14ac:dyDescent="0.35">
      <c r="R264" s="1">
        <v>2921609</v>
      </c>
      <c r="S264" s="1" t="s">
        <v>286</v>
      </c>
    </row>
    <row r="265" spans="18:19" x14ac:dyDescent="0.35">
      <c r="R265" s="1">
        <v>2921708</v>
      </c>
      <c r="S265" s="1" t="s">
        <v>287</v>
      </c>
    </row>
    <row r="266" spans="18:19" x14ac:dyDescent="0.35">
      <c r="R266" s="1">
        <v>2921807</v>
      </c>
      <c r="S266" s="1" t="s">
        <v>288</v>
      </c>
    </row>
    <row r="267" spans="18:19" x14ac:dyDescent="0.35">
      <c r="R267" s="1">
        <v>2921906</v>
      </c>
      <c r="S267" s="1" t="s">
        <v>289</v>
      </c>
    </row>
    <row r="268" spans="18:19" x14ac:dyDescent="0.35">
      <c r="R268" s="1">
        <v>2922003</v>
      </c>
      <c r="S268" s="1" t="s">
        <v>290</v>
      </c>
    </row>
    <row r="269" spans="18:19" x14ac:dyDescent="0.35">
      <c r="R269" s="1">
        <v>2922052</v>
      </c>
      <c r="S269" s="1" t="s">
        <v>291</v>
      </c>
    </row>
    <row r="270" spans="18:19" x14ac:dyDescent="0.35">
      <c r="R270" s="1">
        <v>2922102</v>
      </c>
      <c r="S270" s="1" t="s">
        <v>292</v>
      </c>
    </row>
    <row r="271" spans="18:19" x14ac:dyDescent="0.35">
      <c r="R271" s="1">
        <v>2922201</v>
      </c>
      <c r="S271" s="1" t="s">
        <v>293</v>
      </c>
    </row>
    <row r="272" spans="18:19" x14ac:dyDescent="0.35">
      <c r="R272" s="1">
        <v>2922250</v>
      </c>
      <c r="S272" s="1" t="s">
        <v>294</v>
      </c>
    </row>
    <row r="273" spans="18:19" x14ac:dyDescent="0.35">
      <c r="R273" s="1">
        <v>2922300</v>
      </c>
      <c r="S273" s="1" t="s">
        <v>295</v>
      </c>
    </row>
    <row r="274" spans="18:19" x14ac:dyDescent="0.35">
      <c r="R274" s="1">
        <v>2922409</v>
      </c>
      <c r="S274" s="1" t="s">
        <v>296</v>
      </c>
    </row>
    <row r="275" spans="18:19" x14ac:dyDescent="0.35">
      <c r="R275" s="1">
        <v>2922508</v>
      </c>
      <c r="S275" s="1" t="s">
        <v>297</v>
      </c>
    </row>
    <row r="276" spans="18:19" x14ac:dyDescent="0.35">
      <c r="R276" s="1">
        <v>2922607</v>
      </c>
      <c r="S276" s="1" t="s">
        <v>298</v>
      </c>
    </row>
    <row r="277" spans="18:19" x14ac:dyDescent="0.35">
      <c r="R277" s="1">
        <v>2922656</v>
      </c>
      <c r="S277" s="1" t="s">
        <v>299</v>
      </c>
    </row>
    <row r="278" spans="18:19" x14ac:dyDescent="0.35">
      <c r="R278" s="1">
        <v>2922706</v>
      </c>
      <c r="S278" s="1" t="s">
        <v>300</v>
      </c>
    </row>
    <row r="279" spans="18:19" x14ac:dyDescent="0.35">
      <c r="R279" s="1">
        <v>2922730</v>
      </c>
      <c r="S279" s="1" t="s">
        <v>301</v>
      </c>
    </row>
    <row r="280" spans="18:19" x14ac:dyDescent="0.35">
      <c r="R280" s="1">
        <v>2922755</v>
      </c>
      <c r="S280" s="1" t="s">
        <v>302</v>
      </c>
    </row>
    <row r="281" spans="18:19" x14ac:dyDescent="0.35">
      <c r="R281" s="1">
        <v>2922805</v>
      </c>
      <c r="S281" s="1" t="s">
        <v>303</v>
      </c>
    </row>
    <row r="282" spans="18:19" x14ac:dyDescent="0.35">
      <c r="R282" s="1">
        <v>2922854</v>
      </c>
      <c r="S282" s="1" t="s">
        <v>304</v>
      </c>
    </row>
    <row r="283" spans="18:19" x14ac:dyDescent="0.35">
      <c r="R283" s="1">
        <v>2922904</v>
      </c>
      <c r="S283" s="1" t="s">
        <v>305</v>
      </c>
    </row>
    <row r="284" spans="18:19" x14ac:dyDescent="0.35">
      <c r="R284" s="1">
        <v>2923001</v>
      </c>
      <c r="S284" s="1" t="s">
        <v>306</v>
      </c>
    </row>
    <row r="285" spans="18:19" x14ac:dyDescent="0.35">
      <c r="R285" s="1">
        <v>2923035</v>
      </c>
      <c r="S285" s="1" t="s">
        <v>307</v>
      </c>
    </row>
    <row r="286" spans="18:19" x14ac:dyDescent="0.35">
      <c r="R286" s="1">
        <v>2923050</v>
      </c>
      <c r="S286" s="1" t="s">
        <v>308</v>
      </c>
    </row>
    <row r="287" spans="18:19" x14ac:dyDescent="0.35">
      <c r="R287" s="1">
        <v>2923100</v>
      </c>
      <c r="S287" s="1" t="s">
        <v>309</v>
      </c>
    </row>
    <row r="288" spans="18:19" x14ac:dyDescent="0.35">
      <c r="R288" s="1">
        <v>2923209</v>
      </c>
      <c r="S288" s="1" t="s">
        <v>310</v>
      </c>
    </row>
    <row r="289" spans="18:19" x14ac:dyDescent="0.35">
      <c r="R289" s="1">
        <v>2923308</v>
      </c>
      <c r="S289" s="1" t="s">
        <v>311</v>
      </c>
    </row>
    <row r="290" spans="18:19" x14ac:dyDescent="0.35">
      <c r="R290" s="1">
        <v>2923357</v>
      </c>
      <c r="S290" s="1" t="s">
        <v>312</v>
      </c>
    </row>
    <row r="291" spans="18:19" x14ac:dyDescent="0.35">
      <c r="R291" s="1">
        <v>2923407</v>
      </c>
      <c r="S291" s="1" t="s">
        <v>313</v>
      </c>
    </row>
    <row r="292" spans="18:19" x14ac:dyDescent="0.35">
      <c r="R292" s="1">
        <v>2923506</v>
      </c>
      <c r="S292" s="1" t="s">
        <v>314</v>
      </c>
    </row>
    <row r="293" spans="18:19" x14ac:dyDescent="0.35">
      <c r="R293" s="1">
        <v>2923605</v>
      </c>
      <c r="S293" s="1" t="s">
        <v>315</v>
      </c>
    </row>
    <row r="294" spans="18:19" x14ac:dyDescent="0.35">
      <c r="R294" s="1">
        <v>2923704</v>
      </c>
      <c r="S294" s="1" t="s">
        <v>316</v>
      </c>
    </row>
    <row r="295" spans="18:19" x14ac:dyDescent="0.35">
      <c r="R295" s="1">
        <v>2923803</v>
      </c>
      <c r="S295" s="1" t="s">
        <v>317</v>
      </c>
    </row>
    <row r="296" spans="18:19" x14ac:dyDescent="0.35">
      <c r="R296" s="1">
        <v>2923902</v>
      </c>
      <c r="S296" s="1" t="s">
        <v>318</v>
      </c>
    </row>
    <row r="297" spans="18:19" x14ac:dyDescent="0.35">
      <c r="R297" s="1">
        <v>2924009</v>
      </c>
      <c r="S297" s="1" t="s">
        <v>319</v>
      </c>
    </row>
    <row r="298" spans="18:19" x14ac:dyDescent="0.35">
      <c r="R298" s="1">
        <v>2924058</v>
      </c>
      <c r="S298" s="1" t="s">
        <v>320</v>
      </c>
    </row>
    <row r="299" spans="18:19" x14ac:dyDescent="0.35">
      <c r="R299" s="1">
        <v>2924108</v>
      </c>
      <c r="S299" s="1" t="s">
        <v>321</v>
      </c>
    </row>
    <row r="300" spans="18:19" x14ac:dyDescent="0.35">
      <c r="R300" s="1">
        <v>2924207</v>
      </c>
      <c r="S300" s="1" t="s">
        <v>322</v>
      </c>
    </row>
    <row r="301" spans="18:19" x14ac:dyDescent="0.35">
      <c r="R301" s="1">
        <v>2924306</v>
      </c>
      <c r="S301" s="1" t="s">
        <v>323</v>
      </c>
    </row>
    <row r="302" spans="18:19" x14ac:dyDescent="0.35">
      <c r="R302" s="1">
        <v>2924405</v>
      </c>
      <c r="S302" s="1" t="s">
        <v>324</v>
      </c>
    </row>
    <row r="303" spans="18:19" x14ac:dyDescent="0.35">
      <c r="R303" s="1">
        <v>2924504</v>
      </c>
      <c r="S303" s="1" t="s">
        <v>325</v>
      </c>
    </row>
    <row r="304" spans="18:19" x14ac:dyDescent="0.35">
      <c r="R304" s="1">
        <v>2924603</v>
      </c>
      <c r="S304" s="1" t="s">
        <v>326</v>
      </c>
    </row>
    <row r="305" spans="18:19" x14ac:dyDescent="0.35">
      <c r="R305" s="1">
        <v>2924652</v>
      </c>
      <c r="S305" s="1" t="s">
        <v>327</v>
      </c>
    </row>
    <row r="306" spans="18:19" x14ac:dyDescent="0.35">
      <c r="R306" s="1">
        <v>2924678</v>
      </c>
      <c r="S306" s="1" t="s">
        <v>328</v>
      </c>
    </row>
    <row r="307" spans="18:19" x14ac:dyDescent="0.35">
      <c r="R307" s="1">
        <v>2924702</v>
      </c>
      <c r="S307" s="1" t="s">
        <v>329</v>
      </c>
    </row>
    <row r="308" spans="18:19" x14ac:dyDescent="0.35">
      <c r="R308" s="1">
        <v>2924801</v>
      </c>
      <c r="S308" s="1" t="s">
        <v>330</v>
      </c>
    </row>
    <row r="309" spans="18:19" x14ac:dyDescent="0.35">
      <c r="R309" s="1">
        <v>2924900</v>
      </c>
      <c r="S309" s="1" t="s">
        <v>331</v>
      </c>
    </row>
    <row r="310" spans="18:19" x14ac:dyDescent="0.35">
      <c r="R310" s="1">
        <v>2925006</v>
      </c>
      <c r="S310" s="1" t="s">
        <v>332</v>
      </c>
    </row>
    <row r="311" spans="18:19" x14ac:dyDescent="0.35">
      <c r="R311" s="1">
        <v>2925105</v>
      </c>
      <c r="S311" s="1" t="s">
        <v>333</v>
      </c>
    </row>
    <row r="312" spans="18:19" x14ac:dyDescent="0.35">
      <c r="R312" s="1">
        <v>2925204</v>
      </c>
      <c r="S312" s="1" t="s">
        <v>334</v>
      </c>
    </row>
    <row r="313" spans="18:19" x14ac:dyDescent="0.35">
      <c r="R313" s="1">
        <v>2925253</v>
      </c>
      <c r="S313" s="1" t="s">
        <v>335</v>
      </c>
    </row>
    <row r="314" spans="18:19" x14ac:dyDescent="0.35">
      <c r="R314" s="1">
        <v>2925303</v>
      </c>
      <c r="S314" s="1" t="s">
        <v>336</v>
      </c>
    </row>
    <row r="315" spans="18:19" x14ac:dyDescent="0.35">
      <c r="R315" s="1">
        <v>2925402</v>
      </c>
      <c r="S315" s="1" t="s">
        <v>337</v>
      </c>
    </row>
    <row r="316" spans="18:19" x14ac:dyDescent="0.35">
      <c r="R316" s="1">
        <v>2925501</v>
      </c>
      <c r="S316" s="1" t="s">
        <v>338</v>
      </c>
    </row>
    <row r="317" spans="18:19" x14ac:dyDescent="0.35">
      <c r="R317" s="1">
        <v>2925600</v>
      </c>
      <c r="S317" s="1" t="s">
        <v>339</v>
      </c>
    </row>
    <row r="318" spans="18:19" x14ac:dyDescent="0.35">
      <c r="R318" s="1">
        <v>2925709</v>
      </c>
      <c r="S318" s="1" t="s">
        <v>340</v>
      </c>
    </row>
    <row r="319" spans="18:19" x14ac:dyDescent="0.35">
      <c r="R319" s="1">
        <v>2925758</v>
      </c>
      <c r="S319" s="1" t="s">
        <v>341</v>
      </c>
    </row>
    <row r="320" spans="18:19" x14ac:dyDescent="0.35">
      <c r="R320" s="1">
        <v>2925808</v>
      </c>
      <c r="S320" s="1" t="s">
        <v>342</v>
      </c>
    </row>
    <row r="321" spans="18:19" x14ac:dyDescent="0.35">
      <c r="R321" s="1">
        <v>2925907</v>
      </c>
      <c r="S321" s="1" t="s">
        <v>343</v>
      </c>
    </row>
    <row r="322" spans="18:19" x14ac:dyDescent="0.35">
      <c r="R322" s="1">
        <v>2925931</v>
      </c>
      <c r="S322" s="1" t="s">
        <v>344</v>
      </c>
    </row>
    <row r="323" spans="18:19" x14ac:dyDescent="0.35">
      <c r="R323" s="1">
        <v>2925956</v>
      </c>
      <c r="S323" s="1" t="s">
        <v>345</v>
      </c>
    </row>
    <row r="324" spans="18:19" x14ac:dyDescent="0.35">
      <c r="R324" s="1">
        <v>2926004</v>
      </c>
      <c r="S324" s="1" t="s">
        <v>346</v>
      </c>
    </row>
    <row r="325" spans="18:19" x14ac:dyDescent="0.35">
      <c r="R325" s="1">
        <v>2926103</v>
      </c>
      <c r="S325" s="1" t="s">
        <v>347</v>
      </c>
    </row>
    <row r="326" spans="18:19" x14ac:dyDescent="0.35">
      <c r="R326" s="1">
        <v>2926202</v>
      </c>
      <c r="S326" s="1" t="s">
        <v>348</v>
      </c>
    </row>
    <row r="327" spans="18:19" x14ac:dyDescent="0.35">
      <c r="R327" s="1">
        <v>2926301</v>
      </c>
      <c r="S327" s="1" t="s">
        <v>349</v>
      </c>
    </row>
    <row r="328" spans="18:19" x14ac:dyDescent="0.35">
      <c r="R328" s="1">
        <v>2926400</v>
      </c>
      <c r="S328" s="1" t="s">
        <v>350</v>
      </c>
    </row>
    <row r="329" spans="18:19" x14ac:dyDescent="0.35">
      <c r="R329" s="1">
        <v>2926509</v>
      </c>
      <c r="S329" s="1" t="s">
        <v>351</v>
      </c>
    </row>
    <row r="330" spans="18:19" x14ac:dyDescent="0.35">
      <c r="R330" s="1">
        <v>2926608</v>
      </c>
      <c r="S330" s="1" t="s">
        <v>352</v>
      </c>
    </row>
    <row r="331" spans="18:19" x14ac:dyDescent="0.35">
      <c r="R331" s="1">
        <v>2926657</v>
      </c>
      <c r="S331" s="1" t="s">
        <v>353</v>
      </c>
    </row>
    <row r="332" spans="18:19" x14ac:dyDescent="0.35">
      <c r="R332" s="1">
        <v>2926707</v>
      </c>
      <c r="S332" s="1" t="s">
        <v>354</v>
      </c>
    </row>
    <row r="333" spans="18:19" x14ac:dyDescent="0.35">
      <c r="R333" s="1">
        <v>2926806</v>
      </c>
      <c r="S333" s="1" t="s">
        <v>355</v>
      </c>
    </row>
    <row r="334" spans="18:19" x14ac:dyDescent="0.35">
      <c r="R334" s="1">
        <v>2926905</v>
      </c>
      <c r="S334" s="1" t="s">
        <v>356</v>
      </c>
    </row>
    <row r="335" spans="18:19" x14ac:dyDescent="0.35">
      <c r="R335" s="1">
        <v>2927002</v>
      </c>
      <c r="S335" s="1" t="s">
        <v>357</v>
      </c>
    </row>
    <row r="336" spans="18:19" x14ac:dyDescent="0.35">
      <c r="S336" s="1" t="s">
        <v>2290</v>
      </c>
    </row>
    <row r="337" spans="18:19" x14ac:dyDescent="0.35">
      <c r="R337" s="1">
        <v>2927101</v>
      </c>
      <c r="S337" s="1" t="s">
        <v>358</v>
      </c>
    </row>
    <row r="338" spans="18:19" x14ac:dyDescent="0.35">
      <c r="R338" s="1">
        <v>2927200</v>
      </c>
      <c r="S338" s="1" t="s">
        <v>359</v>
      </c>
    </row>
    <row r="339" spans="18:19" x14ac:dyDescent="0.35">
      <c r="R339" s="1">
        <v>2927309</v>
      </c>
      <c r="S339" s="1" t="s">
        <v>360</v>
      </c>
    </row>
    <row r="340" spans="18:19" x14ac:dyDescent="0.35">
      <c r="R340" s="1">
        <v>2927408</v>
      </c>
      <c r="S340" s="1" t="s">
        <v>361</v>
      </c>
    </row>
    <row r="341" spans="18:19" x14ac:dyDescent="0.35">
      <c r="R341" s="1">
        <v>2927507</v>
      </c>
      <c r="S341" s="1" t="s">
        <v>362</v>
      </c>
    </row>
    <row r="342" spans="18:19" x14ac:dyDescent="0.35">
      <c r="R342" s="1">
        <v>2927606</v>
      </c>
      <c r="S342" s="1" t="s">
        <v>363</v>
      </c>
    </row>
    <row r="343" spans="18:19" x14ac:dyDescent="0.35">
      <c r="R343" s="1">
        <v>2927705</v>
      </c>
      <c r="S343" s="1" t="s">
        <v>364</v>
      </c>
    </row>
    <row r="344" spans="18:19" x14ac:dyDescent="0.35">
      <c r="R344" s="1">
        <v>2927804</v>
      </c>
      <c r="S344" s="1" t="s">
        <v>365</v>
      </c>
    </row>
    <row r="345" spans="18:19" x14ac:dyDescent="0.35">
      <c r="R345" s="1">
        <v>2927903</v>
      </c>
      <c r="S345" s="1" t="s">
        <v>366</v>
      </c>
    </row>
    <row r="346" spans="18:19" x14ac:dyDescent="0.35">
      <c r="R346" s="1">
        <v>2928059</v>
      </c>
      <c r="S346" s="1" t="s">
        <v>367</v>
      </c>
    </row>
    <row r="347" spans="18:19" x14ac:dyDescent="0.35">
      <c r="R347" s="1">
        <v>2928109</v>
      </c>
      <c r="S347" s="1" t="s">
        <v>368</v>
      </c>
    </row>
    <row r="348" spans="18:19" x14ac:dyDescent="0.35">
      <c r="R348" s="1">
        <v>2928406</v>
      </c>
      <c r="S348" s="1" t="s">
        <v>369</v>
      </c>
    </row>
    <row r="349" spans="18:19" x14ac:dyDescent="0.35">
      <c r="R349" s="1">
        <v>2928505</v>
      </c>
      <c r="S349" s="1" t="s">
        <v>370</v>
      </c>
    </row>
    <row r="350" spans="18:19" x14ac:dyDescent="0.35">
      <c r="R350" s="1">
        <v>2928000</v>
      </c>
      <c r="S350" s="1" t="s">
        <v>371</v>
      </c>
    </row>
    <row r="351" spans="18:19" x14ac:dyDescent="0.35">
      <c r="R351" s="1">
        <v>2928208</v>
      </c>
      <c r="S351" s="1" t="s">
        <v>372</v>
      </c>
    </row>
    <row r="352" spans="18:19" x14ac:dyDescent="0.35">
      <c r="R352" s="1">
        <v>2928307</v>
      </c>
      <c r="S352" s="1" t="s">
        <v>373</v>
      </c>
    </row>
    <row r="353" spans="18:19" x14ac:dyDescent="0.35">
      <c r="R353" s="1">
        <v>2928604</v>
      </c>
      <c r="S353" s="1" t="s">
        <v>374</v>
      </c>
    </row>
    <row r="354" spans="18:19" x14ac:dyDescent="0.35">
      <c r="R354" s="1">
        <v>2928703</v>
      </c>
      <c r="S354" s="1" t="s">
        <v>375</v>
      </c>
    </row>
    <row r="355" spans="18:19" x14ac:dyDescent="0.35">
      <c r="R355" s="1">
        <v>2928802</v>
      </c>
      <c r="S355" s="1" t="s">
        <v>376</v>
      </c>
    </row>
    <row r="356" spans="18:19" x14ac:dyDescent="0.35">
      <c r="R356" s="1">
        <v>2928901</v>
      </c>
      <c r="S356" s="1" t="s">
        <v>377</v>
      </c>
    </row>
    <row r="357" spans="18:19" x14ac:dyDescent="0.35">
      <c r="R357" s="1">
        <v>2928950</v>
      </c>
      <c r="S357" s="1" t="s">
        <v>378</v>
      </c>
    </row>
    <row r="358" spans="18:19" x14ac:dyDescent="0.35">
      <c r="R358" s="1">
        <v>2929107</v>
      </c>
      <c r="S358" s="1" t="s">
        <v>379</v>
      </c>
    </row>
    <row r="359" spans="18:19" x14ac:dyDescent="0.35">
      <c r="R359" s="1">
        <v>2929008</v>
      </c>
      <c r="S359" s="1" t="s">
        <v>380</v>
      </c>
    </row>
    <row r="360" spans="18:19" x14ac:dyDescent="0.35">
      <c r="R360" s="1">
        <v>2929057</v>
      </c>
      <c r="S360" s="1" t="s">
        <v>381</v>
      </c>
    </row>
    <row r="361" spans="18:19" x14ac:dyDescent="0.35">
      <c r="R361" s="1">
        <v>2929206</v>
      </c>
      <c r="S361" s="1" t="s">
        <v>382</v>
      </c>
    </row>
    <row r="362" spans="18:19" x14ac:dyDescent="0.35">
      <c r="R362" s="1">
        <v>2929255</v>
      </c>
      <c r="S362" s="1" t="s">
        <v>383</v>
      </c>
    </row>
    <row r="363" spans="18:19" x14ac:dyDescent="0.35">
      <c r="R363" s="1">
        <v>2929305</v>
      </c>
      <c r="S363" s="1" t="s">
        <v>384</v>
      </c>
    </row>
    <row r="364" spans="18:19" x14ac:dyDescent="0.35">
      <c r="R364" s="1">
        <v>2929354</v>
      </c>
      <c r="S364" s="1" t="s">
        <v>385</v>
      </c>
    </row>
    <row r="365" spans="18:19" x14ac:dyDescent="0.35">
      <c r="R365" s="1">
        <v>2929370</v>
      </c>
      <c r="S365" s="1" t="s">
        <v>386</v>
      </c>
    </row>
    <row r="366" spans="18:19" x14ac:dyDescent="0.35">
      <c r="R366" s="1">
        <v>2929404</v>
      </c>
      <c r="S366" s="1" t="s">
        <v>387</v>
      </c>
    </row>
    <row r="367" spans="18:19" x14ac:dyDescent="0.35">
      <c r="R367" s="1">
        <v>2929503</v>
      </c>
      <c r="S367" s="1" t="s">
        <v>388</v>
      </c>
    </row>
    <row r="368" spans="18:19" x14ac:dyDescent="0.35">
      <c r="R368" s="1">
        <v>2929602</v>
      </c>
      <c r="S368" s="1" t="s">
        <v>389</v>
      </c>
    </row>
    <row r="369" spans="18:19" x14ac:dyDescent="0.35">
      <c r="R369" s="1">
        <v>2929701</v>
      </c>
      <c r="S369" s="1" t="s">
        <v>390</v>
      </c>
    </row>
    <row r="370" spans="18:19" x14ac:dyDescent="0.35">
      <c r="R370" s="1">
        <v>2929750</v>
      </c>
      <c r="S370" s="1" t="s">
        <v>391</v>
      </c>
    </row>
    <row r="371" spans="18:19" x14ac:dyDescent="0.35">
      <c r="R371" s="1">
        <v>2929800</v>
      </c>
      <c r="S371" s="1" t="s">
        <v>56</v>
      </c>
    </row>
    <row r="372" spans="18:19" x14ac:dyDescent="0.35">
      <c r="R372" s="1">
        <v>2929909</v>
      </c>
      <c r="S372" s="1" t="s">
        <v>392</v>
      </c>
    </row>
    <row r="373" spans="18:19" x14ac:dyDescent="0.35">
      <c r="R373" s="1">
        <v>2930006</v>
      </c>
      <c r="S373" s="1" t="s">
        <v>393</v>
      </c>
    </row>
    <row r="374" spans="18:19" x14ac:dyDescent="0.35">
      <c r="R374" s="1">
        <v>2930105</v>
      </c>
      <c r="S374" s="1" t="s">
        <v>394</v>
      </c>
    </row>
    <row r="375" spans="18:19" x14ac:dyDescent="0.35">
      <c r="R375" s="1">
        <v>2930204</v>
      </c>
      <c r="S375" s="1" t="s">
        <v>395</v>
      </c>
    </row>
    <row r="376" spans="18:19" x14ac:dyDescent="0.35">
      <c r="R376" s="1">
        <v>2930154</v>
      </c>
      <c r="S376" s="1" t="s">
        <v>396</v>
      </c>
    </row>
    <row r="377" spans="18:19" x14ac:dyDescent="0.35">
      <c r="R377" s="1">
        <v>2930303</v>
      </c>
      <c r="S377" s="1" t="s">
        <v>397</v>
      </c>
    </row>
    <row r="378" spans="18:19" x14ac:dyDescent="0.35">
      <c r="R378" s="1">
        <v>2930402</v>
      </c>
      <c r="S378" s="1" t="s">
        <v>398</v>
      </c>
    </row>
    <row r="379" spans="18:19" x14ac:dyDescent="0.35">
      <c r="R379" s="1">
        <v>2930501</v>
      </c>
      <c r="S379" s="1" t="s">
        <v>399</v>
      </c>
    </row>
    <row r="380" spans="18:19" x14ac:dyDescent="0.35">
      <c r="R380" s="1">
        <v>2930600</v>
      </c>
      <c r="S380" s="1" t="s">
        <v>400</v>
      </c>
    </row>
    <row r="381" spans="18:19" x14ac:dyDescent="0.35">
      <c r="R381" s="1">
        <v>2930709</v>
      </c>
      <c r="S381" s="1" t="s">
        <v>401</v>
      </c>
    </row>
    <row r="382" spans="18:19" x14ac:dyDescent="0.35">
      <c r="R382" s="1">
        <v>2930758</v>
      </c>
      <c r="S382" s="1" t="s">
        <v>402</v>
      </c>
    </row>
    <row r="383" spans="18:19" x14ac:dyDescent="0.35">
      <c r="R383" s="1">
        <v>2930766</v>
      </c>
      <c r="S383" s="1" t="s">
        <v>403</v>
      </c>
    </row>
    <row r="384" spans="18:19" x14ac:dyDescent="0.35">
      <c r="R384" s="1">
        <v>2930774</v>
      </c>
      <c r="S384" s="1" t="s">
        <v>404</v>
      </c>
    </row>
    <row r="385" spans="18:19" x14ac:dyDescent="0.35">
      <c r="R385" s="1">
        <v>2930808</v>
      </c>
      <c r="S385" s="1" t="s">
        <v>405</v>
      </c>
    </row>
    <row r="386" spans="18:19" x14ac:dyDescent="0.35">
      <c r="R386" s="1">
        <v>2930907</v>
      </c>
      <c r="S386" s="1" t="s">
        <v>406</v>
      </c>
    </row>
    <row r="387" spans="18:19" x14ac:dyDescent="0.35">
      <c r="R387" s="1">
        <v>2931004</v>
      </c>
      <c r="S387" s="1" t="s">
        <v>407</v>
      </c>
    </row>
    <row r="388" spans="18:19" x14ac:dyDescent="0.35">
      <c r="R388" s="1">
        <v>2931053</v>
      </c>
      <c r="S388" s="1" t="s">
        <v>408</v>
      </c>
    </row>
    <row r="389" spans="18:19" x14ac:dyDescent="0.35">
      <c r="R389" s="1">
        <v>2931103</v>
      </c>
      <c r="S389" s="1" t="s">
        <v>409</v>
      </c>
    </row>
    <row r="390" spans="18:19" x14ac:dyDescent="0.35">
      <c r="R390" s="1">
        <v>2931202</v>
      </c>
      <c r="S390" s="1" t="s">
        <v>410</v>
      </c>
    </row>
    <row r="391" spans="18:19" x14ac:dyDescent="0.35">
      <c r="R391" s="1">
        <v>2931301</v>
      </c>
      <c r="S391" s="1" t="s">
        <v>411</v>
      </c>
    </row>
    <row r="392" spans="18:19" x14ac:dyDescent="0.35">
      <c r="R392" s="1">
        <v>2931350</v>
      </c>
      <c r="S392" s="1" t="s">
        <v>412</v>
      </c>
    </row>
    <row r="393" spans="18:19" x14ac:dyDescent="0.35">
      <c r="R393" s="1">
        <v>2931400</v>
      </c>
      <c r="S393" s="1" t="s">
        <v>413</v>
      </c>
    </row>
    <row r="394" spans="18:19" x14ac:dyDescent="0.35">
      <c r="R394" s="1">
        <v>2931509</v>
      </c>
      <c r="S394" s="1" t="s">
        <v>414</v>
      </c>
    </row>
    <row r="395" spans="18:19" x14ac:dyDescent="0.35">
      <c r="R395" s="1">
        <v>2931608</v>
      </c>
      <c r="S395" s="1" t="s">
        <v>415</v>
      </c>
    </row>
    <row r="396" spans="18:19" x14ac:dyDescent="0.35">
      <c r="R396" s="1">
        <v>2931707</v>
      </c>
      <c r="S396" s="1" t="s">
        <v>416</v>
      </c>
    </row>
    <row r="397" spans="18:19" x14ac:dyDescent="0.35">
      <c r="R397" s="1">
        <v>2931806</v>
      </c>
      <c r="S397" s="1" t="s">
        <v>417</v>
      </c>
    </row>
    <row r="398" spans="18:19" x14ac:dyDescent="0.35">
      <c r="R398" s="1">
        <v>2931905</v>
      </c>
      <c r="S398" s="1" t="s">
        <v>418</v>
      </c>
    </row>
    <row r="399" spans="18:19" x14ac:dyDescent="0.35">
      <c r="R399" s="1">
        <v>2932002</v>
      </c>
      <c r="S399" s="1" t="s">
        <v>419</v>
      </c>
    </row>
    <row r="400" spans="18:19" x14ac:dyDescent="0.35">
      <c r="R400" s="1">
        <v>2932101</v>
      </c>
      <c r="S400" s="1" t="s">
        <v>420</v>
      </c>
    </row>
    <row r="401" spans="18:19" x14ac:dyDescent="0.35">
      <c r="R401" s="1">
        <v>2932200</v>
      </c>
      <c r="S401" s="1" t="s">
        <v>421</v>
      </c>
    </row>
    <row r="402" spans="18:19" x14ac:dyDescent="0.35">
      <c r="R402" s="1">
        <v>2932309</v>
      </c>
      <c r="S402" s="1" t="s">
        <v>422</v>
      </c>
    </row>
    <row r="403" spans="18:19" x14ac:dyDescent="0.35">
      <c r="R403" s="1">
        <v>2932408</v>
      </c>
      <c r="S403" s="1" t="s">
        <v>423</v>
      </c>
    </row>
    <row r="404" spans="18:19" x14ac:dyDescent="0.35">
      <c r="R404" s="1">
        <v>2932457</v>
      </c>
      <c r="S404" s="1" t="s">
        <v>424</v>
      </c>
    </row>
    <row r="405" spans="18:19" x14ac:dyDescent="0.35">
      <c r="R405" s="1">
        <v>2932507</v>
      </c>
      <c r="S405" s="1" t="s">
        <v>425</v>
      </c>
    </row>
    <row r="406" spans="18:19" x14ac:dyDescent="0.35">
      <c r="R406" s="1">
        <v>2932606</v>
      </c>
      <c r="S406" s="1" t="s">
        <v>426</v>
      </c>
    </row>
    <row r="407" spans="18:19" x14ac:dyDescent="0.35">
      <c r="R407" s="1">
        <v>2932705</v>
      </c>
      <c r="S407" s="1" t="s">
        <v>427</v>
      </c>
    </row>
    <row r="408" spans="18:19" x14ac:dyDescent="0.35">
      <c r="R408" s="1">
        <v>2932804</v>
      </c>
      <c r="S408" s="1" t="s">
        <v>428</v>
      </c>
    </row>
    <row r="409" spans="18:19" x14ac:dyDescent="0.35">
      <c r="R409" s="1">
        <v>2932903</v>
      </c>
      <c r="S409" s="1" t="s">
        <v>429</v>
      </c>
    </row>
    <row r="410" spans="18:19" x14ac:dyDescent="0.35">
      <c r="R410" s="1">
        <v>2933000</v>
      </c>
      <c r="S410" s="1" t="s">
        <v>430</v>
      </c>
    </row>
    <row r="411" spans="18:19" x14ac:dyDescent="0.35">
      <c r="R411" s="1">
        <v>2933059</v>
      </c>
      <c r="S411" s="1" t="s">
        <v>431</v>
      </c>
    </row>
    <row r="412" spans="18:19" x14ac:dyDescent="0.35">
      <c r="R412" s="1">
        <v>2933109</v>
      </c>
      <c r="S412" s="1" t="s">
        <v>432</v>
      </c>
    </row>
    <row r="413" spans="18:19" x14ac:dyDescent="0.35">
      <c r="R413" s="1">
        <v>2933158</v>
      </c>
      <c r="S413" s="1" t="s">
        <v>433</v>
      </c>
    </row>
    <row r="414" spans="18:19" x14ac:dyDescent="0.35">
      <c r="R414" s="1">
        <v>2933174</v>
      </c>
      <c r="S414" s="1" t="s">
        <v>434</v>
      </c>
    </row>
    <row r="415" spans="18:19" x14ac:dyDescent="0.35">
      <c r="R415" s="1">
        <v>2933208</v>
      </c>
      <c r="S415" s="1" t="s">
        <v>435</v>
      </c>
    </row>
    <row r="416" spans="18:19" x14ac:dyDescent="0.35">
      <c r="R416" s="1">
        <v>2933257</v>
      </c>
      <c r="S416" s="1" t="s">
        <v>436</v>
      </c>
    </row>
    <row r="417" spans="18:19" x14ac:dyDescent="0.35">
      <c r="R417" s="1">
        <v>2933307</v>
      </c>
      <c r="S417" s="1" t="s">
        <v>437</v>
      </c>
    </row>
    <row r="418" spans="18:19" x14ac:dyDescent="0.35">
      <c r="R418" s="1">
        <v>2933406</v>
      </c>
      <c r="S418" s="1" t="s">
        <v>438</v>
      </c>
    </row>
    <row r="419" spans="18:19" x14ac:dyDescent="0.35">
      <c r="R419" s="1">
        <v>2933455</v>
      </c>
      <c r="S419" s="1" t="s">
        <v>439</v>
      </c>
    </row>
    <row r="420" spans="18:19" x14ac:dyDescent="0.35">
      <c r="R420" s="1">
        <v>2933505</v>
      </c>
      <c r="S420" s="1" t="s">
        <v>440</v>
      </c>
    </row>
    <row r="421" spans="18:19" x14ac:dyDescent="0.35">
      <c r="R421" s="1">
        <v>2933604</v>
      </c>
      <c r="S421" s="1" t="s">
        <v>441</v>
      </c>
    </row>
  </sheetData>
  <sheetProtection formatCells="0" formatColumns="0" insertRows="0"/>
  <sortState xmlns:xlrd2="http://schemas.microsoft.com/office/spreadsheetml/2017/richdata2" ref="L3:L20">
    <sortCondition ref="L3"/>
  </sortState>
  <customSheetViews>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4"/>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5"/>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6"/>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8"/>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9"/>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B13D886E-BAB8-4D14-822A-F0828121844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Mário Sérgio Santos da Conceição</cp:lastModifiedBy>
  <cp:lastPrinted>2026-08-17T11:14:45Z</cp:lastPrinted>
  <dcterms:created xsi:type="dcterms:W3CDTF">2024-08-15T00:35:08Z</dcterms:created>
  <dcterms:modified xsi:type="dcterms:W3CDTF">2026-08-21T21:11:43Z</dcterms:modified>
</cp:coreProperties>
</file>